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65" yWindow="210" windowWidth="15480" windowHeight="7035" tabRatio="747" activeTab="8"/>
  </bookViews>
  <sheets>
    <sheet name="OldBY-2005" sheetId="3" r:id="rId1"/>
    <sheet name="Notes" sheetId="29" r:id="rId2"/>
    <sheet name="Legend" sheetId="17" r:id="rId3"/>
    <sheet name="Biofuel and GreenCerts" sheetId="24" r:id="rId4"/>
    <sheet name="ELC_Parameters" sheetId="23" r:id="rId5"/>
    <sheet name="Bi_2010" sheetId="11" r:id="rId6"/>
    <sheet name="Bi_2014" sheetId="30" r:id="rId7"/>
    <sheet name="Bi_2015" sheetId="12" r:id="rId8"/>
    <sheet name="Bi_2020" sheetId="13" r:id="rId9"/>
    <sheet name="Bi_Max_capacity_2025" sheetId="21" r:id="rId10"/>
    <sheet name="Bi_Costs" sheetId="18" r:id="rId11"/>
    <sheet name="Bi_Costs_CO2" sheetId="27" r:id="rId12"/>
    <sheet name="type" sheetId="16" r:id="rId13"/>
    <sheet name="Uni_GAS" sheetId="25" r:id="rId14"/>
    <sheet name="CCS-costs" sheetId="28" r:id="rId15"/>
    <sheet name="CONCLUSION" sheetId="31" r:id="rId16"/>
    <sheet name="Maximum flows 2015" sheetId="32" r:id="rId17"/>
    <sheet name="Interconnectors comparison" sheetId="33" r:id="rId18"/>
    <sheet name="JRC-EU-TIMES AS BEFORE" sheetId="34" r:id="rId19"/>
    <sheet name="Example BE interconnectors" sheetId="35" r:id="rId20"/>
    <sheet name="ref. transmission capacities" sheetId="36" r:id="rId21"/>
  </sheets>
  <externalReferences>
    <externalReference r:id="rId22"/>
    <externalReference r:id="rId23"/>
  </externalReferences>
  <definedNames>
    <definedName name="Countries">'[1]Fuel &amp; CO2 prices'!#REF!</definedName>
    <definedName name="MarketNodes">'[1]Fuel &amp; CO2 prices'!#REF!</definedName>
    <definedName name="Scenarios">'[1]Fuel &amp; CO2 prices'!#REF!</definedName>
    <definedName name="Years">'[1]Fuel &amp; CO2 prices'!#REF!</definedName>
  </definedNames>
  <calcPr calcId="145621"/>
</workbook>
</file>

<file path=xl/calcChain.xml><?xml version="1.0" encoding="utf-8"?>
<calcChain xmlns="http://schemas.openxmlformats.org/spreadsheetml/2006/main">
  <c r="J26" i="35" l="1"/>
  <c r="J13" i="35"/>
  <c r="O164" i="34"/>
  <c r="N164" i="34"/>
  <c r="M164" i="34"/>
  <c r="L164" i="34"/>
  <c r="M163" i="34"/>
  <c r="P162" i="34"/>
  <c r="P161" i="34"/>
  <c r="O161" i="34"/>
  <c r="N161" i="34"/>
  <c r="O160" i="34"/>
  <c r="N160" i="34"/>
  <c r="L159" i="34"/>
  <c r="K159" i="34"/>
  <c r="P158" i="34"/>
  <c r="P157" i="34"/>
  <c r="O157" i="34"/>
  <c r="N157" i="34"/>
  <c r="O156" i="34"/>
  <c r="N156" i="34"/>
  <c r="M156" i="34"/>
  <c r="L156" i="34"/>
  <c r="M155" i="34"/>
  <c r="P154" i="34"/>
  <c r="P153" i="34"/>
  <c r="O153" i="34"/>
  <c r="N153" i="34"/>
  <c r="O152" i="34"/>
  <c r="N152" i="34"/>
  <c r="L151" i="34"/>
  <c r="P150" i="34"/>
  <c r="P149" i="34"/>
  <c r="O149" i="34"/>
  <c r="N149" i="34"/>
  <c r="O148" i="34"/>
  <c r="N148" i="34"/>
  <c r="M148" i="34"/>
  <c r="L148" i="34"/>
  <c r="M147" i="34"/>
  <c r="P146" i="34"/>
  <c r="P145" i="34"/>
  <c r="O145" i="34"/>
  <c r="N145" i="34"/>
  <c r="O144" i="34"/>
  <c r="N144" i="34"/>
  <c r="L143" i="34"/>
  <c r="P142" i="34"/>
  <c r="K142" i="34"/>
  <c r="P141" i="34"/>
  <c r="O141" i="34"/>
  <c r="N141" i="34"/>
  <c r="O140" i="34"/>
  <c r="N140" i="34"/>
  <c r="M140" i="34"/>
  <c r="L140" i="34"/>
  <c r="M139" i="34"/>
  <c r="P138" i="34"/>
  <c r="P137" i="34"/>
  <c r="O137" i="34"/>
  <c r="N137" i="34"/>
  <c r="O136" i="34"/>
  <c r="N136" i="34"/>
  <c r="L135" i="34"/>
  <c r="K135" i="34"/>
  <c r="P134" i="34"/>
  <c r="K134" i="34"/>
  <c r="P133" i="34"/>
  <c r="O133" i="34"/>
  <c r="N133" i="34"/>
  <c r="O132" i="34"/>
  <c r="N132" i="34"/>
  <c r="M132" i="34"/>
  <c r="L132" i="34"/>
  <c r="M131" i="34"/>
  <c r="P130" i="34"/>
  <c r="P129" i="34"/>
  <c r="O129" i="34"/>
  <c r="N129" i="34"/>
  <c r="O128" i="34"/>
  <c r="N128" i="34"/>
  <c r="L127" i="34"/>
  <c r="K127" i="34"/>
  <c r="P126" i="34"/>
  <c r="P125" i="34"/>
  <c r="O125" i="34"/>
  <c r="N125" i="34"/>
  <c r="O124" i="34"/>
  <c r="N124" i="34"/>
  <c r="M124" i="34"/>
  <c r="L124" i="34"/>
  <c r="M123" i="34"/>
  <c r="P122" i="34"/>
  <c r="P121" i="34"/>
  <c r="O121" i="34"/>
  <c r="N121" i="34"/>
  <c r="O120" i="34"/>
  <c r="N120" i="34"/>
  <c r="L119" i="34"/>
  <c r="P118" i="34"/>
  <c r="P117" i="34"/>
  <c r="O117" i="34"/>
  <c r="N117" i="34"/>
  <c r="O116" i="34"/>
  <c r="N116" i="34"/>
  <c r="M116" i="34"/>
  <c r="L116" i="34"/>
  <c r="M115" i="34"/>
  <c r="P114" i="34"/>
  <c r="P113" i="34"/>
  <c r="O113" i="34"/>
  <c r="N113" i="34"/>
  <c r="O112" i="34"/>
  <c r="N112" i="34"/>
  <c r="L111" i="34"/>
  <c r="P110" i="34"/>
  <c r="K110" i="34"/>
  <c r="P109" i="34"/>
  <c r="O109" i="34"/>
  <c r="N109" i="34"/>
  <c r="O108" i="34"/>
  <c r="N108" i="34"/>
  <c r="M108" i="34"/>
  <c r="L108" i="34"/>
  <c r="P107" i="34"/>
  <c r="P164" i="34" s="1"/>
  <c r="O107" i="34"/>
  <c r="N107" i="34"/>
  <c r="M107" i="34"/>
  <c r="L107" i="34"/>
  <c r="D107" i="34"/>
  <c r="K164" i="34" s="1"/>
  <c r="C107" i="34"/>
  <c r="P106" i="34"/>
  <c r="P163" i="34" s="1"/>
  <c r="O106" i="34"/>
  <c r="O163" i="34" s="1"/>
  <c r="N106" i="34"/>
  <c r="N163" i="34" s="1"/>
  <c r="M106" i="34"/>
  <c r="L106" i="34"/>
  <c r="L163" i="34" s="1"/>
  <c r="D106" i="34"/>
  <c r="K163" i="34" s="1"/>
  <c r="C106" i="34"/>
  <c r="P105" i="34"/>
  <c r="O105" i="34"/>
  <c r="O162" i="34" s="1"/>
  <c r="N105" i="34"/>
  <c r="N162" i="34" s="1"/>
  <c r="M105" i="34"/>
  <c r="M162" i="34" s="1"/>
  <c r="L105" i="34"/>
  <c r="L162" i="34" s="1"/>
  <c r="D105" i="34"/>
  <c r="K162" i="34" s="1"/>
  <c r="C105" i="34"/>
  <c r="P104" i="34"/>
  <c r="O104" i="34"/>
  <c r="N104" i="34"/>
  <c r="M104" i="34"/>
  <c r="M161" i="34" s="1"/>
  <c r="L104" i="34"/>
  <c r="L161" i="34" s="1"/>
  <c r="D104" i="34"/>
  <c r="K161" i="34" s="1"/>
  <c r="C104" i="34"/>
  <c r="P103" i="34"/>
  <c r="P160" i="34" s="1"/>
  <c r="O103" i="34"/>
  <c r="N103" i="34"/>
  <c r="M103" i="34"/>
  <c r="M160" i="34" s="1"/>
  <c r="L103" i="34"/>
  <c r="L160" i="34" s="1"/>
  <c r="D103" i="34"/>
  <c r="K160" i="34" s="1"/>
  <c r="C103" i="34"/>
  <c r="P102" i="34"/>
  <c r="P159" i="34" s="1"/>
  <c r="O102" i="34"/>
  <c r="O159" i="34" s="1"/>
  <c r="N102" i="34"/>
  <c r="N159" i="34" s="1"/>
  <c r="M102" i="34"/>
  <c r="M159" i="34" s="1"/>
  <c r="L102" i="34"/>
  <c r="D102" i="34"/>
  <c r="K102" i="34" s="1"/>
  <c r="C102" i="34"/>
  <c r="P101" i="34"/>
  <c r="O101" i="34"/>
  <c r="O158" i="34" s="1"/>
  <c r="N101" i="34"/>
  <c r="N158" i="34" s="1"/>
  <c r="M101" i="34"/>
  <c r="M158" i="34" s="1"/>
  <c r="L101" i="34"/>
  <c r="L158" i="34" s="1"/>
  <c r="D101" i="34"/>
  <c r="K158" i="34" s="1"/>
  <c r="C101" i="34"/>
  <c r="P100" i="34"/>
  <c r="O100" i="34"/>
  <c r="N100" i="34"/>
  <c r="M100" i="34"/>
  <c r="M157" i="34" s="1"/>
  <c r="L100" i="34"/>
  <c r="L157" i="34" s="1"/>
  <c r="D100" i="34"/>
  <c r="K157" i="34" s="1"/>
  <c r="C100" i="34"/>
  <c r="P99" i="34"/>
  <c r="P156" i="34" s="1"/>
  <c r="O99" i="34"/>
  <c r="N99" i="34"/>
  <c r="M99" i="34"/>
  <c r="L99" i="34"/>
  <c r="D99" i="34"/>
  <c r="K156" i="34" s="1"/>
  <c r="C99" i="34"/>
  <c r="P98" i="34"/>
  <c r="P155" i="34" s="1"/>
  <c r="O98" i="34"/>
  <c r="O155" i="34" s="1"/>
  <c r="N98" i="34"/>
  <c r="N155" i="34" s="1"/>
  <c r="M98" i="34"/>
  <c r="L98" i="34"/>
  <c r="L155" i="34" s="1"/>
  <c r="D98" i="34"/>
  <c r="K155" i="34" s="1"/>
  <c r="C98" i="34"/>
  <c r="P97" i="34"/>
  <c r="O97" i="34"/>
  <c r="O154" i="34" s="1"/>
  <c r="N97" i="34"/>
  <c r="N154" i="34" s="1"/>
  <c r="M97" i="34"/>
  <c r="M154" i="34" s="1"/>
  <c r="L97" i="34"/>
  <c r="L154" i="34" s="1"/>
  <c r="D97" i="34"/>
  <c r="K154" i="34" s="1"/>
  <c r="C97" i="34"/>
  <c r="P96" i="34"/>
  <c r="O96" i="34"/>
  <c r="N96" i="34"/>
  <c r="M96" i="34"/>
  <c r="M153" i="34" s="1"/>
  <c r="L96" i="34"/>
  <c r="L153" i="34" s="1"/>
  <c r="D96" i="34"/>
  <c r="K153" i="34" s="1"/>
  <c r="C96" i="34"/>
  <c r="P95" i="34"/>
  <c r="P152" i="34" s="1"/>
  <c r="O95" i="34"/>
  <c r="N95" i="34"/>
  <c r="M95" i="34"/>
  <c r="M152" i="34" s="1"/>
  <c r="L95" i="34"/>
  <c r="L152" i="34" s="1"/>
  <c r="D95" i="34"/>
  <c r="K152" i="34" s="1"/>
  <c r="C95" i="34"/>
  <c r="P94" i="34"/>
  <c r="P151" i="34" s="1"/>
  <c r="O94" i="34"/>
  <c r="O151" i="34" s="1"/>
  <c r="N94" i="34"/>
  <c r="N151" i="34" s="1"/>
  <c r="M94" i="34"/>
  <c r="M151" i="34" s="1"/>
  <c r="L94" i="34"/>
  <c r="D94" i="34"/>
  <c r="K151" i="34" s="1"/>
  <c r="C94" i="34"/>
  <c r="P93" i="34"/>
  <c r="O93" i="34"/>
  <c r="O150" i="34" s="1"/>
  <c r="N93" i="34"/>
  <c r="N150" i="34" s="1"/>
  <c r="M93" i="34"/>
  <c r="M150" i="34" s="1"/>
  <c r="L93" i="34"/>
  <c r="L150" i="34" s="1"/>
  <c r="D93" i="34"/>
  <c r="K93" i="34" s="1"/>
  <c r="C93" i="34"/>
  <c r="P92" i="34"/>
  <c r="O92" i="34"/>
  <c r="N92" i="34"/>
  <c r="M92" i="34"/>
  <c r="M149" i="34" s="1"/>
  <c r="L92" i="34"/>
  <c r="L149" i="34" s="1"/>
  <c r="D92" i="34"/>
  <c r="K149" i="34" s="1"/>
  <c r="C92" i="34"/>
  <c r="P91" i="34"/>
  <c r="P148" i="34" s="1"/>
  <c r="O91" i="34"/>
  <c r="N91" i="34"/>
  <c r="M91" i="34"/>
  <c r="L91" i="34"/>
  <c r="D91" i="34"/>
  <c r="K148" i="34" s="1"/>
  <c r="C91" i="34"/>
  <c r="P90" i="34"/>
  <c r="P147" i="34" s="1"/>
  <c r="O90" i="34"/>
  <c r="O147" i="34" s="1"/>
  <c r="N90" i="34"/>
  <c r="N147" i="34" s="1"/>
  <c r="M90" i="34"/>
  <c r="L90" i="34"/>
  <c r="L147" i="34" s="1"/>
  <c r="D90" i="34"/>
  <c r="K147" i="34" s="1"/>
  <c r="C90" i="34"/>
  <c r="P89" i="34"/>
  <c r="O89" i="34"/>
  <c r="O146" i="34" s="1"/>
  <c r="N89" i="34"/>
  <c r="N146" i="34" s="1"/>
  <c r="M89" i="34"/>
  <c r="M146" i="34" s="1"/>
  <c r="L89" i="34"/>
  <c r="L146" i="34" s="1"/>
  <c r="D89" i="34"/>
  <c r="K146" i="34" s="1"/>
  <c r="C89" i="34"/>
  <c r="P88" i="34"/>
  <c r="O88" i="34"/>
  <c r="N88" i="34"/>
  <c r="M88" i="34"/>
  <c r="M145" i="34" s="1"/>
  <c r="L88" i="34"/>
  <c r="L145" i="34" s="1"/>
  <c r="D88" i="34"/>
  <c r="K145" i="34" s="1"/>
  <c r="C88" i="34"/>
  <c r="P87" i="34"/>
  <c r="P144" i="34" s="1"/>
  <c r="O87" i="34"/>
  <c r="N87" i="34"/>
  <c r="M87" i="34"/>
  <c r="M144" i="34" s="1"/>
  <c r="L87" i="34"/>
  <c r="L144" i="34" s="1"/>
  <c r="D87" i="34"/>
  <c r="K144" i="34" s="1"/>
  <c r="C87" i="34"/>
  <c r="P86" i="34"/>
  <c r="P143" i="34" s="1"/>
  <c r="O86" i="34"/>
  <c r="O143" i="34" s="1"/>
  <c r="N86" i="34"/>
  <c r="N143" i="34" s="1"/>
  <c r="M86" i="34"/>
  <c r="M143" i="34" s="1"/>
  <c r="L86" i="34"/>
  <c r="D86" i="34"/>
  <c r="K86" i="34" s="1"/>
  <c r="C86" i="34"/>
  <c r="P85" i="34"/>
  <c r="O85" i="34"/>
  <c r="O142" i="34" s="1"/>
  <c r="N85" i="34"/>
  <c r="N142" i="34" s="1"/>
  <c r="M85" i="34"/>
  <c r="M142" i="34" s="1"/>
  <c r="L85" i="34"/>
  <c r="L142" i="34" s="1"/>
  <c r="D85" i="34"/>
  <c r="K85" i="34" s="1"/>
  <c r="C85" i="34"/>
  <c r="P84" i="34"/>
  <c r="O84" i="34"/>
  <c r="N84" i="34"/>
  <c r="M84" i="34"/>
  <c r="M141" i="34" s="1"/>
  <c r="L84" i="34"/>
  <c r="L141" i="34" s="1"/>
  <c r="D84" i="34"/>
  <c r="K141" i="34" s="1"/>
  <c r="C84" i="34"/>
  <c r="P83" i="34"/>
  <c r="P140" i="34" s="1"/>
  <c r="O83" i="34"/>
  <c r="N83" i="34"/>
  <c r="M83" i="34"/>
  <c r="L83" i="34"/>
  <c r="D83" i="34"/>
  <c r="K140" i="34" s="1"/>
  <c r="C83" i="34"/>
  <c r="P82" i="34"/>
  <c r="P139" i="34" s="1"/>
  <c r="O82" i="34"/>
  <c r="O139" i="34" s="1"/>
  <c r="N82" i="34"/>
  <c r="N139" i="34" s="1"/>
  <c r="M82" i="34"/>
  <c r="L82" i="34"/>
  <c r="L139" i="34" s="1"/>
  <c r="D82" i="34"/>
  <c r="K139" i="34" s="1"/>
  <c r="C82" i="34"/>
  <c r="P81" i="34"/>
  <c r="O81" i="34"/>
  <c r="O138" i="34" s="1"/>
  <c r="N81" i="34"/>
  <c r="N138" i="34" s="1"/>
  <c r="M81" i="34"/>
  <c r="M138" i="34" s="1"/>
  <c r="L81" i="34"/>
  <c r="L138" i="34" s="1"/>
  <c r="D81" i="34"/>
  <c r="K138" i="34" s="1"/>
  <c r="C81" i="34"/>
  <c r="P80" i="34"/>
  <c r="O80" i="34"/>
  <c r="N80" i="34"/>
  <c r="M80" i="34"/>
  <c r="M137" i="34" s="1"/>
  <c r="L80" i="34"/>
  <c r="L137" i="34" s="1"/>
  <c r="D80" i="34"/>
  <c r="K137" i="34" s="1"/>
  <c r="C80" i="34"/>
  <c r="P79" i="34"/>
  <c r="P136" i="34" s="1"/>
  <c r="O79" i="34"/>
  <c r="N79" i="34"/>
  <c r="M79" i="34"/>
  <c r="M136" i="34" s="1"/>
  <c r="L79" i="34"/>
  <c r="L136" i="34" s="1"/>
  <c r="D79" i="34"/>
  <c r="K136" i="34" s="1"/>
  <c r="C79" i="34"/>
  <c r="P78" i="34"/>
  <c r="P135" i="34" s="1"/>
  <c r="O78" i="34"/>
  <c r="O135" i="34" s="1"/>
  <c r="N78" i="34"/>
  <c r="N135" i="34" s="1"/>
  <c r="M78" i="34"/>
  <c r="M135" i="34" s="1"/>
  <c r="L78" i="34"/>
  <c r="D78" i="34"/>
  <c r="K78" i="34" s="1"/>
  <c r="C78" i="34"/>
  <c r="P77" i="34"/>
  <c r="O77" i="34"/>
  <c r="O134" i="34" s="1"/>
  <c r="N77" i="34"/>
  <c r="N134" i="34" s="1"/>
  <c r="M77" i="34"/>
  <c r="M134" i="34" s="1"/>
  <c r="L77" i="34"/>
  <c r="L134" i="34" s="1"/>
  <c r="D77" i="34"/>
  <c r="K77" i="34" s="1"/>
  <c r="C77" i="34"/>
  <c r="P76" i="34"/>
  <c r="O76" i="34"/>
  <c r="N76" i="34"/>
  <c r="M76" i="34"/>
  <c r="M133" i="34" s="1"/>
  <c r="L76" i="34"/>
  <c r="L133" i="34" s="1"/>
  <c r="D76" i="34"/>
  <c r="K133" i="34" s="1"/>
  <c r="C76" i="34"/>
  <c r="P75" i="34"/>
  <c r="P132" i="34" s="1"/>
  <c r="O75" i="34"/>
  <c r="N75" i="34"/>
  <c r="M75" i="34"/>
  <c r="L75" i="34"/>
  <c r="D75" i="34"/>
  <c r="K132" i="34" s="1"/>
  <c r="C75" i="34"/>
  <c r="P74" i="34"/>
  <c r="P131" i="34" s="1"/>
  <c r="O74" i="34"/>
  <c r="O131" i="34" s="1"/>
  <c r="N74" i="34"/>
  <c r="N131" i="34" s="1"/>
  <c r="M74" i="34"/>
  <c r="L74" i="34"/>
  <c r="L131" i="34" s="1"/>
  <c r="D74" i="34"/>
  <c r="K131" i="34" s="1"/>
  <c r="C74" i="34"/>
  <c r="P73" i="34"/>
  <c r="O73" i="34"/>
  <c r="O130" i="34" s="1"/>
  <c r="N73" i="34"/>
  <c r="N130" i="34" s="1"/>
  <c r="M73" i="34"/>
  <c r="M130" i="34" s="1"/>
  <c r="L73" i="34"/>
  <c r="L130" i="34" s="1"/>
  <c r="D73" i="34"/>
  <c r="K130" i="34" s="1"/>
  <c r="C73" i="34"/>
  <c r="P72" i="34"/>
  <c r="O72" i="34"/>
  <c r="N72" i="34"/>
  <c r="M72" i="34"/>
  <c r="M129" i="34" s="1"/>
  <c r="L72" i="34"/>
  <c r="L129" i="34" s="1"/>
  <c r="D72" i="34"/>
  <c r="K129" i="34" s="1"/>
  <c r="C72" i="34"/>
  <c r="P71" i="34"/>
  <c r="P128" i="34" s="1"/>
  <c r="O71" i="34"/>
  <c r="N71" i="34"/>
  <c r="M71" i="34"/>
  <c r="M128" i="34" s="1"/>
  <c r="L71" i="34"/>
  <c r="L128" i="34" s="1"/>
  <c r="D71" i="34"/>
  <c r="K128" i="34" s="1"/>
  <c r="C71" i="34"/>
  <c r="P70" i="34"/>
  <c r="P127" i="34" s="1"/>
  <c r="O70" i="34"/>
  <c r="O127" i="34" s="1"/>
  <c r="N70" i="34"/>
  <c r="N127" i="34" s="1"/>
  <c r="M70" i="34"/>
  <c r="M127" i="34" s="1"/>
  <c r="L70" i="34"/>
  <c r="D70" i="34"/>
  <c r="K70" i="34" s="1"/>
  <c r="C70" i="34"/>
  <c r="P69" i="34"/>
  <c r="O69" i="34"/>
  <c r="O126" i="34" s="1"/>
  <c r="N69" i="34"/>
  <c r="N126" i="34" s="1"/>
  <c r="M69" i="34"/>
  <c r="M126" i="34" s="1"/>
  <c r="L69" i="34"/>
  <c r="L126" i="34" s="1"/>
  <c r="D69" i="34"/>
  <c r="K126" i="34" s="1"/>
  <c r="C69" i="34"/>
  <c r="P68" i="34"/>
  <c r="O68" i="34"/>
  <c r="N68" i="34"/>
  <c r="M68" i="34"/>
  <c r="M125" i="34" s="1"/>
  <c r="L68" i="34"/>
  <c r="L125" i="34" s="1"/>
  <c r="D68" i="34"/>
  <c r="K125" i="34" s="1"/>
  <c r="C68" i="34"/>
  <c r="P67" i="34"/>
  <c r="P124" i="34" s="1"/>
  <c r="O67" i="34"/>
  <c r="N67" i="34"/>
  <c r="M67" i="34"/>
  <c r="L67" i="34"/>
  <c r="D67" i="34"/>
  <c r="K124" i="34" s="1"/>
  <c r="C67" i="34"/>
  <c r="P66" i="34"/>
  <c r="P123" i="34" s="1"/>
  <c r="O66" i="34"/>
  <c r="O123" i="34" s="1"/>
  <c r="N66" i="34"/>
  <c r="N123" i="34" s="1"/>
  <c r="M66" i="34"/>
  <c r="L66" i="34"/>
  <c r="L123" i="34" s="1"/>
  <c r="D66" i="34"/>
  <c r="K123" i="34" s="1"/>
  <c r="C66" i="34"/>
  <c r="P65" i="34"/>
  <c r="O65" i="34"/>
  <c r="O122" i="34" s="1"/>
  <c r="N65" i="34"/>
  <c r="N122" i="34" s="1"/>
  <c r="M65" i="34"/>
  <c r="M122" i="34" s="1"/>
  <c r="L65" i="34"/>
  <c r="L122" i="34" s="1"/>
  <c r="D65" i="34"/>
  <c r="K122" i="34" s="1"/>
  <c r="C65" i="34"/>
  <c r="P64" i="34"/>
  <c r="O64" i="34"/>
  <c r="N64" i="34"/>
  <c r="M64" i="34"/>
  <c r="M121" i="34" s="1"/>
  <c r="L64" i="34"/>
  <c r="L121" i="34" s="1"/>
  <c r="D64" i="34"/>
  <c r="K121" i="34" s="1"/>
  <c r="C64" i="34"/>
  <c r="P63" i="34"/>
  <c r="P120" i="34" s="1"/>
  <c r="O63" i="34"/>
  <c r="N63" i="34"/>
  <c r="M63" i="34"/>
  <c r="M120" i="34" s="1"/>
  <c r="L63" i="34"/>
  <c r="L120" i="34" s="1"/>
  <c r="D63" i="34"/>
  <c r="K120" i="34" s="1"/>
  <c r="C63" i="34"/>
  <c r="P62" i="34"/>
  <c r="P119" i="34" s="1"/>
  <c r="O62" i="34"/>
  <c r="O119" i="34" s="1"/>
  <c r="N62" i="34"/>
  <c r="N119" i="34" s="1"/>
  <c r="M62" i="34"/>
  <c r="M119" i="34" s="1"/>
  <c r="L62" i="34"/>
  <c r="D62" i="34"/>
  <c r="K119" i="34" s="1"/>
  <c r="C62" i="34"/>
  <c r="P61" i="34"/>
  <c r="O61" i="34"/>
  <c r="O118" i="34" s="1"/>
  <c r="N61" i="34"/>
  <c r="N118" i="34" s="1"/>
  <c r="M61" i="34"/>
  <c r="M118" i="34" s="1"/>
  <c r="L61" i="34"/>
  <c r="L118" i="34" s="1"/>
  <c r="D61" i="34"/>
  <c r="K61" i="34" s="1"/>
  <c r="C61" i="34"/>
  <c r="P60" i="34"/>
  <c r="O60" i="34"/>
  <c r="N60" i="34"/>
  <c r="M60" i="34"/>
  <c r="M117" i="34" s="1"/>
  <c r="L60" i="34"/>
  <c r="L117" i="34" s="1"/>
  <c r="D60" i="34"/>
  <c r="K117" i="34" s="1"/>
  <c r="C60" i="34"/>
  <c r="P59" i="34"/>
  <c r="P116" i="34" s="1"/>
  <c r="O59" i="34"/>
  <c r="N59" i="34"/>
  <c r="M59" i="34"/>
  <c r="L59" i="34"/>
  <c r="D59" i="34"/>
  <c r="K116" i="34" s="1"/>
  <c r="C59" i="34"/>
  <c r="P58" i="34"/>
  <c r="P115" i="34" s="1"/>
  <c r="O58" i="34"/>
  <c r="O115" i="34" s="1"/>
  <c r="N58" i="34"/>
  <c r="N115" i="34" s="1"/>
  <c r="M58" i="34"/>
  <c r="L58" i="34"/>
  <c r="L115" i="34" s="1"/>
  <c r="D58" i="34"/>
  <c r="K115" i="34" s="1"/>
  <c r="C58" i="34"/>
  <c r="P57" i="34"/>
  <c r="O57" i="34"/>
  <c r="O114" i="34" s="1"/>
  <c r="N57" i="34"/>
  <c r="N114" i="34" s="1"/>
  <c r="M57" i="34"/>
  <c r="M114" i="34" s="1"/>
  <c r="L57" i="34"/>
  <c r="L114" i="34" s="1"/>
  <c r="D57" i="34"/>
  <c r="K114" i="34" s="1"/>
  <c r="C57" i="34"/>
  <c r="P56" i="34"/>
  <c r="O56" i="34"/>
  <c r="N56" i="34"/>
  <c r="M56" i="34"/>
  <c r="M113" i="34" s="1"/>
  <c r="L56" i="34"/>
  <c r="L113" i="34" s="1"/>
  <c r="D56" i="34"/>
  <c r="K113" i="34" s="1"/>
  <c r="C56" i="34"/>
  <c r="P55" i="34"/>
  <c r="P112" i="34" s="1"/>
  <c r="O55" i="34"/>
  <c r="N55" i="34"/>
  <c r="M55" i="34"/>
  <c r="M112" i="34" s="1"/>
  <c r="L55" i="34"/>
  <c r="L112" i="34" s="1"/>
  <c r="D55" i="34"/>
  <c r="K112" i="34" s="1"/>
  <c r="C55" i="34"/>
  <c r="P54" i="34"/>
  <c r="P111" i="34" s="1"/>
  <c r="O54" i="34"/>
  <c r="O111" i="34" s="1"/>
  <c r="N54" i="34"/>
  <c r="N111" i="34" s="1"/>
  <c r="M54" i="34"/>
  <c r="M111" i="34" s="1"/>
  <c r="L54" i="34"/>
  <c r="D54" i="34"/>
  <c r="K54" i="34" s="1"/>
  <c r="C54" i="34"/>
  <c r="P53" i="34"/>
  <c r="O53" i="34"/>
  <c r="O110" i="34" s="1"/>
  <c r="N53" i="34"/>
  <c r="N110" i="34" s="1"/>
  <c r="M53" i="34"/>
  <c r="M110" i="34" s="1"/>
  <c r="L53" i="34"/>
  <c r="L110" i="34" s="1"/>
  <c r="D53" i="34"/>
  <c r="K53" i="34" s="1"/>
  <c r="C53" i="34"/>
  <c r="P52" i="34"/>
  <c r="O52" i="34"/>
  <c r="N52" i="34"/>
  <c r="M52" i="34"/>
  <c r="M109" i="34" s="1"/>
  <c r="L52" i="34"/>
  <c r="L109" i="34" s="1"/>
  <c r="D52" i="34"/>
  <c r="K109" i="34" s="1"/>
  <c r="C52" i="34"/>
  <c r="P51" i="34"/>
  <c r="P108" i="34" s="1"/>
  <c r="O51" i="34"/>
  <c r="N51" i="34"/>
  <c r="M51" i="34"/>
  <c r="L51" i="34"/>
  <c r="D51" i="34"/>
  <c r="K108" i="34" s="1"/>
  <c r="C51" i="34"/>
  <c r="K49" i="34"/>
  <c r="P48" i="34"/>
  <c r="M48" i="34"/>
  <c r="K48" i="34"/>
  <c r="P47" i="34"/>
  <c r="K47" i="34"/>
  <c r="M46" i="34"/>
  <c r="K46" i="34"/>
  <c r="P45" i="34"/>
  <c r="M45" i="34"/>
  <c r="K45" i="34"/>
  <c r="K44" i="34"/>
  <c r="P43" i="34"/>
  <c r="M43" i="34"/>
  <c r="K43" i="34"/>
  <c r="P42" i="34"/>
  <c r="M42" i="34"/>
  <c r="K42" i="34"/>
  <c r="K41" i="34"/>
  <c r="P40" i="34"/>
  <c r="M40" i="34"/>
  <c r="K40" i="34"/>
  <c r="P39" i="34"/>
  <c r="K39" i="34"/>
  <c r="M38" i="34"/>
  <c r="K38" i="34"/>
  <c r="P37" i="34"/>
  <c r="M37" i="34"/>
  <c r="K37" i="34"/>
  <c r="K36" i="34"/>
  <c r="P35" i="34"/>
  <c r="M35" i="34"/>
  <c r="K35" i="34"/>
  <c r="P34" i="34"/>
  <c r="M34" i="34"/>
  <c r="K34" i="34"/>
  <c r="K33" i="34"/>
  <c r="P32" i="34"/>
  <c r="M32" i="34"/>
  <c r="K32" i="34"/>
  <c r="F24" i="33" s="1"/>
  <c r="P31" i="34"/>
  <c r="K31" i="34"/>
  <c r="M30" i="34"/>
  <c r="K30" i="34"/>
  <c r="P29" i="34"/>
  <c r="M29" i="34"/>
  <c r="K29" i="34"/>
  <c r="E95" i="33" s="1"/>
  <c r="H95" i="33" s="1"/>
  <c r="K28" i="34"/>
  <c r="P27" i="34"/>
  <c r="M27" i="34"/>
  <c r="K27" i="34"/>
  <c r="P26" i="34"/>
  <c r="P49" i="34" s="1"/>
  <c r="M26" i="34"/>
  <c r="M49" i="34" s="1"/>
  <c r="K26" i="34"/>
  <c r="P25" i="34"/>
  <c r="M25" i="34"/>
  <c r="K25" i="34"/>
  <c r="P24" i="34"/>
  <c r="M24" i="34"/>
  <c r="M47" i="34" s="1"/>
  <c r="K24" i="34"/>
  <c r="P23" i="34"/>
  <c r="P46" i="34" s="1"/>
  <c r="M23" i="34"/>
  <c r="K23" i="34"/>
  <c r="P22" i="34"/>
  <c r="M22" i="34"/>
  <c r="K22" i="34"/>
  <c r="P21" i="34"/>
  <c r="P44" i="34" s="1"/>
  <c r="M21" i="34"/>
  <c r="M44" i="34" s="1"/>
  <c r="K21" i="34"/>
  <c r="P20" i="34"/>
  <c r="M20" i="34"/>
  <c r="K20" i="34"/>
  <c r="P19" i="34"/>
  <c r="M19" i="34"/>
  <c r="K19" i="34"/>
  <c r="P18" i="34"/>
  <c r="P41" i="34" s="1"/>
  <c r="M18" i="34"/>
  <c r="M41" i="34" s="1"/>
  <c r="K18" i="34"/>
  <c r="P17" i="34"/>
  <c r="M17" i="34"/>
  <c r="K17" i="34"/>
  <c r="P16" i="34"/>
  <c r="M16" i="34"/>
  <c r="M39" i="34" s="1"/>
  <c r="K16" i="34"/>
  <c r="P15" i="34"/>
  <c r="P38" i="34" s="1"/>
  <c r="M15" i="34"/>
  <c r="K15" i="34"/>
  <c r="P14" i="34"/>
  <c r="M14" i="34"/>
  <c r="K14" i="34"/>
  <c r="P13" i="34"/>
  <c r="P36" i="34" s="1"/>
  <c r="M13" i="34"/>
  <c r="M36" i="34" s="1"/>
  <c r="K13" i="34"/>
  <c r="P12" i="34"/>
  <c r="M12" i="34"/>
  <c r="K12" i="34"/>
  <c r="P11" i="34"/>
  <c r="M11" i="34"/>
  <c r="K11" i="34"/>
  <c r="P10" i="34"/>
  <c r="P33" i="34" s="1"/>
  <c r="M10" i="34"/>
  <c r="M33" i="34" s="1"/>
  <c r="K10" i="34"/>
  <c r="P9" i="34"/>
  <c r="M9" i="34"/>
  <c r="K9" i="34"/>
  <c r="P8" i="34"/>
  <c r="M8" i="34"/>
  <c r="M31" i="34" s="1"/>
  <c r="K8" i="34"/>
  <c r="D93" i="33" s="1"/>
  <c r="P7" i="34"/>
  <c r="P30" i="34" s="1"/>
  <c r="M7" i="34"/>
  <c r="K7" i="34"/>
  <c r="P6" i="34"/>
  <c r="M6" i="34"/>
  <c r="K6" i="34"/>
  <c r="P5" i="34"/>
  <c r="P28" i="34" s="1"/>
  <c r="M5" i="34"/>
  <c r="M28" i="34" s="1"/>
  <c r="K5" i="34"/>
  <c r="P4" i="34"/>
  <c r="M4" i="34"/>
  <c r="K4" i="34"/>
  <c r="N101" i="33"/>
  <c r="M101" i="33"/>
  <c r="J101" i="33"/>
  <c r="K101" i="33" s="1"/>
  <c r="N100" i="33"/>
  <c r="M100" i="33"/>
  <c r="J100" i="33"/>
  <c r="K100" i="33" s="1"/>
  <c r="N99" i="33"/>
  <c r="M99" i="33"/>
  <c r="J99" i="33"/>
  <c r="K99" i="33" s="1"/>
  <c r="N98" i="33"/>
  <c r="M98" i="33"/>
  <c r="J98" i="33"/>
  <c r="K98" i="33" s="1"/>
  <c r="N97" i="33"/>
  <c r="O97" i="33" s="1"/>
  <c r="M97" i="33"/>
  <c r="K97" i="33"/>
  <c r="J97" i="33"/>
  <c r="E97" i="33"/>
  <c r="D97" i="33"/>
  <c r="N96" i="33"/>
  <c r="O96" i="33" s="1"/>
  <c r="M96" i="33"/>
  <c r="J96" i="33"/>
  <c r="K96" i="33" s="1"/>
  <c r="G96" i="33"/>
  <c r="F96" i="33"/>
  <c r="E96" i="33"/>
  <c r="H96" i="33" s="1"/>
  <c r="D96" i="33"/>
  <c r="N95" i="33"/>
  <c r="M95" i="33"/>
  <c r="J95" i="33"/>
  <c r="K95" i="33" s="1"/>
  <c r="F95" i="33"/>
  <c r="N94" i="33"/>
  <c r="M94" i="33"/>
  <c r="J94" i="33"/>
  <c r="K94" i="33" s="1"/>
  <c r="N93" i="33"/>
  <c r="O93" i="33" s="1"/>
  <c r="M93" i="33"/>
  <c r="J93" i="33"/>
  <c r="K93" i="33" s="1"/>
  <c r="F93" i="33"/>
  <c r="N92" i="33"/>
  <c r="M92" i="33"/>
  <c r="J92" i="33"/>
  <c r="K92" i="33" s="1"/>
  <c r="N91" i="33"/>
  <c r="M91" i="33"/>
  <c r="J91" i="33"/>
  <c r="K91" i="33" s="1"/>
  <c r="N90" i="33"/>
  <c r="M90" i="33"/>
  <c r="K90" i="33"/>
  <c r="J90" i="33"/>
  <c r="N89" i="33"/>
  <c r="M89" i="33"/>
  <c r="J89" i="33"/>
  <c r="K89" i="33" s="1"/>
  <c r="N88" i="33"/>
  <c r="M88" i="33"/>
  <c r="J88" i="33"/>
  <c r="K88" i="33" s="1"/>
  <c r="F88" i="33"/>
  <c r="N87" i="33"/>
  <c r="M87" i="33"/>
  <c r="K87" i="33"/>
  <c r="J87" i="33"/>
  <c r="N86" i="33"/>
  <c r="M86" i="33"/>
  <c r="J86" i="33"/>
  <c r="K86" i="33" s="1"/>
  <c r="N85" i="33"/>
  <c r="M85" i="33"/>
  <c r="J85" i="33"/>
  <c r="K85" i="33" s="1"/>
  <c r="F85" i="33"/>
  <c r="N84" i="33"/>
  <c r="M84" i="33"/>
  <c r="J84" i="33"/>
  <c r="K84" i="33" s="1"/>
  <c r="N83" i="33"/>
  <c r="M83" i="33"/>
  <c r="J83" i="33"/>
  <c r="K83" i="33" s="1"/>
  <c r="N82" i="33"/>
  <c r="M82" i="33"/>
  <c r="K82" i="33"/>
  <c r="J82" i="33"/>
  <c r="N81" i="33"/>
  <c r="M81" i="33"/>
  <c r="J81" i="33"/>
  <c r="K81" i="33" s="1"/>
  <c r="N80" i="33"/>
  <c r="M80" i="33"/>
  <c r="J80" i="33"/>
  <c r="K80" i="33" s="1"/>
  <c r="F80" i="33"/>
  <c r="N79" i="33"/>
  <c r="M79" i="33"/>
  <c r="K79" i="33"/>
  <c r="J79" i="33"/>
  <c r="H79" i="33"/>
  <c r="F79" i="33"/>
  <c r="E79" i="33"/>
  <c r="G79" i="33" s="1"/>
  <c r="N78" i="33"/>
  <c r="M78" i="33"/>
  <c r="J78" i="33"/>
  <c r="K78" i="33" s="1"/>
  <c r="H78" i="33"/>
  <c r="G78" i="33"/>
  <c r="E78" i="33"/>
  <c r="N77" i="33"/>
  <c r="M77" i="33"/>
  <c r="J77" i="33"/>
  <c r="K77" i="33" s="1"/>
  <c r="F77" i="33"/>
  <c r="N76" i="33"/>
  <c r="M76" i="33"/>
  <c r="J76" i="33"/>
  <c r="K76" i="33" s="1"/>
  <c r="N75" i="33"/>
  <c r="M75" i="33"/>
  <c r="J75" i="33"/>
  <c r="K75" i="33" s="1"/>
  <c r="N74" i="33"/>
  <c r="O74" i="33" s="1"/>
  <c r="M74" i="33"/>
  <c r="K74" i="33"/>
  <c r="J74" i="33"/>
  <c r="E74" i="33"/>
  <c r="H74" i="33" s="1"/>
  <c r="D74" i="33"/>
  <c r="O73" i="33"/>
  <c r="N73" i="33"/>
  <c r="M73" i="33"/>
  <c r="J73" i="33"/>
  <c r="K73" i="33" s="1"/>
  <c r="F73" i="33"/>
  <c r="E73" i="33"/>
  <c r="D73" i="33"/>
  <c r="N72" i="33"/>
  <c r="M72" i="33"/>
  <c r="J72" i="33"/>
  <c r="K72" i="33" s="1"/>
  <c r="N71" i="33"/>
  <c r="M71" i="33"/>
  <c r="J71" i="33"/>
  <c r="K71" i="33" s="1"/>
  <c r="N70" i="33"/>
  <c r="M70" i="33"/>
  <c r="J70" i="33"/>
  <c r="K70" i="33" s="1"/>
  <c r="N69" i="33"/>
  <c r="M69" i="33"/>
  <c r="J69" i="33"/>
  <c r="K69" i="33" s="1"/>
  <c r="N68" i="33"/>
  <c r="O68" i="33" s="1"/>
  <c r="M68" i="33"/>
  <c r="J68" i="33"/>
  <c r="K68" i="33" s="1"/>
  <c r="H68" i="33"/>
  <c r="G68" i="33"/>
  <c r="E68" i="33"/>
  <c r="D68" i="33"/>
  <c r="N67" i="33"/>
  <c r="M67" i="33"/>
  <c r="J67" i="33"/>
  <c r="K67" i="33" s="1"/>
  <c r="N66" i="33"/>
  <c r="M66" i="33"/>
  <c r="K66" i="33"/>
  <c r="J66" i="33"/>
  <c r="N65" i="33"/>
  <c r="M65" i="33"/>
  <c r="J65" i="33"/>
  <c r="K65" i="33" s="1"/>
  <c r="F65" i="33"/>
  <c r="E65" i="33"/>
  <c r="N64" i="33"/>
  <c r="M64" i="33"/>
  <c r="J64" i="33"/>
  <c r="K64" i="33" s="1"/>
  <c r="F64" i="33"/>
  <c r="N63" i="33"/>
  <c r="M63" i="33"/>
  <c r="J63" i="33"/>
  <c r="K63" i="33" s="1"/>
  <c r="N62" i="33"/>
  <c r="M62" i="33"/>
  <c r="J62" i="33"/>
  <c r="K62" i="33" s="1"/>
  <c r="N61" i="33"/>
  <c r="M61" i="33"/>
  <c r="J61" i="33"/>
  <c r="K61" i="33" s="1"/>
  <c r="N60" i="33"/>
  <c r="M60" i="33"/>
  <c r="J60" i="33"/>
  <c r="K60" i="33" s="1"/>
  <c r="N59" i="33"/>
  <c r="M59" i="33"/>
  <c r="J59" i="33"/>
  <c r="K59" i="33" s="1"/>
  <c r="N58" i="33"/>
  <c r="M58" i="33"/>
  <c r="J58" i="33"/>
  <c r="K58" i="33" s="1"/>
  <c r="N57" i="33"/>
  <c r="M57" i="33"/>
  <c r="J57" i="33"/>
  <c r="K57" i="33" s="1"/>
  <c r="N56" i="33"/>
  <c r="M56" i="33"/>
  <c r="J56" i="33"/>
  <c r="K56" i="33" s="1"/>
  <c r="N55" i="33"/>
  <c r="M55" i="33"/>
  <c r="K55" i="33"/>
  <c r="J55" i="33"/>
  <c r="N54" i="33"/>
  <c r="M54" i="33"/>
  <c r="J54" i="33"/>
  <c r="K54" i="33" s="1"/>
  <c r="N53" i="33"/>
  <c r="M53" i="33"/>
  <c r="J53" i="33"/>
  <c r="K53" i="33" s="1"/>
  <c r="N52" i="33"/>
  <c r="M52" i="33"/>
  <c r="J52" i="33"/>
  <c r="K52" i="33" s="1"/>
  <c r="F52" i="33"/>
  <c r="N51" i="33"/>
  <c r="M51" i="33"/>
  <c r="J51" i="33"/>
  <c r="K51" i="33" s="1"/>
  <c r="N50" i="33"/>
  <c r="M50" i="33"/>
  <c r="K50" i="33"/>
  <c r="J50" i="33"/>
  <c r="N49" i="33"/>
  <c r="M49" i="33"/>
  <c r="J49" i="33"/>
  <c r="K49" i="33" s="1"/>
  <c r="F49" i="33"/>
  <c r="O48" i="33"/>
  <c r="N48" i="33"/>
  <c r="M48" i="33"/>
  <c r="J48" i="33"/>
  <c r="K48" i="33" s="1"/>
  <c r="H48" i="33"/>
  <c r="G48" i="33"/>
  <c r="F48" i="33"/>
  <c r="E48" i="33"/>
  <c r="D48" i="33"/>
  <c r="N47" i="33"/>
  <c r="M47" i="33"/>
  <c r="J47" i="33"/>
  <c r="K47" i="33" s="1"/>
  <c r="N46" i="33"/>
  <c r="M46" i="33"/>
  <c r="J46" i="33"/>
  <c r="K46" i="33" s="1"/>
  <c r="N45" i="33"/>
  <c r="O45" i="33" s="1"/>
  <c r="M45" i="33"/>
  <c r="J45" i="33"/>
  <c r="K45" i="33" s="1"/>
  <c r="F45" i="33"/>
  <c r="E45" i="33"/>
  <c r="D45" i="33"/>
  <c r="O44" i="33"/>
  <c r="N44" i="33"/>
  <c r="M44" i="33"/>
  <c r="J44" i="33"/>
  <c r="K44" i="33" s="1"/>
  <c r="F44" i="33"/>
  <c r="E44" i="33"/>
  <c r="G44" i="33" s="1"/>
  <c r="D44" i="33"/>
  <c r="N43" i="33"/>
  <c r="M43" i="33"/>
  <c r="K43" i="33"/>
  <c r="J43" i="33"/>
  <c r="N42" i="33"/>
  <c r="M42" i="33"/>
  <c r="J42" i="33"/>
  <c r="K42" i="33" s="1"/>
  <c r="N41" i="33"/>
  <c r="M41" i="33"/>
  <c r="J41" i="33"/>
  <c r="K41" i="33" s="1"/>
  <c r="N40" i="33"/>
  <c r="M40" i="33"/>
  <c r="J40" i="33"/>
  <c r="K40" i="33" s="1"/>
  <c r="F40" i="33"/>
  <c r="N39" i="33"/>
  <c r="M39" i="33"/>
  <c r="J39" i="33"/>
  <c r="K39" i="33" s="1"/>
  <c r="N38" i="33"/>
  <c r="M38" i="33"/>
  <c r="K38" i="33"/>
  <c r="J38" i="33"/>
  <c r="N37" i="33"/>
  <c r="M37" i="33"/>
  <c r="J37" i="33"/>
  <c r="K37" i="33" s="1"/>
  <c r="F37" i="33"/>
  <c r="N36" i="33"/>
  <c r="M36" i="33"/>
  <c r="J36" i="33"/>
  <c r="K36" i="33" s="1"/>
  <c r="F36" i="33"/>
  <c r="N35" i="33"/>
  <c r="O35" i="33" s="1"/>
  <c r="M35" i="33"/>
  <c r="J35" i="33"/>
  <c r="K35" i="33" s="1"/>
  <c r="H35" i="33"/>
  <c r="G35" i="33"/>
  <c r="F35" i="33"/>
  <c r="E35" i="33"/>
  <c r="D35" i="33"/>
  <c r="N34" i="33"/>
  <c r="M34" i="33"/>
  <c r="J34" i="33"/>
  <c r="K34" i="33" s="1"/>
  <c r="O33" i="33"/>
  <c r="N33" i="33"/>
  <c r="M33" i="33"/>
  <c r="J33" i="33"/>
  <c r="K33" i="33" s="1"/>
  <c r="F33" i="33"/>
  <c r="E33" i="33"/>
  <c r="D33" i="33"/>
  <c r="N32" i="33"/>
  <c r="M32" i="33"/>
  <c r="J32" i="33"/>
  <c r="K32" i="33" s="1"/>
  <c r="E32" i="33"/>
  <c r="G32" i="33" s="1"/>
  <c r="N31" i="33"/>
  <c r="O31" i="33" s="1"/>
  <c r="M31" i="33"/>
  <c r="J31" i="33"/>
  <c r="K31" i="33" s="1"/>
  <c r="H31" i="33"/>
  <c r="G31" i="33"/>
  <c r="F31" i="33"/>
  <c r="E31" i="33"/>
  <c r="D31" i="33"/>
  <c r="N30" i="33"/>
  <c r="M30" i="33"/>
  <c r="K30" i="33"/>
  <c r="N29" i="33"/>
  <c r="M29" i="33"/>
  <c r="K29" i="33"/>
  <c r="J29" i="33"/>
  <c r="N28" i="33"/>
  <c r="M28" i="33"/>
  <c r="J28" i="33"/>
  <c r="K28" i="33" s="1"/>
  <c r="F28" i="33"/>
  <c r="N27" i="33"/>
  <c r="M27" i="33"/>
  <c r="J27" i="33"/>
  <c r="K27" i="33" s="1"/>
  <c r="F27" i="33"/>
  <c r="N26" i="33"/>
  <c r="M26" i="33"/>
  <c r="J26" i="33"/>
  <c r="K26" i="33" s="1"/>
  <c r="N25" i="33"/>
  <c r="O25" i="33" s="1"/>
  <c r="M25" i="33"/>
  <c r="K25" i="33"/>
  <c r="J25" i="33"/>
  <c r="F25" i="33"/>
  <c r="E25" i="33"/>
  <c r="D25" i="33"/>
  <c r="N24" i="33"/>
  <c r="M24" i="33"/>
  <c r="J24" i="33"/>
  <c r="K24" i="33" s="1"/>
  <c r="N23" i="33"/>
  <c r="O23" i="33" s="1"/>
  <c r="M23" i="33"/>
  <c r="K23" i="33"/>
  <c r="J23" i="33"/>
  <c r="H23" i="33"/>
  <c r="G23" i="33"/>
  <c r="F23" i="33"/>
  <c r="E23" i="33"/>
  <c r="D23" i="33"/>
  <c r="N22" i="33"/>
  <c r="O22" i="33" s="1"/>
  <c r="M22" i="33"/>
  <c r="J22" i="33"/>
  <c r="K22" i="33" s="1"/>
  <c r="H22" i="33"/>
  <c r="F22" i="33"/>
  <c r="E22" i="33"/>
  <c r="G22" i="33" s="1"/>
  <c r="D22" i="33"/>
  <c r="N21" i="33"/>
  <c r="M21" i="33"/>
  <c r="K21" i="33"/>
  <c r="J21" i="33"/>
  <c r="N20" i="33"/>
  <c r="M20" i="33"/>
  <c r="J20" i="33"/>
  <c r="K20" i="33" s="1"/>
  <c r="N19" i="33"/>
  <c r="M19" i="33"/>
  <c r="J19" i="33"/>
  <c r="K19" i="33" s="1"/>
  <c r="F19" i="33"/>
  <c r="N18" i="33"/>
  <c r="O18" i="33" s="1"/>
  <c r="M18" i="33"/>
  <c r="J18" i="33"/>
  <c r="K18" i="33" s="1"/>
  <c r="D18" i="33"/>
  <c r="N17" i="33"/>
  <c r="O17" i="33" s="1"/>
  <c r="M17" i="33"/>
  <c r="K17" i="33"/>
  <c r="J17" i="33"/>
  <c r="E17" i="33"/>
  <c r="D17" i="33"/>
  <c r="N16" i="33"/>
  <c r="M16" i="33"/>
  <c r="J16" i="33"/>
  <c r="K16" i="33" s="1"/>
  <c r="N15" i="33"/>
  <c r="M15" i="33"/>
  <c r="K15" i="33"/>
  <c r="J15" i="33"/>
  <c r="N14" i="33"/>
  <c r="M14" i="33"/>
  <c r="J14" i="33"/>
  <c r="K14" i="33" s="1"/>
  <c r="N13" i="33"/>
  <c r="O13" i="33" s="1"/>
  <c r="M13" i="33"/>
  <c r="K13" i="33"/>
  <c r="J13" i="33"/>
  <c r="F13" i="33"/>
  <c r="E13" i="33"/>
  <c r="D13" i="33"/>
  <c r="N12" i="33"/>
  <c r="O12" i="33" s="1"/>
  <c r="M12" i="33"/>
  <c r="J12" i="33"/>
  <c r="K12" i="33" s="1"/>
  <c r="H12" i="33"/>
  <c r="G12" i="33"/>
  <c r="F12" i="33"/>
  <c r="E12" i="33"/>
  <c r="D12" i="33"/>
  <c r="N11" i="33"/>
  <c r="M11" i="33"/>
  <c r="J11" i="33"/>
  <c r="K11" i="33" s="1"/>
  <c r="N10" i="33"/>
  <c r="O10" i="33" s="1"/>
  <c r="M10" i="33"/>
  <c r="J10" i="33"/>
  <c r="K10" i="33" s="1"/>
  <c r="H10" i="33"/>
  <c r="F10" i="33"/>
  <c r="E10" i="33"/>
  <c r="G10" i="33" s="1"/>
  <c r="D10" i="33"/>
  <c r="N9" i="33"/>
  <c r="M9" i="33"/>
  <c r="K9" i="33"/>
  <c r="J9" i="33"/>
  <c r="F9" i="33"/>
  <c r="N8" i="33"/>
  <c r="M8" i="33"/>
  <c r="J8" i="33"/>
  <c r="K8" i="33" s="1"/>
  <c r="N7" i="33"/>
  <c r="M7" i="33"/>
  <c r="J7" i="33"/>
  <c r="K7" i="33" s="1"/>
  <c r="C12" i="12"/>
  <c r="G65" i="33" l="1"/>
  <c r="H65" i="33"/>
  <c r="O61" i="33"/>
  <c r="O29" i="33"/>
  <c r="O28" i="33"/>
  <c r="G95" i="33"/>
  <c r="O14" i="33"/>
  <c r="G33" i="33"/>
  <c r="H33" i="33"/>
  <c r="F41" i="33"/>
  <c r="F53" i="33"/>
  <c r="D57" i="33"/>
  <c r="O57" i="33" s="1"/>
  <c r="F15" i="33"/>
  <c r="F21" i="33"/>
  <c r="E24" i="33"/>
  <c r="F56" i="33"/>
  <c r="E57" i="33"/>
  <c r="O78" i="33"/>
  <c r="F16" i="33"/>
  <c r="G17" i="33"/>
  <c r="H17" i="33"/>
  <c r="H32" i="33"/>
  <c r="H45" i="33"/>
  <c r="G45" i="33"/>
  <c r="F57" i="33"/>
  <c r="D9" i="33"/>
  <c r="O9" i="33" s="1"/>
  <c r="F11" i="33"/>
  <c r="D14" i="33"/>
  <c r="F17" i="33"/>
  <c r="D28" i="33"/>
  <c r="D29" i="33"/>
  <c r="F60" i="33"/>
  <c r="E61" i="33"/>
  <c r="F8" i="33"/>
  <c r="E9" i="33"/>
  <c r="G13" i="33"/>
  <c r="H13" i="33"/>
  <c r="O26" i="33"/>
  <c r="E28" i="33"/>
  <c r="E29" i="33"/>
  <c r="H44" i="33"/>
  <c r="F61" i="33"/>
  <c r="E64" i="33"/>
  <c r="D65" i="33"/>
  <c r="O65" i="33" s="1"/>
  <c r="F69" i="33"/>
  <c r="F87" i="33"/>
  <c r="F20" i="33"/>
  <c r="F32" i="33"/>
  <c r="H73" i="33"/>
  <c r="G73" i="33"/>
  <c r="H25" i="33"/>
  <c r="G25" i="33"/>
  <c r="D27" i="33"/>
  <c r="O27" i="33" s="1"/>
  <c r="F50" i="33"/>
  <c r="F46" i="33"/>
  <c r="E26" i="33"/>
  <c r="D26" i="33"/>
  <c r="F91" i="33"/>
  <c r="F83" i="33"/>
  <c r="F54" i="33"/>
  <c r="F38" i="33"/>
  <c r="F34" i="33"/>
  <c r="F89" i="33"/>
  <c r="F81" i="33"/>
  <c r="E67" i="33"/>
  <c r="F29" i="33"/>
  <c r="F47" i="33"/>
  <c r="F43" i="33"/>
  <c r="F39" i="33"/>
  <c r="D32" i="33"/>
  <c r="O32" i="33" s="1"/>
  <c r="E27" i="33"/>
  <c r="E11" i="33"/>
  <c r="F30" i="33"/>
  <c r="F26" i="33"/>
  <c r="F18" i="33"/>
  <c r="F14" i="33"/>
  <c r="D11" i="33"/>
  <c r="O11" i="33" s="1"/>
  <c r="F75" i="33"/>
  <c r="F67" i="33"/>
  <c r="F62" i="33"/>
  <c r="F58" i="33"/>
  <c r="F42" i="33"/>
  <c r="E18" i="33"/>
  <c r="E14" i="33"/>
  <c r="K111" i="34"/>
  <c r="K118" i="34"/>
  <c r="K143" i="34"/>
  <c r="K150" i="34"/>
  <c r="D24" i="33"/>
  <c r="O24" i="33" s="1"/>
  <c r="D61" i="33"/>
  <c r="F72" i="33"/>
  <c r="K51" i="34"/>
  <c r="K52" i="34"/>
  <c r="E89" i="33" s="1"/>
  <c r="K55" i="34"/>
  <c r="K56" i="34"/>
  <c r="K57" i="34"/>
  <c r="K58" i="34"/>
  <c r="K59" i="34"/>
  <c r="K60" i="34"/>
  <c r="K62" i="34"/>
  <c r="K63" i="34"/>
  <c r="K64" i="34"/>
  <c r="K65" i="34"/>
  <c r="K66" i="34"/>
  <c r="K67" i="34"/>
  <c r="K68" i="34"/>
  <c r="K69" i="34"/>
  <c r="K71" i="34"/>
  <c r="K72" i="34"/>
  <c r="K73" i="34"/>
  <c r="K74" i="34"/>
  <c r="K75" i="34"/>
  <c r="K76" i="34"/>
  <c r="K79" i="34"/>
  <c r="K80" i="34"/>
  <c r="K81" i="34"/>
  <c r="K82" i="34"/>
  <c r="K83" i="34"/>
  <c r="K84" i="34"/>
  <c r="K87" i="34"/>
  <c r="K88" i="34"/>
  <c r="K89" i="34"/>
  <c r="K90" i="34"/>
  <c r="K91" i="34"/>
  <c r="K92" i="34"/>
  <c r="K94" i="34"/>
  <c r="K95" i="34"/>
  <c r="K96" i="34"/>
  <c r="K97" i="34"/>
  <c r="K98" i="34"/>
  <c r="K99" i="34"/>
  <c r="K100" i="34"/>
  <c r="K101" i="34"/>
  <c r="K103" i="34"/>
  <c r="K104" i="34"/>
  <c r="K105" i="34"/>
  <c r="K106" i="34"/>
  <c r="K107" i="34"/>
  <c r="F71" i="33"/>
  <c r="F7" i="33"/>
  <c r="D89" i="33"/>
  <c r="O89" i="33" s="1"/>
  <c r="G97" i="33"/>
  <c r="H97" i="33"/>
  <c r="F100" i="33"/>
  <c r="G74" i="33"/>
  <c r="F51" i="33"/>
  <c r="F55" i="33"/>
  <c r="D56" i="33"/>
  <c r="O56" i="33" s="1"/>
  <c r="F59" i="33"/>
  <c r="F63" i="33"/>
  <c r="D64" i="33"/>
  <c r="O64" i="33" s="1"/>
  <c r="F68" i="33"/>
  <c r="F76" i="33"/>
  <c r="D78" i="33"/>
  <c r="F84" i="33"/>
  <c r="F92" i="33"/>
  <c r="E93" i="33"/>
  <c r="D94" i="33"/>
  <c r="O94" i="33" s="1"/>
  <c r="E98" i="33"/>
  <c r="F101" i="33"/>
  <c r="D98" i="33"/>
  <c r="O98" i="33" s="1"/>
  <c r="F97" i="33"/>
  <c r="F98" i="33"/>
  <c r="D95" i="33"/>
  <c r="O95" i="33" s="1"/>
  <c r="F94" i="33"/>
  <c r="F90" i="33"/>
  <c r="F86" i="33"/>
  <c r="F82" i="33"/>
  <c r="D79" i="33"/>
  <c r="O79" i="33" s="1"/>
  <c r="F78" i="33"/>
  <c r="F74" i="33"/>
  <c r="F70" i="33"/>
  <c r="D67" i="33"/>
  <c r="O67" i="33" s="1"/>
  <c r="F66" i="33"/>
  <c r="F99" i="33"/>
  <c r="AL40" i="13"/>
  <c r="AA18" i="13"/>
  <c r="AL43" i="13"/>
  <c r="AL42" i="13"/>
  <c r="AI22" i="13"/>
  <c r="N38" i="13"/>
  <c r="N18" i="21"/>
  <c r="N18" i="13"/>
  <c r="AB11" i="13"/>
  <c r="AH41" i="21"/>
  <c r="AH41" i="13"/>
  <c r="AL39" i="13"/>
  <c r="AI36" i="12"/>
  <c r="P41" i="12"/>
  <c r="AY149" i="25"/>
  <c r="AZ149" i="25"/>
  <c r="BA149" i="25"/>
  <c r="AY150" i="25"/>
  <c r="AZ150" i="25"/>
  <c r="BA150" i="25"/>
  <c r="AY96" i="25"/>
  <c r="AZ96" i="25"/>
  <c r="BA96" i="25"/>
  <c r="BB96" i="25"/>
  <c r="AY97" i="25"/>
  <c r="AZ97" i="25"/>
  <c r="BA97" i="25"/>
  <c r="BB97" i="25"/>
  <c r="AY44" i="25"/>
  <c r="AZ44" i="25"/>
  <c r="BA44" i="25"/>
  <c r="BB44" i="25"/>
  <c r="AY45" i="25"/>
  <c r="AZ45" i="25"/>
  <c r="BA45" i="25"/>
  <c r="BB45" i="25"/>
  <c r="J7" i="18"/>
  <c r="CD36" i="25"/>
  <c r="CD88" i="25"/>
  <c r="I32" i="21"/>
  <c r="I20" i="21"/>
  <c r="I32" i="13"/>
  <c r="AH41" i="12"/>
  <c r="C33" i="28"/>
  <c r="F33" i="28"/>
  <c r="L33" i="28"/>
  <c r="C34" i="28"/>
  <c r="F34" i="28"/>
  <c r="C35" i="28"/>
  <c r="F35" i="28"/>
  <c r="L35" i="28"/>
  <c r="C36" i="28"/>
  <c r="F36" i="28"/>
  <c r="C37" i="28"/>
  <c r="F37" i="28"/>
  <c r="C38" i="28"/>
  <c r="F38" i="28"/>
  <c r="L38" i="28"/>
  <c r="C39" i="28"/>
  <c r="F39" i="28"/>
  <c r="C40" i="28"/>
  <c r="F40" i="28"/>
  <c r="L40" i="28"/>
  <c r="C41" i="28"/>
  <c r="F41" i="28"/>
  <c r="L41" i="28"/>
  <c r="C42" i="28"/>
  <c r="F42" i="28"/>
  <c r="C43" i="28"/>
  <c r="F43" i="28"/>
  <c r="L43" i="28"/>
  <c r="C44" i="28"/>
  <c r="F44" i="28"/>
  <c r="F45" i="28"/>
  <c r="L45" i="28"/>
  <c r="C46" i="28"/>
  <c r="F46" i="28"/>
  <c r="C47" i="28"/>
  <c r="F47" i="28"/>
  <c r="L47" i="28"/>
  <c r="C48" i="28"/>
  <c r="F48" i="28"/>
  <c r="C49" i="28"/>
  <c r="F49" i="28"/>
  <c r="L49" i="28"/>
  <c r="F50" i="28"/>
  <c r="L50" i="28"/>
  <c r="F51" i="28"/>
  <c r="C52" i="28"/>
  <c r="F52" i="28"/>
  <c r="C53" i="28"/>
  <c r="F53" i="28"/>
  <c r="C54" i="28"/>
  <c r="F54" i="28"/>
  <c r="C55" i="28"/>
  <c r="F55" i="28"/>
  <c r="L55" i="28"/>
  <c r="C56" i="28"/>
  <c r="F56" i="28"/>
  <c r="C57" i="28"/>
  <c r="F57" i="28"/>
  <c r="C58" i="28"/>
  <c r="F58" i="28"/>
  <c r="F59" i="28"/>
  <c r="F60" i="28"/>
  <c r="L60" i="28"/>
  <c r="C61" i="28"/>
  <c r="F61" i="28"/>
  <c r="L61" i="28"/>
  <c r="C62" i="28"/>
  <c r="F62" i="28"/>
  <c r="C63" i="28"/>
  <c r="F63" i="28"/>
  <c r="L63" i="28"/>
  <c r="C64" i="28"/>
  <c r="F64" i="28"/>
  <c r="F65" i="28"/>
  <c r="L65" i="28"/>
  <c r="C66" i="28"/>
  <c r="F66" i="28"/>
  <c r="C67" i="28"/>
  <c r="F67" i="28"/>
  <c r="F68" i="28"/>
  <c r="C69" i="28"/>
  <c r="F69" i="28"/>
  <c r="L69" i="28"/>
  <c r="C70" i="28"/>
  <c r="F70" i="28"/>
  <c r="C71" i="28"/>
  <c r="F71" i="28"/>
  <c r="L71" i="28"/>
  <c r="F72" i="28"/>
  <c r="L72" i="28"/>
  <c r="C73" i="28"/>
  <c r="F73" i="28"/>
  <c r="F74" i="28"/>
  <c r="C75" i="28"/>
  <c r="F75" i="28"/>
  <c r="C76" i="28"/>
  <c r="F76" i="28"/>
  <c r="L76" i="28"/>
  <c r="C77" i="28"/>
  <c r="F77" i="28"/>
  <c r="L77" i="28"/>
  <c r="F78" i="28"/>
  <c r="L78" i="28"/>
  <c r="F79" i="28"/>
  <c r="L79" i="28"/>
  <c r="F80" i="28"/>
  <c r="C81" i="28"/>
  <c r="F81" i="28"/>
  <c r="C82" i="28"/>
  <c r="F82" i="28"/>
  <c r="L82" i="28"/>
  <c r="C83" i="28"/>
  <c r="F83" i="28"/>
  <c r="L83" i="28"/>
  <c r="C84" i="28"/>
  <c r="F84" i="28"/>
  <c r="C85" i="28"/>
  <c r="F85" i="28"/>
  <c r="L85" i="28"/>
  <c r="C86" i="28"/>
  <c r="F86" i="28"/>
  <c r="L86" i="28"/>
  <c r="F87" i="28"/>
  <c r="L87" i="28"/>
  <c r="C88" i="28"/>
  <c r="F88" i="28"/>
  <c r="C89" i="28"/>
  <c r="F89" i="28"/>
  <c r="C90" i="28"/>
  <c r="F90" i="28"/>
  <c r="L90" i="28"/>
  <c r="C91" i="28"/>
  <c r="F91" i="28"/>
  <c r="C92" i="28"/>
  <c r="F92" i="28"/>
  <c r="F93" i="28"/>
  <c r="L93" i="28"/>
  <c r="F94" i="28"/>
  <c r="L94" i="28"/>
  <c r="C32" i="28"/>
  <c r="F32" i="28"/>
  <c r="L32" i="28"/>
  <c r="C45" i="28"/>
  <c r="C50" i="28"/>
  <c r="C51" i="28"/>
  <c r="C59" i="28"/>
  <c r="C60" i="28"/>
  <c r="C65" i="28"/>
  <c r="C68" i="28"/>
  <c r="C72" i="28"/>
  <c r="C74" i="28"/>
  <c r="C78" i="28"/>
  <c r="C79" i="28"/>
  <c r="C80" i="28"/>
  <c r="C87" i="28"/>
  <c r="C93" i="28"/>
  <c r="C94" i="28"/>
  <c r="J33" i="28"/>
  <c r="K33" i="28"/>
  <c r="J34" i="28"/>
  <c r="L34" i="28"/>
  <c r="K34" i="28"/>
  <c r="J35" i="28"/>
  <c r="K35" i="28"/>
  <c r="J36" i="28"/>
  <c r="K36" i="28"/>
  <c r="J37" i="28"/>
  <c r="K37" i="28"/>
  <c r="J38" i="28"/>
  <c r="K38" i="28"/>
  <c r="J39" i="28"/>
  <c r="L39" i="28"/>
  <c r="K39" i="28"/>
  <c r="J40" i="28"/>
  <c r="K40" i="28"/>
  <c r="J41" i="28"/>
  <c r="K41" i="28"/>
  <c r="J42" i="28"/>
  <c r="K42" i="28"/>
  <c r="J43" i="28"/>
  <c r="K43" i="28"/>
  <c r="J44" i="28"/>
  <c r="K44" i="28"/>
  <c r="J46" i="28"/>
  <c r="K46" i="28"/>
  <c r="J47" i="28"/>
  <c r="K47" i="28"/>
  <c r="J48" i="28"/>
  <c r="K48" i="28"/>
  <c r="J49" i="28"/>
  <c r="K49" i="28"/>
  <c r="L51" i="28"/>
  <c r="J52" i="28"/>
  <c r="K52" i="28"/>
  <c r="L52" i="28"/>
  <c r="J53" i="28"/>
  <c r="L53" i="28"/>
  <c r="K53" i="28"/>
  <c r="J54" i="28"/>
  <c r="K54" i="28"/>
  <c r="L54" i="28"/>
  <c r="J55" i="28"/>
  <c r="K55" i="28"/>
  <c r="J56" i="28"/>
  <c r="K56" i="28"/>
  <c r="J57" i="28"/>
  <c r="K57" i="28"/>
  <c r="J58" i="28"/>
  <c r="K58" i="28"/>
  <c r="L59" i="28"/>
  <c r="J61" i="28"/>
  <c r="K61" i="28"/>
  <c r="J62" i="28"/>
  <c r="K62" i="28"/>
  <c r="J63" i="28"/>
  <c r="K63" i="28"/>
  <c r="J64" i="28"/>
  <c r="K64" i="28"/>
  <c r="J66" i="28"/>
  <c r="K66" i="28"/>
  <c r="J67" i="28"/>
  <c r="K67" i="28"/>
  <c r="L68" i="28"/>
  <c r="J69" i="28"/>
  <c r="K69" i="28"/>
  <c r="J70" i="28"/>
  <c r="K70" i="28"/>
  <c r="J71" i="28"/>
  <c r="K71" i="28"/>
  <c r="J73" i="28"/>
  <c r="K73" i="28"/>
  <c r="L74" i="28"/>
  <c r="J75" i="28"/>
  <c r="K75" i="28"/>
  <c r="J76" i="28"/>
  <c r="K76" i="28"/>
  <c r="J77" i="28"/>
  <c r="K77" i="28"/>
  <c r="L80" i="28"/>
  <c r="J81" i="28"/>
  <c r="K81" i="28"/>
  <c r="J82" i="28"/>
  <c r="K82" i="28"/>
  <c r="J83" i="28"/>
  <c r="K83" i="28"/>
  <c r="J84" i="28"/>
  <c r="K84" i="28"/>
  <c r="J85" i="28"/>
  <c r="K85" i="28"/>
  <c r="J86" i="28"/>
  <c r="K86" i="28"/>
  <c r="J88" i="28"/>
  <c r="K88" i="28"/>
  <c r="J89" i="28"/>
  <c r="L89" i="28"/>
  <c r="K89" i="28"/>
  <c r="J90" i="28"/>
  <c r="K90" i="28"/>
  <c r="J91" i="28"/>
  <c r="K91" i="28"/>
  <c r="J92" i="28"/>
  <c r="L92" i="28"/>
  <c r="K92" i="28"/>
  <c r="J32" i="28"/>
  <c r="K32" i="28"/>
  <c r="G32" i="28"/>
  <c r="H32" i="28"/>
  <c r="I32" i="28"/>
  <c r="G33" i="28"/>
  <c r="I33" i="28"/>
  <c r="H33" i="28"/>
  <c r="G34" i="28"/>
  <c r="H34" i="28"/>
  <c r="G35" i="28"/>
  <c r="H35" i="28"/>
  <c r="G36" i="28"/>
  <c r="H36" i="28"/>
  <c r="G37" i="28"/>
  <c r="I37" i="28"/>
  <c r="H37" i="28"/>
  <c r="G38" i="28"/>
  <c r="H38" i="28"/>
  <c r="G39" i="28"/>
  <c r="H39" i="28"/>
  <c r="G40" i="28"/>
  <c r="H40" i="28"/>
  <c r="I40" i="28"/>
  <c r="G41" i="28"/>
  <c r="I41" i="28"/>
  <c r="H41" i="28"/>
  <c r="G42" i="28"/>
  <c r="H42" i="28"/>
  <c r="I42" i="28"/>
  <c r="G43" i="28"/>
  <c r="H43" i="28"/>
  <c r="G44" i="28"/>
  <c r="H44" i="28"/>
  <c r="G45" i="28"/>
  <c r="H45" i="28"/>
  <c r="G46" i="28"/>
  <c r="H46" i="28"/>
  <c r="G47" i="28"/>
  <c r="H47" i="28"/>
  <c r="G48" i="28"/>
  <c r="H48" i="28"/>
  <c r="I48" i="28"/>
  <c r="G49" i="28"/>
  <c r="H49" i="28"/>
  <c r="I49" i="28"/>
  <c r="G50" i="28"/>
  <c r="H50" i="28"/>
  <c r="G51" i="28"/>
  <c r="H51" i="28"/>
  <c r="G52" i="28"/>
  <c r="H52" i="28"/>
  <c r="G53" i="28"/>
  <c r="H53" i="28"/>
  <c r="G54" i="28"/>
  <c r="H54" i="28"/>
  <c r="G55" i="28"/>
  <c r="H55" i="28"/>
  <c r="G56" i="28"/>
  <c r="H56" i="28"/>
  <c r="G57" i="28"/>
  <c r="H57" i="28"/>
  <c r="G58" i="28"/>
  <c r="H58" i="28"/>
  <c r="G59" i="28"/>
  <c r="H59" i="28"/>
  <c r="G60" i="28"/>
  <c r="H60" i="28"/>
  <c r="G61" i="28"/>
  <c r="H61" i="28"/>
  <c r="G62" i="28"/>
  <c r="H62" i="28"/>
  <c r="G63" i="28"/>
  <c r="H63" i="28"/>
  <c r="G64" i="28"/>
  <c r="H64" i="28"/>
  <c r="G65" i="28"/>
  <c r="H65" i="28"/>
  <c r="I65" i="28"/>
  <c r="G66" i="28"/>
  <c r="H66" i="28"/>
  <c r="G67" i="28"/>
  <c r="H67" i="28"/>
  <c r="I67" i="28"/>
  <c r="G68" i="28"/>
  <c r="H68" i="28"/>
  <c r="G69" i="28"/>
  <c r="H69" i="28"/>
  <c r="G70" i="28"/>
  <c r="H70" i="28"/>
  <c r="G71" i="28"/>
  <c r="H71" i="28"/>
  <c r="G72" i="28"/>
  <c r="H72" i="28"/>
  <c r="G73" i="28"/>
  <c r="H73" i="28"/>
  <c r="I73" i="28"/>
  <c r="G74" i="28"/>
  <c r="H74" i="28"/>
  <c r="G75" i="28"/>
  <c r="H75" i="28"/>
  <c r="G76" i="28"/>
  <c r="H76" i="28"/>
  <c r="G77" i="28"/>
  <c r="H77" i="28"/>
  <c r="G78" i="28"/>
  <c r="H78" i="28"/>
  <c r="G79" i="28"/>
  <c r="H79" i="28"/>
  <c r="I79" i="28"/>
  <c r="G80" i="28"/>
  <c r="H80" i="28"/>
  <c r="G81" i="28"/>
  <c r="H81" i="28"/>
  <c r="G82" i="28"/>
  <c r="H82" i="28"/>
  <c r="G83" i="28"/>
  <c r="H83" i="28"/>
  <c r="I83" i="28"/>
  <c r="G84" i="28"/>
  <c r="H84" i="28"/>
  <c r="G85" i="28"/>
  <c r="H85" i="28"/>
  <c r="G86" i="28"/>
  <c r="H86" i="28"/>
  <c r="G87" i="28"/>
  <c r="H87" i="28"/>
  <c r="G88" i="28"/>
  <c r="H88" i="28"/>
  <c r="G89" i="28"/>
  <c r="H89" i="28"/>
  <c r="G90" i="28"/>
  <c r="H90" i="28"/>
  <c r="G91" i="28"/>
  <c r="H91" i="28"/>
  <c r="I91" i="28"/>
  <c r="G92" i="28"/>
  <c r="H92" i="28"/>
  <c r="G93" i="28"/>
  <c r="H93" i="28"/>
  <c r="G94" i="28"/>
  <c r="H94" i="28"/>
  <c r="J45" i="28"/>
  <c r="K45" i="28"/>
  <c r="J50" i="28"/>
  <c r="K50" i="28"/>
  <c r="J51" i="28"/>
  <c r="K51" i="28"/>
  <c r="J59" i="28"/>
  <c r="K59" i="28"/>
  <c r="J60" i="28"/>
  <c r="K60" i="28"/>
  <c r="J65" i="28"/>
  <c r="K65" i="28"/>
  <c r="J68" i="28"/>
  <c r="K68" i="28"/>
  <c r="J72" i="28"/>
  <c r="K72" i="28"/>
  <c r="J74" i="28"/>
  <c r="K74" i="28"/>
  <c r="J78" i="28"/>
  <c r="K78" i="28"/>
  <c r="J79" i="28"/>
  <c r="K79" i="28"/>
  <c r="J80" i="28"/>
  <c r="K80" i="28"/>
  <c r="J87" i="28"/>
  <c r="K87" i="28"/>
  <c r="J93" i="28"/>
  <c r="K93" i="28"/>
  <c r="J94" i="28"/>
  <c r="K94" i="28"/>
  <c r="CO151" i="25"/>
  <c r="CN151" i="25"/>
  <c r="CM151" i="25"/>
  <c r="CL151" i="25"/>
  <c r="CK151" i="25"/>
  <c r="CJ151" i="25"/>
  <c r="CI151" i="25"/>
  <c r="CH151" i="25"/>
  <c r="CG151" i="25"/>
  <c r="CF151" i="25"/>
  <c r="CE151" i="25"/>
  <c r="CD151" i="25"/>
  <c r="CC151" i="25"/>
  <c r="CB151" i="25"/>
  <c r="CA151" i="25"/>
  <c r="BZ151" i="25"/>
  <c r="BY151" i="25"/>
  <c r="BX151" i="25"/>
  <c r="BW151" i="25"/>
  <c r="BV151" i="25"/>
  <c r="BU151" i="25"/>
  <c r="BT151" i="25"/>
  <c r="BS151" i="25"/>
  <c r="BR151" i="25"/>
  <c r="BQ151" i="25"/>
  <c r="BP151" i="25"/>
  <c r="BO151" i="25"/>
  <c r="BN151" i="25"/>
  <c r="BM151" i="25"/>
  <c r="BL151" i="25"/>
  <c r="BK151" i="25"/>
  <c r="BJ151" i="25"/>
  <c r="BI151" i="25"/>
  <c r="BH151" i="25"/>
  <c r="BG151" i="25"/>
  <c r="BF151" i="25"/>
  <c r="BE151" i="25"/>
  <c r="BD151" i="25"/>
  <c r="BC151" i="25"/>
  <c r="BB151" i="25"/>
  <c r="BA151" i="25"/>
  <c r="AZ151" i="25"/>
  <c r="AY151" i="25"/>
  <c r="AX151" i="25"/>
  <c r="CO150" i="25"/>
  <c r="CN150" i="25"/>
  <c r="CM150" i="25"/>
  <c r="CL150" i="25"/>
  <c r="CK150" i="25"/>
  <c r="CJ150" i="25"/>
  <c r="CI150" i="25"/>
  <c r="CH150" i="25"/>
  <c r="CG150" i="25"/>
  <c r="CF150" i="25"/>
  <c r="CE150" i="25"/>
  <c r="CD150" i="25"/>
  <c r="CC150" i="25"/>
  <c r="CB150" i="25"/>
  <c r="CA150" i="25"/>
  <c r="BZ150" i="25"/>
  <c r="BY150" i="25"/>
  <c r="BX150" i="25"/>
  <c r="BW150" i="25"/>
  <c r="BV150" i="25"/>
  <c r="BU150" i="25"/>
  <c r="BT150" i="25"/>
  <c r="BS150" i="25"/>
  <c r="BR150" i="25"/>
  <c r="BQ150" i="25"/>
  <c r="BP150" i="25"/>
  <c r="BO150" i="25"/>
  <c r="BN150" i="25"/>
  <c r="BM150" i="25"/>
  <c r="BL150" i="25"/>
  <c r="BK150" i="25"/>
  <c r="BJ150" i="25"/>
  <c r="BI150" i="25"/>
  <c r="BH150" i="25"/>
  <c r="BG150" i="25"/>
  <c r="BF150" i="25"/>
  <c r="BE150" i="25"/>
  <c r="BD150" i="25"/>
  <c r="BC150" i="25"/>
  <c r="BB150" i="25"/>
  <c r="AX150" i="25"/>
  <c r="CO149" i="25"/>
  <c r="CN149" i="25"/>
  <c r="CM149" i="25"/>
  <c r="CL149" i="25"/>
  <c r="CK149" i="25"/>
  <c r="CJ149" i="25"/>
  <c r="CI149" i="25"/>
  <c r="CH149" i="25"/>
  <c r="CG149" i="25"/>
  <c r="CF149" i="25"/>
  <c r="CE149" i="25"/>
  <c r="CD149" i="25"/>
  <c r="CC149" i="25"/>
  <c r="CB149" i="25"/>
  <c r="CA149" i="25"/>
  <c r="BZ149" i="25"/>
  <c r="BY149" i="25"/>
  <c r="BX149" i="25"/>
  <c r="BW149" i="25"/>
  <c r="BV149" i="25"/>
  <c r="BU149" i="25"/>
  <c r="BT149" i="25"/>
  <c r="BS149" i="25"/>
  <c r="BR149" i="25"/>
  <c r="BQ149" i="25"/>
  <c r="BP149" i="25"/>
  <c r="BO149" i="25"/>
  <c r="BN149" i="25"/>
  <c r="BM149" i="25"/>
  <c r="BL149" i="25"/>
  <c r="BK149" i="25"/>
  <c r="BJ149" i="25"/>
  <c r="BI149" i="25"/>
  <c r="BH149" i="25"/>
  <c r="BG149" i="25"/>
  <c r="BF149" i="25"/>
  <c r="BE149" i="25"/>
  <c r="BD149" i="25"/>
  <c r="BC149" i="25"/>
  <c r="BB149" i="25"/>
  <c r="AX149" i="25"/>
  <c r="CO148" i="25"/>
  <c r="CN148" i="25"/>
  <c r="CM148" i="25"/>
  <c r="CL148" i="25"/>
  <c r="CK148" i="25"/>
  <c r="CJ148" i="25"/>
  <c r="CI148" i="25"/>
  <c r="CH148" i="25"/>
  <c r="CG148" i="25"/>
  <c r="CF148" i="25"/>
  <c r="CE148" i="25"/>
  <c r="CD148" i="25"/>
  <c r="CC148" i="25"/>
  <c r="CB148" i="25"/>
  <c r="CA148" i="25"/>
  <c r="BZ148" i="25"/>
  <c r="BY148" i="25"/>
  <c r="BX148" i="25"/>
  <c r="BW148" i="25"/>
  <c r="BV148" i="25"/>
  <c r="BU148" i="25"/>
  <c r="BT148" i="25"/>
  <c r="BS148" i="25"/>
  <c r="BR148" i="25"/>
  <c r="BQ148" i="25"/>
  <c r="BP148" i="25"/>
  <c r="BO148" i="25"/>
  <c r="BN148" i="25"/>
  <c r="BM148" i="25"/>
  <c r="BL148" i="25"/>
  <c r="BK148" i="25"/>
  <c r="BJ148" i="25"/>
  <c r="BI148" i="25"/>
  <c r="BH148" i="25"/>
  <c r="BG148" i="25"/>
  <c r="BF148" i="25"/>
  <c r="BE148" i="25"/>
  <c r="BD148" i="25"/>
  <c r="BC148" i="25"/>
  <c r="BB148" i="25"/>
  <c r="BA148" i="25"/>
  <c r="AZ148" i="25"/>
  <c r="AY148" i="25"/>
  <c r="AX148" i="25"/>
  <c r="CO147" i="25"/>
  <c r="CN147" i="25"/>
  <c r="CM147" i="25"/>
  <c r="CL147" i="25"/>
  <c r="CK147" i="25"/>
  <c r="CJ147" i="25"/>
  <c r="CI147" i="25"/>
  <c r="CH147" i="25"/>
  <c r="CG147" i="25"/>
  <c r="CF147" i="25"/>
  <c r="CE147" i="25"/>
  <c r="CD147" i="25"/>
  <c r="CC147" i="25"/>
  <c r="CB147" i="25"/>
  <c r="CA147" i="25"/>
  <c r="BZ147" i="25"/>
  <c r="BY147" i="25"/>
  <c r="BX147" i="25"/>
  <c r="BW147" i="25"/>
  <c r="BV147" i="25"/>
  <c r="BU147" i="25"/>
  <c r="BT147" i="25"/>
  <c r="BS147" i="25"/>
  <c r="BR147" i="25"/>
  <c r="BQ147" i="25"/>
  <c r="BP147" i="25"/>
  <c r="BO147" i="25"/>
  <c r="BN147" i="25"/>
  <c r="BM147" i="25"/>
  <c r="BL147" i="25"/>
  <c r="BK147" i="25"/>
  <c r="BJ147" i="25"/>
  <c r="BI147" i="25"/>
  <c r="BH147" i="25"/>
  <c r="BG147" i="25"/>
  <c r="BF147" i="25"/>
  <c r="BE147" i="25"/>
  <c r="BD147" i="25"/>
  <c r="BC147" i="25"/>
  <c r="BB147" i="25"/>
  <c r="BA147" i="25"/>
  <c r="AZ147" i="25"/>
  <c r="AY147" i="25"/>
  <c r="AX147" i="25"/>
  <c r="CO146" i="25"/>
  <c r="CN146" i="25"/>
  <c r="CM146" i="25"/>
  <c r="CL146" i="25"/>
  <c r="CK146" i="25"/>
  <c r="CJ146" i="25"/>
  <c r="CI146" i="25"/>
  <c r="CH146" i="25"/>
  <c r="CG146" i="25"/>
  <c r="CF146" i="25"/>
  <c r="CE146" i="25"/>
  <c r="CD146" i="25"/>
  <c r="CC146" i="25"/>
  <c r="CB146" i="25"/>
  <c r="CA146" i="25"/>
  <c r="BZ146" i="25"/>
  <c r="BY146" i="25"/>
  <c r="BX146" i="25"/>
  <c r="BW146" i="25"/>
  <c r="BV146" i="25"/>
  <c r="BU146" i="25"/>
  <c r="BT146" i="25"/>
  <c r="BS146" i="25"/>
  <c r="BR146" i="25"/>
  <c r="BQ146" i="25"/>
  <c r="BP146" i="25"/>
  <c r="BO146" i="25"/>
  <c r="BN146" i="25"/>
  <c r="BM146" i="25"/>
  <c r="BL146" i="25"/>
  <c r="BK146" i="25"/>
  <c r="BJ146" i="25"/>
  <c r="BI146" i="25"/>
  <c r="BH146" i="25"/>
  <c r="BG146" i="25"/>
  <c r="BF146" i="25"/>
  <c r="BE146" i="25"/>
  <c r="BD146" i="25"/>
  <c r="BC146" i="25"/>
  <c r="BB146" i="25"/>
  <c r="BA146" i="25"/>
  <c r="AZ146" i="25"/>
  <c r="AY146" i="25"/>
  <c r="AX146" i="25"/>
  <c r="CO145" i="25"/>
  <c r="CN145" i="25"/>
  <c r="CM145" i="25"/>
  <c r="CL145" i="25"/>
  <c r="CK145" i="25"/>
  <c r="CJ145" i="25"/>
  <c r="CI145" i="25"/>
  <c r="CH145" i="25"/>
  <c r="CG145" i="25"/>
  <c r="CF145" i="25"/>
  <c r="CE145" i="25"/>
  <c r="CD145" i="25"/>
  <c r="CC145" i="25"/>
  <c r="CB145" i="25"/>
  <c r="CA145" i="25"/>
  <c r="BZ145" i="25"/>
  <c r="BY145" i="25"/>
  <c r="BX145" i="25"/>
  <c r="BW145" i="25"/>
  <c r="BV145" i="25"/>
  <c r="BU145" i="25"/>
  <c r="BT145" i="25"/>
  <c r="BS145" i="25"/>
  <c r="BR145" i="25"/>
  <c r="BQ145" i="25"/>
  <c r="BP145" i="25"/>
  <c r="BO145" i="25"/>
  <c r="BN145" i="25"/>
  <c r="BM145" i="25"/>
  <c r="BL145" i="25"/>
  <c r="BK145" i="25"/>
  <c r="BJ145" i="25"/>
  <c r="BI145" i="25"/>
  <c r="BH145" i="25"/>
  <c r="BG145" i="25"/>
  <c r="BF145" i="25"/>
  <c r="BE145" i="25"/>
  <c r="BD145" i="25"/>
  <c r="BC145" i="25"/>
  <c r="BB145" i="25"/>
  <c r="BA145" i="25"/>
  <c r="AZ145" i="25"/>
  <c r="AY145" i="25"/>
  <c r="AX145" i="25"/>
  <c r="CO144" i="25"/>
  <c r="CN144" i="25"/>
  <c r="CM144" i="25"/>
  <c r="CL144" i="25"/>
  <c r="CK144" i="25"/>
  <c r="CJ144" i="25"/>
  <c r="CI144" i="25"/>
  <c r="CH144" i="25"/>
  <c r="CG144" i="25"/>
  <c r="CF144" i="25"/>
  <c r="CE144" i="25"/>
  <c r="CD144" i="25"/>
  <c r="CC144" i="25"/>
  <c r="CB144" i="25"/>
  <c r="CA144" i="25"/>
  <c r="BZ144" i="25"/>
  <c r="BY144" i="25"/>
  <c r="BX144" i="25"/>
  <c r="BW144" i="25"/>
  <c r="BV144" i="25"/>
  <c r="BU144" i="25"/>
  <c r="BT144" i="25"/>
  <c r="BS144" i="25"/>
  <c r="BR144" i="25"/>
  <c r="BQ144" i="25"/>
  <c r="BP144" i="25"/>
  <c r="BO144" i="25"/>
  <c r="BN144" i="25"/>
  <c r="BM144" i="25"/>
  <c r="BL144" i="25"/>
  <c r="BK144" i="25"/>
  <c r="BJ144" i="25"/>
  <c r="BI144" i="25"/>
  <c r="BH144" i="25"/>
  <c r="BG144" i="25"/>
  <c r="BF144" i="25"/>
  <c r="BE144" i="25"/>
  <c r="BD144" i="25"/>
  <c r="BC144" i="25"/>
  <c r="BB144" i="25"/>
  <c r="BA144" i="25"/>
  <c r="AZ144" i="25"/>
  <c r="AY144" i="25"/>
  <c r="AX144" i="25"/>
  <c r="CO143" i="25"/>
  <c r="CN143" i="25"/>
  <c r="CM143" i="25"/>
  <c r="CL143" i="25"/>
  <c r="CK143" i="25"/>
  <c r="CJ143" i="25"/>
  <c r="CI143" i="25"/>
  <c r="CH143" i="25"/>
  <c r="CG143" i="25"/>
  <c r="CF143" i="25"/>
  <c r="CE143" i="25"/>
  <c r="CD143" i="25"/>
  <c r="CC143" i="25"/>
  <c r="CB143" i="25"/>
  <c r="CA143" i="25"/>
  <c r="BZ143" i="25"/>
  <c r="BY143" i="25"/>
  <c r="BX143" i="25"/>
  <c r="BW143" i="25"/>
  <c r="BV143" i="25"/>
  <c r="BU143" i="25"/>
  <c r="BT143" i="25"/>
  <c r="BS143" i="25"/>
  <c r="BR143" i="25"/>
  <c r="BQ143" i="25"/>
  <c r="BP143" i="25"/>
  <c r="BO143" i="25"/>
  <c r="BN143" i="25"/>
  <c r="BM143" i="25"/>
  <c r="BL143" i="25"/>
  <c r="BK143" i="25"/>
  <c r="BJ143" i="25"/>
  <c r="BI143" i="25"/>
  <c r="BH143" i="25"/>
  <c r="BG143" i="25"/>
  <c r="BF143" i="25"/>
  <c r="BE143" i="25"/>
  <c r="BD143" i="25"/>
  <c r="BC143" i="25"/>
  <c r="BB143" i="25"/>
  <c r="BA143" i="25"/>
  <c r="AZ143" i="25"/>
  <c r="AY143" i="25"/>
  <c r="AX143" i="25"/>
  <c r="CO142" i="25"/>
  <c r="CN142" i="25"/>
  <c r="CM142" i="25"/>
  <c r="CL142" i="25"/>
  <c r="CK142" i="25"/>
  <c r="CJ142" i="25"/>
  <c r="CI142" i="25"/>
  <c r="CH142" i="25"/>
  <c r="CG142" i="25"/>
  <c r="CF142" i="25"/>
  <c r="CE142" i="25"/>
  <c r="CD142" i="25"/>
  <c r="CC142" i="25"/>
  <c r="CB142" i="25"/>
  <c r="CA142" i="25"/>
  <c r="BZ142" i="25"/>
  <c r="BY142" i="25"/>
  <c r="BX142" i="25"/>
  <c r="BW142" i="25"/>
  <c r="BV142" i="25"/>
  <c r="BU142" i="25"/>
  <c r="BT142" i="25"/>
  <c r="BS142" i="25"/>
  <c r="BR142" i="25"/>
  <c r="BQ142" i="25"/>
  <c r="BP142" i="25"/>
  <c r="BO142" i="25"/>
  <c r="BN142" i="25"/>
  <c r="BM142" i="25"/>
  <c r="BL142" i="25"/>
  <c r="BK142" i="25"/>
  <c r="BJ142" i="25"/>
  <c r="BI142" i="25"/>
  <c r="BH142" i="25"/>
  <c r="BG142" i="25"/>
  <c r="BF142" i="25"/>
  <c r="BE142" i="25"/>
  <c r="BD142" i="25"/>
  <c r="BC142" i="25"/>
  <c r="BB142" i="25"/>
  <c r="BA142" i="25"/>
  <c r="AZ142" i="25"/>
  <c r="AY142" i="25"/>
  <c r="AX142" i="25"/>
  <c r="CO141" i="25"/>
  <c r="CN141" i="25"/>
  <c r="CM141" i="25"/>
  <c r="CL141" i="25"/>
  <c r="CK141" i="25"/>
  <c r="CJ141" i="25"/>
  <c r="CI141" i="25"/>
  <c r="CH141" i="25"/>
  <c r="CG141" i="25"/>
  <c r="CF141" i="25"/>
  <c r="CE141" i="25"/>
  <c r="CD141" i="25"/>
  <c r="CC141" i="25"/>
  <c r="CB141" i="25"/>
  <c r="CA141" i="25"/>
  <c r="BZ141" i="25"/>
  <c r="BY141" i="25"/>
  <c r="BX141" i="25"/>
  <c r="BW141" i="25"/>
  <c r="BV141" i="25"/>
  <c r="BU141" i="25"/>
  <c r="BT141" i="25"/>
  <c r="BS141" i="25"/>
  <c r="BR141" i="25"/>
  <c r="BQ141" i="25"/>
  <c r="BP141" i="25"/>
  <c r="BO141" i="25"/>
  <c r="BN141" i="25"/>
  <c r="BM141" i="25"/>
  <c r="BL141" i="25"/>
  <c r="BK141" i="25"/>
  <c r="BJ141" i="25"/>
  <c r="BI141" i="25"/>
  <c r="BH141" i="25"/>
  <c r="BG141" i="25"/>
  <c r="BF141" i="25"/>
  <c r="BE141" i="25"/>
  <c r="BD141" i="25"/>
  <c r="BC141" i="25"/>
  <c r="BB141" i="25"/>
  <c r="BA141" i="25"/>
  <c r="AZ141" i="25"/>
  <c r="AY141" i="25"/>
  <c r="AX141" i="25"/>
  <c r="CO140" i="25"/>
  <c r="CN140" i="25"/>
  <c r="CM140" i="25"/>
  <c r="CL140" i="25"/>
  <c r="CK140" i="25"/>
  <c r="CJ140" i="25"/>
  <c r="CI140" i="25"/>
  <c r="CH140" i="25"/>
  <c r="CG140" i="25"/>
  <c r="CF140" i="25"/>
  <c r="CE140" i="25"/>
  <c r="CD140" i="25"/>
  <c r="CC140" i="25"/>
  <c r="CB140" i="25"/>
  <c r="CA140" i="25"/>
  <c r="BZ140" i="25"/>
  <c r="BY140" i="25"/>
  <c r="BX140" i="25"/>
  <c r="BW140" i="25"/>
  <c r="BV140" i="25"/>
  <c r="BU140" i="25"/>
  <c r="BT140" i="25"/>
  <c r="BS140" i="25"/>
  <c r="BR140" i="25"/>
  <c r="BQ140" i="25"/>
  <c r="BP140" i="25"/>
  <c r="BO140" i="25"/>
  <c r="BN140" i="25"/>
  <c r="BM140" i="25"/>
  <c r="BL140" i="25"/>
  <c r="BK140" i="25"/>
  <c r="BJ140" i="25"/>
  <c r="BI140" i="25"/>
  <c r="BH140" i="25"/>
  <c r="BG140" i="25"/>
  <c r="BF140" i="25"/>
  <c r="BE140" i="25"/>
  <c r="BD140" i="25"/>
  <c r="BC140" i="25"/>
  <c r="BB140" i="25"/>
  <c r="BA140" i="25"/>
  <c r="AZ140" i="25"/>
  <c r="AY140" i="25"/>
  <c r="AX140" i="25"/>
  <c r="CO139" i="25"/>
  <c r="CN139" i="25"/>
  <c r="CM139" i="25"/>
  <c r="CL139" i="25"/>
  <c r="CK139" i="25"/>
  <c r="CJ139" i="25"/>
  <c r="CI139" i="25"/>
  <c r="CH139" i="25"/>
  <c r="CG139" i="25"/>
  <c r="CF139" i="25"/>
  <c r="CE139" i="25"/>
  <c r="CD139" i="25"/>
  <c r="CC139" i="25"/>
  <c r="CB139" i="25"/>
  <c r="CA139" i="25"/>
  <c r="BZ139" i="25"/>
  <c r="BY139" i="25"/>
  <c r="BX139" i="25"/>
  <c r="BW139" i="25"/>
  <c r="BV139" i="25"/>
  <c r="BU139" i="25"/>
  <c r="BT139" i="25"/>
  <c r="BS139" i="25"/>
  <c r="BR139" i="25"/>
  <c r="BQ139" i="25"/>
  <c r="BP139" i="25"/>
  <c r="BO139" i="25"/>
  <c r="BN139" i="25"/>
  <c r="BM139" i="25"/>
  <c r="BL139" i="25"/>
  <c r="BK139" i="25"/>
  <c r="BJ139" i="25"/>
  <c r="BI139" i="25"/>
  <c r="BH139" i="25"/>
  <c r="BG139" i="25"/>
  <c r="BF139" i="25"/>
  <c r="BE139" i="25"/>
  <c r="BD139" i="25"/>
  <c r="BC139" i="25"/>
  <c r="BB139" i="25"/>
  <c r="BA139" i="25"/>
  <c r="AZ139" i="25"/>
  <c r="AY139" i="25"/>
  <c r="AX139" i="25"/>
  <c r="CO138" i="25"/>
  <c r="CN138" i="25"/>
  <c r="CM138" i="25"/>
  <c r="CL138" i="25"/>
  <c r="CK138" i="25"/>
  <c r="CJ138" i="25"/>
  <c r="CI138" i="25"/>
  <c r="CH138" i="25"/>
  <c r="CG138" i="25"/>
  <c r="CF138" i="25"/>
  <c r="CE138" i="25"/>
  <c r="CD138" i="25"/>
  <c r="CC138" i="25"/>
  <c r="CB138" i="25"/>
  <c r="CA138" i="25"/>
  <c r="BZ138" i="25"/>
  <c r="BY138" i="25"/>
  <c r="BX138" i="25"/>
  <c r="BW138" i="25"/>
  <c r="BV138" i="25"/>
  <c r="BU138" i="25"/>
  <c r="BT138" i="25"/>
  <c r="BS138" i="25"/>
  <c r="BR138" i="25"/>
  <c r="BQ138" i="25"/>
  <c r="BP138" i="25"/>
  <c r="BO138" i="25"/>
  <c r="BN138" i="25"/>
  <c r="BM138" i="25"/>
  <c r="BL138" i="25"/>
  <c r="BK138" i="25"/>
  <c r="BJ138" i="25"/>
  <c r="BI138" i="25"/>
  <c r="BH138" i="25"/>
  <c r="BG138" i="25"/>
  <c r="BF138" i="25"/>
  <c r="BE138" i="25"/>
  <c r="BD138" i="25"/>
  <c r="BC138" i="25"/>
  <c r="BB138" i="25"/>
  <c r="BA138" i="25"/>
  <c r="AZ138" i="25"/>
  <c r="AY138" i="25"/>
  <c r="AX138" i="25"/>
  <c r="CO137" i="25"/>
  <c r="CN137" i="25"/>
  <c r="CM137" i="25"/>
  <c r="CL137" i="25"/>
  <c r="CK137" i="25"/>
  <c r="CJ137" i="25"/>
  <c r="CI137" i="25"/>
  <c r="CH137" i="25"/>
  <c r="CG137" i="25"/>
  <c r="CF137" i="25"/>
  <c r="CE137" i="25"/>
  <c r="CD137" i="25"/>
  <c r="CC137" i="25"/>
  <c r="CB137" i="25"/>
  <c r="CA137" i="25"/>
  <c r="BZ137" i="25"/>
  <c r="BY137" i="25"/>
  <c r="BX137" i="25"/>
  <c r="BW137" i="25"/>
  <c r="BV137" i="25"/>
  <c r="BU137" i="25"/>
  <c r="BT137" i="25"/>
  <c r="BS137" i="25"/>
  <c r="BR137" i="25"/>
  <c r="BQ137" i="25"/>
  <c r="BP137" i="25"/>
  <c r="BO137" i="25"/>
  <c r="BN137" i="25"/>
  <c r="BM137" i="25"/>
  <c r="BL137" i="25"/>
  <c r="BK137" i="25"/>
  <c r="BJ137" i="25"/>
  <c r="BI137" i="25"/>
  <c r="BH137" i="25"/>
  <c r="BG137" i="25"/>
  <c r="BF137" i="25"/>
  <c r="BE137" i="25"/>
  <c r="BD137" i="25"/>
  <c r="BC137" i="25"/>
  <c r="BB137" i="25"/>
  <c r="BA137" i="25"/>
  <c r="AZ137" i="25"/>
  <c r="AY137" i="25"/>
  <c r="AX137" i="25"/>
  <c r="CO136" i="25"/>
  <c r="CN136" i="25"/>
  <c r="CM136" i="25"/>
  <c r="CL136" i="25"/>
  <c r="CK136" i="25"/>
  <c r="CJ136" i="25"/>
  <c r="CI136" i="25"/>
  <c r="CH136" i="25"/>
  <c r="CG136" i="25"/>
  <c r="CF136" i="25"/>
  <c r="CE136" i="25"/>
  <c r="CD136" i="25"/>
  <c r="CC136" i="25"/>
  <c r="CB136" i="25"/>
  <c r="CA136" i="25"/>
  <c r="BZ136" i="25"/>
  <c r="BY136" i="25"/>
  <c r="BX136" i="25"/>
  <c r="BW136" i="25"/>
  <c r="BV136" i="25"/>
  <c r="BU136" i="25"/>
  <c r="BT136" i="25"/>
  <c r="BS136" i="25"/>
  <c r="BR136" i="25"/>
  <c r="BQ136" i="25"/>
  <c r="BP136" i="25"/>
  <c r="BO136" i="25"/>
  <c r="BN136" i="25"/>
  <c r="BM136" i="25"/>
  <c r="BL136" i="25"/>
  <c r="BK136" i="25"/>
  <c r="BJ136" i="25"/>
  <c r="BI136" i="25"/>
  <c r="BH136" i="25"/>
  <c r="BG136" i="25"/>
  <c r="BF136" i="25"/>
  <c r="BE136" i="25"/>
  <c r="BD136" i="25"/>
  <c r="BC136" i="25"/>
  <c r="BB136" i="25"/>
  <c r="BA136" i="25"/>
  <c r="AZ136" i="25"/>
  <c r="AY136" i="25"/>
  <c r="AX136" i="25"/>
  <c r="CO135" i="25"/>
  <c r="CN135" i="25"/>
  <c r="CM135" i="25"/>
  <c r="CL135" i="25"/>
  <c r="CK135" i="25"/>
  <c r="CJ135" i="25"/>
  <c r="CI135" i="25"/>
  <c r="CH135" i="25"/>
  <c r="CG135" i="25"/>
  <c r="CF135" i="25"/>
  <c r="CE135" i="25"/>
  <c r="CD135" i="25"/>
  <c r="CC135" i="25"/>
  <c r="CB135" i="25"/>
  <c r="CA135" i="25"/>
  <c r="BZ135" i="25"/>
  <c r="BY135" i="25"/>
  <c r="BX135" i="25"/>
  <c r="BW135" i="25"/>
  <c r="BV135" i="25"/>
  <c r="BU135" i="25"/>
  <c r="BT135" i="25"/>
  <c r="BS135" i="25"/>
  <c r="BR135" i="25"/>
  <c r="BQ135" i="25"/>
  <c r="BP135" i="25"/>
  <c r="BO135" i="25"/>
  <c r="BN135" i="25"/>
  <c r="BM135" i="25"/>
  <c r="BL135" i="25"/>
  <c r="BK135" i="25"/>
  <c r="BJ135" i="25"/>
  <c r="BI135" i="25"/>
  <c r="BH135" i="25"/>
  <c r="BG135" i="25"/>
  <c r="BF135" i="25"/>
  <c r="BE135" i="25"/>
  <c r="BD135" i="25"/>
  <c r="BC135" i="25"/>
  <c r="BB135" i="25"/>
  <c r="BA135" i="25"/>
  <c r="AZ135" i="25"/>
  <c r="AY135" i="25"/>
  <c r="AX135" i="25"/>
  <c r="CO134" i="25"/>
  <c r="CN134" i="25"/>
  <c r="CM134" i="25"/>
  <c r="CL134" i="25"/>
  <c r="CK134" i="25"/>
  <c r="CJ134" i="25"/>
  <c r="CI134" i="25"/>
  <c r="CH134" i="25"/>
  <c r="CG134" i="25"/>
  <c r="CF134" i="25"/>
  <c r="CE134" i="25"/>
  <c r="CD134" i="25"/>
  <c r="CC134" i="25"/>
  <c r="CB134" i="25"/>
  <c r="CA134" i="25"/>
  <c r="BZ134" i="25"/>
  <c r="BY134" i="25"/>
  <c r="BX134" i="25"/>
  <c r="BW134" i="25"/>
  <c r="BV134" i="25"/>
  <c r="BU134" i="25"/>
  <c r="BT134" i="25"/>
  <c r="BS134" i="25"/>
  <c r="BR134" i="25"/>
  <c r="BQ134" i="25"/>
  <c r="BP134" i="25"/>
  <c r="BO134" i="25"/>
  <c r="BN134" i="25"/>
  <c r="BM134" i="25"/>
  <c r="BL134" i="25"/>
  <c r="BK134" i="25"/>
  <c r="BJ134" i="25"/>
  <c r="BI134" i="25"/>
  <c r="BH134" i="25"/>
  <c r="BG134" i="25"/>
  <c r="BF134" i="25"/>
  <c r="BE134" i="25"/>
  <c r="BD134" i="25"/>
  <c r="BC134" i="25"/>
  <c r="BB134" i="25"/>
  <c r="BA134" i="25"/>
  <c r="AZ134" i="25"/>
  <c r="AY134" i="25"/>
  <c r="AX134" i="25"/>
  <c r="CO133" i="25"/>
  <c r="CN133" i="25"/>
  <c r="CM133" i="25"/>
  <c r="CL133" i="25"/>
  <c r="CK133" i="25"/>
  <c r="CJ133" i="25"/>
  <c r="CI133" i="25"/>
  <c r="CH133" i="25"/>
  <c r="CG133" i="25"/>
  <c r="CF133" i="25"/>
  <c r="CE133" i="25"/>
  <c r="CD133" i="25"/>
  <c r="CC133" i="25"/>
  <c r="CB133" i="25"/>
  <c r="CA133" i="25"/>
  <c r="BZ133" i="25"/>
  <c r="BY133" i="25"/>
  <c r="BX133" i="25"/>
  <c r="BW133" i="25"/>
  <c r="BV133" i="25"/>
  <c r="BU133" i="25"/>
  <c r="BT133" i="25"/>
  <c r="BS133" i="25"/>
  <c r="BR133" i="25"/>
  <c r="BQ133" i="25"/>
  <c r="BP133" i="25"/>
  <c r="BO133" i="25"/>
  <c r="BN133" i="25"/>
  <c r="BM133" i="25"/>
  <c r="BL133" i="25"/>
  <c r="BK133" i="25"/>
  <c r="BJ133" i="25"/>
  <c r="BI133" i="25"/>
  <c r="BH133" i="25"/>
  <c r="BG133" i="25"/>
  <c r="BF133" i="25"/>
  <c r="BE133" i="25"/>
  <c r="BD133" i="25"/>
  <c r="BC133" i="25"/>
  <c r="BB133" i="25"/>
  <c r="BA133" i="25"/>
  <c r="AZ133" i="25"/>
  <c r="AY133" i="25"/>
  <c r="AX133" i="25"/>
  <c r="CO132" i="25"/>
  <c r="CN132" i="25"/>
  <c r="CM132" i="25"/>
  <c r="CL132" i="25"/>
  <c r="CK132" i="25"/>
  <c r="CJ132" i="25"/>
  <c r="CI132" i="25"/>
  <c r="CH132" i="25"/>
  <c r="CG132" i="25"/>
  <c r="CF132" i="25"/>
  <c r="CE132" i="25"/>
  <c r="CD132" i="25"/>
  <c r="CC132" i="25"/>
  <c r="CB132" i="25"/>
  <c r="CA132" i="25"/>
  <c r="BZ132" i="25"/>
  <c r="BY132" i="25"/>
  <c r="BX132" i="25"/>
  <c r="BW132" i="25"/>
  <c r="BV132" i="25"/>
  <c r="BU132" i="25"/>
  <c r="BT132" i="25"/>
  <c r="BS132" i="25"/>
  <c r="BR132" i="25"/>
  <c r="BQ132" i="25"/>
  <c r="BP132" i="25"/>
  <c r="BO132" i="25"/>
  <c r="BN132" i="25"/>
  <c r="BM132" i="25"/>
  <c r="BL132" i="25"/>
  <c r="BK132" i="25"/>
  <c r="BJ132" i="25"/>
  <c r="BI132" i="25"/>
  <c r="BH132" i="25"/>
  <c r="BG132" i="25"/>
  <c r="BF132" i="25"/>
  <c r="BE132" i="25"/>
  <c r="BD132" i="25"/>
  <c r="BC132" i="25"/>
  <c r="BB132" i="25"/>
  <c r="BA132" i="25"/>
  <c r="AZ132" i="25"/>
  <c r="AY132" i="25"/>
  <c r="AX132" i="25"/>
  <c r="CO131" i="25"/>
  <c r="CN131" i="25"/>
  <c r="CM131" i="25"/>
  <c r="CL131" i="25"/>
  <c r="CK131" i="25"/>
  <c r="CJ131" i="25"/>
  <c r="CI131" i="25"/>
  <c r="CH131" i="25"/>
  <c r="CG131" i="25"/>
  <c r="CF131" i="25"/>
  <c r="CE131" i="25"/>
  <c r="CD131" i="25"/>
  <c r="CC131" i="25"/>
  <c r="CB131" i="25"/>
  <c r="CA131" i="25"/>
  <c r="BZ131" i="25"/>
  <c r="BY131" i="25"/>
  <c r="BX131" i="25"/>
  <c r="BW131" i="25"/>
  <c r="BV131" i="25"/>
  <c r="BU131" i="25"/>
  <c r="BT131" i="25"/>
  <c r="BS131" i="25"/>
  <c r="BR131" i="25"/>
  <c r="BQ131" i="25"/>
  <c r="BP131" i="25"/>
  <c r="BO131" i="25"/>
  <c r="BN131" i="25"/>
  <c r="BM131" i="25"/>
  <c r="BL131" i="25"/>
  <c r="BK131" i="25"/>
  <c r="BJ131" i="25"/>
  <c r="BI131" i="25"/>
  <c r="BH131" i="25"/>
  <c r="BG131" i="25"/>
  <c r="BF131" i="25"/>
  <c r="BE131" i="25"/>
  <c r="BD131" i="25"/>
  <c r="BC131" i="25"/>
  <c r="BB131" i="25"/>
  <c r="BA131" i="25"/>
  <c r="AZ131" i="25"/>
  <c r="AY131" i="25"/>
  <c r="AX131" i="25"/>
  <c r="CO130" i="25"/>
  <c r="CN130" i="25"/>
  <c r="CM130" i="25"/>
  <c r="CL130" i="25"/>
  <c r="CK130" i="25"/>
  <c r="CJ130" i="25"/>
  <c r="CI130" i="25"/>
  <c r="CH130" i="25"/>
  <c r="CG130" i="25"/>
  <c r="CF130" i="25"/>
  <c r="CE130" i="25"/>
  <c r="CD130" i="25"/>
  <c r="CC130" i="25"/>
  <c r="CB130" i="25"/>
  <c r="CA130" i="25"/>
  <c r="BZ130" i="25"/>
  <c r="BY130" i="25"/>
  <c r="BX130" i="25"/>
  <c r="BW130" i="25"/>
  <c r="BV130" i="25"/>
  <c r="BU130" i="25"/>
  <c r="BT130" i="25"/>
  <c r="BS130" i="25"/>
  <c r="BR130" i="25"/>
  <c r="BQ130" i="25"/>
  <c r="BP130" i="25"/>
  <c r="BO130" i="25"/>
  <c r="BN130" i="25"/>
  <c r="BM130" i="25"/>
  <c r="BL130" i="25"/>
  <c r="BK130" i="25"/>
  <c r="BJ130" i="25"/>
  <c r="BI130" i="25"/>
  <c r="BH130" i="25"/>
  <c r="BG130" i="25"/>
  <c r="BF130" i="25"/>
  <c r="BE130" i="25"/>
  <c r="BD130" i="25"/>
  <c r="BC130" i="25"/>
  <c r="BB130" i="25"/>
  <c r="BA130" i="25"/>
  <c r="AZ130" i="25"/>
  <c r="AY130" i="25"/>
  <c r="AX130" i="25"/>
  <c r="CO129" i="25"/>
  <c r="CN129" i="25"/>
  <c r="CM129" i="25"/>
  <c r="CL129" i="25"/>
  <c r="CK129" i="25"/>
  <c r="CJ129" i="25"/>
  <c r="CI129" i="25"/>
  <c r="CH129" i="25"/>
  <c r="CG129" i="25"/>
  <c r="CF129" i="25"/>
  <c r="CE129" i="25"/>
  <c r="CD129" i="25"/>
  <c r="CC129" i="25"/>
  <c r="CB129" i="25"/>
  <c r="CA129" i="25"/>
  <c r="BZ129" i="25"/>
  <c r="BY129" i="25"/>
  <c r="BX129" i="25"/>
  <c r="BW129" i="25"/>
  <c r="BV129" i="25"/>
  <c r="BU129" i="25"/>
  <c r="BT129" i="25"/>
  <c r="BS129" i="25"/>
  <c r="BR129" i="25"/>
  <c r="BQ129" i="25"/>
  <c r="BP129" i="25"/>
  <c r="BO129" i="25"/>
  <c r="BN129" i="25"/>
  <c r="BM129" i="25"/>
  <c r="BL129" i="25"/>
  <c r="BK129" i="25"/>
  <c r="BJ129" i="25"/>
  <c r="BI129" i="25"/>
  <c r="BH129" i="25"/>
  <c r="BG129" i="25"/>
  <c r="BF129" i="25"/>
  <c r="BE129" i="25"/>
  <c r="BD129" i="25"/>
  <c r="BC129" i="25"/>
  <c r="BB129" i="25"/>
  <c r="BA129" i="25"/>
  <c r="AZ129" i="25"/>
  <c r="AY129" i="25"/>
  <c r="AX129" i="25"/>
  <c r="CO128" i="25"/>
  <c r="CN128" i="25"/>
  <c r="CM128" i="25"/>
  <c r="CL128" i="25"/>
  <c r="CK128" i="25"/>
  <c r="CJ128" i="25"/>
  <c r="CI128" i="25"/>
  <c r="CH128" i="25"/>
  <c r="CG128" i="25"/>
  <c r="CF128" i="25"/>
  <c r="CE128" i="25"/>
  <c r="CD128" i="25"/>
  <c r="CC128" i="25"/>
  <c r="CB128" i="25"/>
  <c r="CA128" i="25"/>
  <c r="BZ128" i="25"/>
  <c r="BY128" i="25"/>
  <c r="BX128" i="25"/>
  <c r="BW128" i="25"/>
  <c r="BV128" i="25"/>
  <c r="BU128" i="25"/>
  <c r="BT128" i="25"/>
  <c r="BS128" i="25"/>
  <c r="BR128" i="25"/>
  <c r="BQ128" i="25"/>
  <c r="BP128" i="25"/>
  <c r="BO128" i="25"/>
  <c r="BN128" i="25"/>
  <c r="BM128" i="25"/>
  <c r="BL128" i="25"/>
  <c r="BK128" i="25"/>
  <c r="BJ128" i="25"/>
  <c r="BI128" i="25"/>
  <c r="BH128" i="25"/>
  <c r="BG128" i="25"/>
  <c r="BF128" i="25"/>
  <c r="BE128" i="25"/>
  <c r="BD128" i="25"/>
  <c r="BC128" i="25"/>
  <c r="BB128" i="25"/>
  <c r="BA128" i="25"/>
  <c r="AZ128" i="25"/>
  <c r="AY128" i="25"/>
  <c r="AX128" i="25"/>
  <c r="CO127" i="25"/>
  <c r="CN127" i="25"/>
  <c r="CM127" i="25"/>
  <c r="CL127" i="25"/>
  <c r="CK127" i="25"/>
  <c r="CJ127" i="25"/>
  <c r="CI127" i="25"/>
  <c r="CH127" i="25"/>
  <c r="CG127" i="25"/>
  <c r="CF127" i="25"/>
  <c r="CE127" i="25"/>
  <c r="CD127" i="25"/>
  <c r="CC127" i="25"/>
  <c r="CB127" i="25"/>
  <c r="CA127" i="25"/>
  <c r="BZ127" i="25"/>
  <c r="BY127" i="25"/>
  <c r="BX127" i="25"/>
  <c r="BW127" i="25"/>
  <c r="BV127" i="25"/>
  <c r="BU127" i="25"/>
  <c r="BT127" i="25"/>
  <c r="BS127" i="25"/>
  <c r="BR127" i="25"/>
  <c r="BQ127" i="25"/>
  <c r="BP127" i="25"/>
  <c r="BO127" i="25"/>
  <c r="BN127" i="25"/>
  <c r="BM127" i="25"/>
  <c r="BL127" i="25"/>
  <c r="BK127" i="25"/>
  <c r="BJ127" i="25"/>
  <c r="BI127" i="25"/>
  <c r="BH127" i="25"/>
  <c r="BG127" i="25"/>
  <c r="BF127" i="25"/>
  <c r="BE127" i="25"/>
  <c r="BD127" i="25"/>
  <c r="BC127" i="25"/>
  <c r="BB127" i="25"/>
  <c r="BA127" i="25"/>
  <c r="AZ127" i="25"/>
  <c r="AY127" i="25"/>
  <c r="AX127" i="25"/>
  <c r="CO126" i="25"/>
  <c r="CN126" i="25"/>
  <c r="CM126" i="25"/>
  <c r="CL126" i="25"/>
  <c r="CK126" i="25"/>
  <c r="CJ126" i="25"/>
  <c r="CI126" i="25"/>
  <c r="CH126" i="25"/>
  <c r="CG126" i="25"/>
  <c r="CF126" i="25"/>
  <c r="CE126" i="25"/>
  <c r="CD126" i="25"/>
  <c r="CC126" i="25"/>
  <c r="CB126" i="25"/>
  <c r="CA126" i="25"/>
  <c r="BZ126" i="25"/>
  <c r="BY126" i="25"/>
  <c r="BX126" i="25"/>
  <c r="BW126" i="25"/>
  <c r="BV126" i="25"/>
  <c r="BU126" i="25"/>
  <c r="BT126" i="25"/>
  <c r="BS126" i="25"/>
  <c r="BR126" i="25"/>
  <c r="BQ126" i="25"/>
  <c r="BP126" i="25"/>
  <c r="BO126" i="25"/>
  <c r="BN126" i="25"/>
  <c r="BM126" i="25"/>
  <c r="BL126" i="25"/>
  <c r="BK126" i="25"/>
  <c r="BJ126" i="25"/>
  <c r="BI126" i="25"/>
  <c r="BH126" i="25"/>
  <c r="BG126" i="25"/>
  <c r="BF126" i="25"/>
  <c r="BE126" i="25"/>
  <c r="BD126" i="25"/>
  <c r="BC126" i="25"/>
  <c r="BB126" i="25"/>
  <c r="BA126" i="25"/>
  <c r="AZ126" i="25"/>
  <c r="AY126" i="25"/>
  <c r="AX126" i="25"/>
  <c r="CO125" i="25"/>
  <c r="CN125" i="25"/>
  <c r="CM125" i="25"/>
  <c r="CL125" i="25"/>
  <c r="CK125" i="25"/>
  <c r="CJ125" i="25"/>
  <c r="CI125" i="25"/>
  <c r="CH125" i="25"/>
  <c r="CG125" i="25"/>
  <c r="CF125" i="25"/>
  <c r="CE125" i="25"/>
  <c r="CD125" i="25"/>
  <c r="CC125" i="25"/>
  <c r="CB125" i="25"/>
  <c r="CA125" i="25"/>
  <c r="BZ125" i="25"/>
  <c r="BY125" i="25"/>
  <c r="BX125" i="25"/>
  <c r="BW125" i="25"/>
  <c r="BV125" i="25"/>
  <c r="BU125" i="25"/>
  <c r="BT125" i="25"/>
  <c r="BS125" i="25"/>
  <c r="BR125" i="25"/>
  <c r="BQ125" i="25"/>
  <c r="BP125" i="25"/>
  <c r="BO125" i="25"/>
  <c r="BN125" i="25"/>
  <c r="BM125" i="25"/>
  <c r="BL125" i="25"/>
  <c r="BK125" i="25"/>
  <c r="BJ125" i="25"/>
  <c r="BI125" i="25"/>
  <c r="BH125" i="25"/>
  <c r="BG125" i="25"/>
  <c r="BF125" i="25"/>
  <c r="BE125" i="25"/>
  <c r="BD125" i="25"/>
  <c r="BC125" i="25"/>
  <c r="BB125" i="25"/>
  <c r="BA125" i="25"/>
  <c r="AZ125" i="25"/>
  <c r="AY125" i="25"/>
  <c r="AX125" i="25"/>
  <c r="CO124" i="25"/>
  <c r="CN124" i="25"/>
  <c r="CM124" i="25"/>
  <c r="CL124" i="25"/>
  <c r="CK124" i="25"/>
  <c r="CJ124" i="25"/>
  <c r="CI124" i="25"/>
  <c r="CH124" i="25"/>
  <c r="CG124" i="25"/>
  <c r="CF124" i="25"/>
  <c r="CE124" i="25"/>
  <c r="CD124" i="25"/>
  <c r="CC124" i="25"/>
  <c r="CB124" i="25"/>
  <c r="CA124" i="25"/>
  <c r="BZ124" i="25"/>
  <c r="BY124" i="25"/>
  <c r="BX124" i="25"/>
  <c r="BW124" i="25"/>
  <c r="BV124" i="25"/>
  <c r="BU124" i="25"/>
  <c r="BT124" i="25"/>
  <c r="BS124" i="25"/>
  <c r="BR124" i="25"/>
  <c r="BQ124" i="25"/>
  <c r="BP124" i="25"/>
  <c r="BO124" i="25"/>
  <c r="BN124" i="25"/>
  <c r="BM124" i="25"/>
  <c r="BL124" i="25"/>
  <c r="BK124" i="25"/>
  <c r="BJ124" i="25"/>
  <c r="BI124" i="25"/>
  <c r="BH124" i="25"/>
  <c r="BG124" i="25"/>
  <c r="BF124" i="25"/>
  <c r="BE124" i="25"/>
  <c r="BD124" i="25"/>
  <c r="BC124" i="25"/>
  <c r="BB124" i="25"/>
  <c r="BA124" i="25"/>
  <c r="AZ124" i="25"/>
  <c r="AY124" i="25"/>
  <c r="AX124" i="25"/>
  <c r="CO123" i="25"/>
  <c r="CN123" i="25"/>
  <c r="CM123" i="25"/>
  <c r="CL123" i="25"/>
  <c r="CK123" i="25"/>
  <c r="CJ123" i="25"/>
  <c r="CI123" i="25"/>
  <c r="CH123" i="25"/>
  <c r="CG123" i="25"/>
  <c r="CF123" i="25"/>
  <c r="CE123" i="25"/>
  <c r="CD123" i="25"/>
  <c r="CC123" i="25"/>
  <c r="CB123" i="25"/>
  <c r="CA123" i="25"/>
  <c r="BZ123" i="25"/>
  <c r="BY123" i="25"/>
  <c r="BX123" i="25"/>
  <c r="BW123" i="25"/>
  <c r="BV123" i="25"/>
  <c r="BU123" i="25"/>
  <c r="BT123" i="25"/>
  <c r="BS123" i="25"/>
  <c r="BR123" i="25"/>
  <c r="BQ123" i="25"/>
  <c r="BP123" i="25"/>
  <c r="BO123" i="25"/>
  <c r="BN123" i="25"/>
  <c r="BM123" i="25"/>
  <c r="BL123" i="25"/>
  <c r="BK123" i="25"/>
  <c r="BJ123" i="25"/>
  <c r="BI123" i="25"/>
  <c r="BH123" i="25"/>
  <c r="BG123" i="25"/>
  <c r="BF123" i="25"/>
  <c r="BE123" i="25"/>
  <c r="BD123" i="25"/>
  <c r="BC123" i="25"/>
  <c r="BB123" i="25"/>
  <c r="BA123" i="25"/>
  <c r="AZ123" i="25"/>
  <c r="AY123" i="25"/>
  <c r="AX123" i="25"/>
  <c r="CO122" i="25"/>
  <c r="CN122" i="25"/>
  <c r="CM122" i="25"/>
  <c r="CL122" i="25"/>
  <c r="CK122" i="25"/>
  <c r="CJ122" i="25"/>
  <c r="CI122" i="25"/>
  <c r="CH122" i="25"/>
  <c r="CG122" i="25"/>
  <c r="CF122" i="25"/>
  <c r="CE122" i="25"/>
  <c r="CD122" i="25"/>
  <c r="CC122" i="25"/>
  <c r="CB122" i="25"/>
  <c r="CA122" i="25"/>
  <c r="BZ122" i="25"/>
  <c r="BY122" i="25"/>
  <c r="BX122" i="25"/>
  <c r="BW122" i="25"/>
  <c r="BV122" i="25"/>
  <c r="BU122" i="25"/>
  <c r="BT122" i="25"/>
  <c r="BS122" i="25"/>
  <c r="BR122" i="25"/>
  <c r="BQ122" i="25"/>
  <c r="BP122" i="25"/>
  <c r="BO122" i="25"/>
  <c r="BN122" i="25"/>
  <c r="BM122" i="25"/>
  <c r="BL122" i="25"/>
  <c r="BK122" i="25"/>
  <c r="BJ122" i="25"/>
  <c r="BI122" i="25"/>
  <c r="BH122" i="25"/>
  <c r="BG122" i="25"/>
  <c r="BF122" i="25"/>
  <c r="BE122" i="25"/>
  <c r="BD122" i="25"/>
  <c r="BC122" i="25"/>
  <c r="BB122" i="25"/>
  <c r="BA122" i="25"/>
  <c r="AZ122" i="25"/>
  <c r="AY122" i="25"/>
  <c r="AX122" i="25"/>
  <c r="CO121" i="25"/>
  <c r="CN121" i="25"/>
  <c r="CM121" i="25"/>
  <c r="CL121" i="25"/>
  <c r="CK121" i="25"/>
  <c r="CJ121" i="25"/>
  <c r="CI121" i="25"/>
  <c r="CH121" i="25"/>
  <c r="CG121" i="25"/>
  <c r="CF121" i="25"/>
  <c r="CE121" i="25"/>
  <c r="CD121" i="25"/>
  <c r="CC121" i="25"/>
  <c r="CB121" i="25"/>
  <c r="CA121" i="25"/>
  <c r="BZ121" i="25"/>
  <c r="BY121" i="25"/>
  <c r="BX121" i="25"/>
  <c r="BW121" i="25"/>
  <c r="BV121" i="25"/>
  <c r="BU121" i="25"/>
  <c r="BT121" i="25"/>
  <c r="BS121" i="25"/>
  <c r="BR121" i="25"/>
  <c r="BQ121" i="25"/>
  <c r="BP121" i="25"/>
  <c r="BO121" i="25"/>
  <c r="BN121" i="25"/>
  <c r="BM121" i="25"/>
  <c r="BL121" i="25"/>
  <c r="BK121" i="25"/>
  <c r="BJ121" i="25"/>
  <c r="BI121" i="25"/>
  <c r="BH121" i="25"/>
  <c r="BG121" i="25"/>
  <c r="BF121" i="25"/>
  <c r="BE121" i="25"/>
  <c r="BD121" i="25"/>
  <c r="BC121" i="25"/>
  <c r="BB121" i="25"/>
  <c r="BA121" i="25"/>
  <c r="AZ121" i="25"/>
  <c r="AY121" i="25"/>
  <c r="AX121" i="25"/>
  <c r="CO120" i="25"/>
  <c r="CN120" i="25"/>
  <c r="CM120" i="25"/>
  <c r="CL120" i="25"/>
  <c r="CK120" i="25"/>
  <c r="CJ120" i="25"/>
  <c r="CI120" i="25"/>
  <c r="CH120" i="25"/>
  <c r="CG120" i="25"/>
  <c r="CF120" i="25"/>
  <c r="CE120" i="25"/>
  <c r="CD120" i="25"/>
  <c r="CC120" i="25"/>
  <c r="CB120" i="25"/>
  <c r="CA120" i="25"/>
  <c r="BZ120" i="25"/>
  <c r="BY120" i="25"/>
  <c r="BX120" i="25"/>
  <c r="BW120" i="25"/>
  <c r="BV120" i="25"/>
  <c r="BU120" i="25"/>
  <c r="BT120" i="25"/>
  <c r="BS120" i="25"/>
  <c r="BR120" i="25"/>
  <c r="BQ120" i="25"/>
  <c r="BP120" i="25"/>
  <c r="BO120" i="25"/>
  <c r="BN120" i="25"/>
  <c r="BM120" i="25"/>
  <c r="BL120" i="25"/>
  <c r="BK120" i="25"/>
  <c r="BJ120" i="25"/>
  <c r="BI120" i="25"/>
  <c r="BH120" i="25"/>
  <c r="BG120" i="25"/>
  <c r="BF120" i="25"/>
  <c r="BE120" i="25"/>
  <c r="BD120" i="25"/>
  <c r="BC120" i="25"/>
  <c r="BB120" i="25"/>
  <c r="BA120" i="25"/>
  <c r="AZ120" i="25"/>
  <c r="AY120" i="25"/>
  <c r="AX120" i="25"/>
  <c r="CO119" i="25"/>
  <c r="CN119" i="25"/>
  <c r="CM119" i="25"/>
  <c r="CL119" i="25"/>
  <c r="CK119" i="25"/>
  <c r="CJ119" i="25"/>
  <c r="CI119" i="25"/>
  <c r="CH119" i="25"/>
  <c r="CG119" i="25"/>
  <c r="CF119" i="25"/>
  <c r="CE119" i="25"/>
  <c r="CD119" i="25"/>
  <c r="CC119" i="25"/>
  <c r="CB119" i="25"/>
  <c r="CA119" i="25"/>
  <c r="BZ119" i="25"/>
  <c r="BY119" i="25"/>
  <c r="BX119" i="25"/>
  <c r="BW119" i="25"/>
  <c r="BV119" i="25"/>
  <c r="BU119" i="25"/>
  <c r="BT119" i="25"/>
  <c r="BS119" i="25"/>
  <c r="BR119" i="25"/>
  <c r="BQ119" i="25"/>
  <c r="BP119" i="25"/>
  <c r="BO119" i="25"/>
  <c r="BN119" i="25"/>
  <c r="BM119" i="25"/>
  <c r="BL119" i="25"/>
  <c r="BK119" i="25"/>
  <c r="BJ119" i="25"/>
  <c r="BI119" i="25"/>
  <c r="BH119" i="25"/>
  <c r="BG119" i="25"/>
  <c r="BF119" i="25"/>
  <c r="BE119" i="25"/>
  <c r="BD119" i="25"/>
  <c r="BC119" i="25"/>
  <c r="BB119" i="25"/>
  <c r="BA119" i="25"/>
  <c r="AZ119" i="25"/>
  <c r="AY119" i="25"/>
  <c r="AX119" i="25"/>
  <c r="CO118" i="25"/>
  <c r="CN118" i="25"/>
  <c r="CM118" i="25"/>
  <c r="CL118" i="25"/>
  <c r="CK118" i="25"/>
  <c r="CJ118" i="25"/>
  <c r="CI118" i="25"/>
  <c r="CH118" i="25"/>
  <c r="CG118" i="25"/>
  <c r="CF118" i="25"/>
  <c r="CE118" i="25"/>
  <c r="CD118" i="25"/>
  <c r="CC118" i="25"/>
  <c r="CB118" i="25"/>
  <c r="CA118" i="25"/>
  <c r="BZ118" i="25"/>
  <c r="BY118" i="25"/>
  <c r="BX118" i="25"/>
  <c r="BW118" i="25"/>
  <c r="BV118" i="25"/>
  <c r="BU118" i="25"/>
  <c r="BT118" i="25"/>
  <c r="BS118" i="25"/>
  <c r="BR118" i="25"/>
  <c r="BQ118" i="25"/>
  <c r="BP118" i="25"/>
  <c r="BO118" i="25"/>
  <c r="BN118" i="25"/>
  <c r="BM118" i="25"/>
  <c r="BL118" i="25"/>
  <c r="BK118" i="25"/>
  <c r="BJ118" i="25"/>
  <c r="BI118" i="25"/>
  <c r="BH118" i="25"/>
  <c r="BG118" i="25"/>
  <c r="BF118" i="25"/>
  <c r="BE118" i="25"/>
  <c r="BD118" i="25"/>
  <c r="BC118" i="25"/>
  <c r="BB118" i="25"/>
  <c r="BA118" i="25"/>
  <c r="AZ118" i="25"/>
  <c r="AY118" i="25"/>
  <c r="AX118" i="25"/>
  <c r="CO117" i="25"/>
  <c r="CN117" i="25"/>
  <c r="CM117" i="25"/>
  <c r="CL117" i="25"/>
  <c r="CK117" i="25"/>
  <c r="CJ117" i="25"/>
  <c r="CI117" i="25"/>
  <c r="CH117" i="25"/>
  <c r="CG117" i="25"/>
  <c r="CF117" i="25"/>
  <c r="CE117" i="25"/>
  <c r="CD117" i="25"/>
  <c r="CC117" i="25"/>
  <c r="CB117" i="25"/>
  <c r="CA117" i="25"/>
  <c r="BZ117" i="25"/>
  <c r="BY117" i="25"/>
  <c r="BX117" i="25"/>
  <c r="BW117" i="25"/>
  <c r="BV117" i="25"/>
  <c r="BU117" i="25"/>
  <c r="BT117" i="25"/>
  <c r="BS117" i="25"/>
  <c r="BR117" i="25"/>
  <c r="BQ117" i="25"/>
  <c r="BP117" i="25"/>
  <c r="BO117" i="25"/>
  <c r="BN117" i="25"/>
  <c r="BM117" i="25"/>
  <c r="BL117" i="25"/>
  <c r="BK117" i="25"/>
  <c r="BJ117" i="25"/>
  <c r="BI117" i="25"/>
  <c r="BH117" i="25"/>
  <c r="BG117" i="25"/>
  <c r="BF117" i="25"/>
  <c r="BE117" i="25"/>
  <c r="BD117" i="25"/>
  <c r="BC117" i="25"/>
  <c r="BB117" i="25"/>
  <c r="BA117" i="25"/>
  <c r="AZ117" i="25"/>
  <c r="AY117" i="25"/>
  <c r="AX117" i="25"/>
  <c r="CO116" i="25"/>
  <c r="CN116" i="25"/>
  <c r="CM116" i="25"/>
  <c r="CL116" i="25"/>
  <c r="CK116" i="25"/>
  <c r="CJ116" i="25"/>
  <c r="CI116" i="25"/>
  <c r="CH116" i="25"/>
  <c r="CG116" i="25"/>
  <c r="CF116" i="25"/>
  <c r="CE116" i="25"/>
  <c r="CD116" i="25"/>
  <c r="CC116" i="25"/>
  <c r="CB116" i="25"/>
  <c r="CA116" i="25"/>
  <c r="BZ116" i="25"/>
  <c r="BY116" i="25"/>
  <c r="BX116" i="25"/>
  <c r="BW116" i="25"/>
  <c r="BV116" i="25"/>
  <c r="BU116" i="25"/>
  <c r="BT116" i="25"/>
  <c r="BS116" i="25"/>
  <c r="BR116" i="25"/>
  <c r="BQ116" i="25"/>
  <c r="BP116" i="25"/>
  <c r="BO116" i="25"/>
  <c r="BN116" i="25"/>
  <c r="BM116" i="25"/>
  <c r="BL116" i="25"/>
  <c r="BK116" i="25"/>
  <c r="BJ116" i="25"/>
  <c r="BI116" i="25"/>
  <c r="BH116" i="25"/>
  <c r="BG116" i="25"/>
  <c r="BF116" i="25"/>
  <c r="BE116" i="25"/>
  <c r="BD116" i="25"/>
  <c r="BC116" i="25"/>
  <c r="BB116" i="25"/>
  <c r="BA116" i="25"/>
  <c r="AZ116" i="25"/>
  <c r="AY116" i="25"/>
  <c r="AX116" i="25"/>
  <c r="CO115" i="25"/>
  <c r="CN115" i="25"/>
  <c r="CM115" i="25"/>
  <c r="CL115" i="25"/>
  <c r="CK115" i="25"/>
  <c r="CJ115" i="25"/>
  <c r="CI115" i="25"/>
  <c r="CH115" i="25"/>
  <c r="CG115" i="25"/>
  <c r="CF115" i="25"/>
  <c r="CE115" i="25"/>
  <c r="CD115" i="25"/>
  <c r="CC115" i="25"/>
  <c r="CB115" i="25"/>
  <c r="CA115" i="25"/>
  <c r="BZ115" i="25"/>
  <c r="BY115" i="25"/>
  <c r="BX115" i="25"/>
  <c r="BW115" i="25"/>
  <c r="BV115" i="25"/>
  <c r="BU115" i="25"/>
  <c r="BT115" i="25"/>
  <c r="BS115" i="25"/>
  <c r="BR115" i="25"/>
  <c r="BQ115" i="25"/>
  <c r="BP115" i="25"/>
  <c r="BO115" i="25"/>
  <c r="BN115" i="25"/>
  <c r="BM115" i="25"/>
  <c r="BL115" i="25"/>
  <c r="BK115" i="25"/>
  <c r="BJ115" i="25"/>
  <c r="BI115" i="25"/>
  <c r="BH115" i="25"/>
  <c r="BG115" i="25"/>
  <c r="BF115" i="25"/>
  <c r="BE115" i="25"/>
  <c r="BD115" i="25"/>
  <c r="BC115" i="25"/>
  <c r="BB115" i="25"/>
  <c r="BA115" i="25"/>
  <c r="AZ115" i="25"/>
  <c r="AY115" i="25"/>
  <c r="AX115" i="25"/>
  <c r="CO114" i="25"/>
  <c r="CN114" i="25"/>
  <c r="CM114" i="25"/>
  <c r="CL114" i="25"/>
  <c r="CK114" i="25"/>
  <c r="CJ114" i="25"/>
  <c r="CI114" i="25"/>
  <c r="CH114" i="25"/>
  <c r="CG114" i="25"/>
  <c r="CF114" i="25"/>
  <c r="CE114" i="25"/>
  <c r="CD114" i="25"/>
  <c r="CC114" i="25"/>
  <c r="CB114" i="25"/>
  <c r="CA114" i="25"/>
  <c r="BZ114" i="25"/>
  <c r="BY114" i="25"/>
  <c r="BX114" i="25"/>
  <c r="BW114" i="25"/>
  <c r="BV114" i="25"/>
  <c r="BU114" i="25"/>
  <c r="BT114" i="25"/>
  <c r="BS114" i="25"/>
  <c r="BR114" i="25"/>
  <c r="BQ114" i="25"/>
  <c r="BP114" i="25"/>
  <c r="BO114" i="25"/>
  <c r="BN114" i="25"/>
  <c r="BM114" i="25"/>
  <c r="BL114" i="25"/>
  <c r="BK114" i="25"/>
  <c r="BJ114" i="25"/>
  <c r="BI114" i="25"/>
  <c r="BH114" i="25"/>
  <c r="BG114" i="25"/>
  <c r="BF114" i="25"/>
  <c r="BE114" i="25"/>
  <c r="BD114" i="25"/>
  <c r="BC114" i="25"/>
  <c r="BB114" i="25"/>
  <c r="BA114" i="25"/>
  <c r="AZ114" i="25"/>
  <c r="AY114" i="25"/>
  <c r="AX114" i="25"/>
  <c r="CO113" i="25"/>
  <c r="CN113" i="25"/>
  <c r="CM113" i="25"/>
  <c r="CL113" i="25"/>
  <c r="CK113" i="25"/>
  <c r="CJ113" i="25"/>
  <c r="CI113" i="25"/>
  <c r="CH113" i="25"/>
  <c r="CG113" i="25"/>
  <c r="CF113" i="25"/>
  <c r="CE113" i="25"/>
  <c r="CD113" i="25"/>
  <c r="CC113" i="25"/>
  <c r="CB113" i="25"/>
  <c r="CA113" i="25"/>
  <c r="BZ113" i="25"/>
  <c r="BY113" i="25"/>
  <c r="BX113" i="25"/>
  <c r="BW113" i="25"/>
  <c r="BV113" i="25"/>
  <c r="BU113" i="25"/>
  <c r="BT113" i="25"/>
  <c r="BS113" i="25"/>
  <c r="BR113" i="25"/>
  <c r="BQ113" i="25"/>
  <c r="BP113" i="25"/>
  <c r="BO113" i="25"/>
  <c r="BN113" i="25"/>
  <c r="BM113" i="25"/>
  <c r="BL113" i="25"/>
  <c r="BK113" i="25"/>
  <c r="BJ113" i="25"/>
  <c r="BI113" i="25"/>
  <c r="BH113" i="25"/>
  <c r="BG113" i="25"/>
  <c r="BF113" i="25"/>
  <c r="BE113" i="25"/>
  <c r="BD113" i="25"/>
  <c r="BC113" i="25"/>
  <c r="BB113" i="25"/>
  <c r="BA113" i="25"/>
  <c r="AZ113" i="25"/>
  <c r="AY113" i="25"/>
  <c r="AX113" i="25"/>
  <c r="CO112" i="25"/>
  <c r="CN112" i="25"/>
  <c r="CM112" i="25"/>
  <c r="CL112" i="25"/>
  <c r="CK112" i="25"/>
  <c r="CJ112" i="25"/>
  <c r="CI112" i="25"/>
  <c r="CH112" i="25"/>
  <c r="CG112" i="25"/>
  <c r="CF112" i="25"/>
  <c r="CE112" i="25"/>
  <c r="CD112" i="25"/>
  <c r="CC112" i="25"/>
  <c r="CB112" i="25"/>
  <c r="CA112" i="25"/>
  <c r="BZ112" i="25"/>
  <c r="BY112" i="25"/>
  <c r="BX112" i="25"/>
  <c r="BW112" i="25"/>
  <c r="BV112" i="25"/>
  <c r="BU112" i="25"/>
  <c r="BT112" i="25"/>
  <c r="BS112" i="25"/>
  <c r="BR112" i="25"/>
  <c r="BQ112" i="25"/>
  <c r="BP112" i="25"/>
  <c r="BO112" i="25"/>
  <c r="BN112" i="25"/>
  <c r="BM112" i="25"/>
  <c r="BL112" i="25"/>
  <c r="BK112" i="25"/>
  <c r="BJ112" i="25"/>
  <c r="BI112" i="25"/>
  <c r="BH112" i="25"/>
  <c r="BG112" i="25"/>
  <c r="BF112" i="25"/>
  <c r="BE112" i="25"/>
  <c r="BD112" i="25"/>
  <c r="BC112" i="25"/>
  <c r="BB112" i="25"/>
  <c r="BA112" i="25"/>
  <c r="AZ112" i="25"/>
  <c r="AY112" i="25"/>
  <c r="AX112" i="25"/>
  <c r="CO111" i="25"/>
  <c r="CN111" i="25"/>
  <c r="CM111" i="25"/>
  <c r="CL111" i="25"/>
  <c r="CK111" i="25"/>
  <c r="CJ111" i="25"/>
  <c r="CI111" i="25"/>
  <c r="CH111" i="25"/>
  <c r="CG111" i="25"/>
  <c r="CF111" i="25"/>
  <c r="CE111" i="25"/>
  <c r="CD111" i="25"/>
  <c r="CC111" i="25"/>
  <c r="CB111" i="25"/>
  <c r="CA111" i="25"/>
  <c r="BZ111" i="25"/>
  <c r="BY111" i="25"/>
  <c r="BX111" i="25"/>
  <c r="BW111" i="25"/>
  <c r="BV111" i="25"/>
  <c r="BU111" i="25"/>
  <c r="BT111" i="25"/>
  <c r="BS111" i="25"/>
  <c r="BR111" i="25"/>
  <c r="BQ111" i="25"/>
  <c r="BP111" i="25"/>
  <c r="BO111" i="25"/>
  <c r="BN111" i="25"/>
  <c r="BM111" i="25"/>
  <c r="BL111" i="25"/>
  <c r="BK111" i="25"/>
  <c r="BJ111" i="25"/>
  <c r="BI111" i="25"/>
  <c r="BH111" i="25"/>
  <c r="BG111" i="25"/>
  <c r="BF111" i="25"/>
  <c r="BE111" i="25"/>
  <c r="BD111" i="25"/>
  <c r="BC111" i="25"/>
  <c r="BB111" i="25"/>
  <c r="BA111" i="25"/>
  <c r="AZ111" i="25"/>
  <c r="AY111" i="25"/>
  <c r="AX111" i="25"/>
  <c r="CO110" i="25"/>
  <c r="CN110" i="25"/>
  <c r="CM110" i="25"/>
  <c r="CL110" i="25"/>
  <c r="CK110" i="25"/>
  <c r="CJ110" i="25"/>
  <c r="CI110" i="25"/>
  <c r="CH110" i="25"/>
  <c r="CG110" i="25"/>
  <c r="CF110" i="25"/>
  <c r="CE110" i="25"/>
  <c r="CD110" i="25"/>
  <c r="CC110" i="25"/>
  <c r="CB110" i="25"/>
  <c r="CA110" i="25"/>
  <c r="BZ110" i="25"/>
  <c r="BY110" i="25"/>
  <c r="BX110" i="25"/>
  <c r="BW110" i="25"/>
  <c r="BV110" i="25"/>
  <c r="BU110" i="25"/>
  <c r="BT110" i="25"/>
  <c r="BS110" i="25"/>
  <c r="BR110" i="25"/>
  <c r="BQ110" i="25"/>
  <c r="BP110" i="25"/>
  <c r="BO110" i="25"/>
  <c r="BN110" i="25"/>
  <c r="BM110" i="25"/>
  <c r="BL110" i="25"/>
  <c r="BK110" i="25"/>
  <c r="BJ110" i="25"/>
  <c r="BI110" i="25"/>
  <c r="BH110" i="25"/>
  <c r="BG110" i="25"/>
  <c r="BF110" i="25"/>
  <c r="BE110" i="25"/>
  <c r="BD110" i="25"/>
  <c r="BC110" i="25"/>
  <c r="BB110" i="25"/>
  <c r="BA110" i="25"/>
  <c r="AZ110" i="25"/>
  <c r="AY110" i="25"/>
  <c r="AX110" i="25"/>
  <c r="CO109" i="25"/>
  <c r="CN109" i="25"/>
  <c r="CM109" i="25"/>
  <c r="CL109" i="25"/>
  <c r="CK109" i="25"/>
  <c r="CJ109" i="25"/>
  <c r="CI109" i="25"/>
  <c r="CH109" i="25"/>
  <c r="CG109" i="25"/>
  <c r="CF109" i="25"/>
  <c r="CE109" i="25"/>
  <c r="CD109" i="25"/>
  <c r="CC109" i="25"/>
  <c r="CB109" i="25"/>
  <c r="CA109" i="25"/>
  <c r="BZ109" i="25"/>
  <c r="BY109" i="25"/>
  <c r="BX109" i="25"/>
  <c r="BW109" i="25"/>
  <c r="BV109" i="25"/>
  <c r="BU109" i="25"/>
  <c r="BT109" i="25"/>
  <c r="BS109" i="25"/>
  <c r="BR109" i="25"/>
  <c r="BQ109" i="25"/>
  <c r="BP109" i="25"/>
  <c r="BO109" i="25"/>
  <c r="BN109" i="25"/>
  <c r="BM109" i="25"/>
  <c r="BL109" i="25"/>
  <c r="BK109" i="25"/>
  <c r="BJ109" i="25"/>
  <c r="BI109" i="25"/>
  <c r="BH109" i="25"/>
  <c r="BG109" i="25"/>
  <c r="BF109" i="25"/>
  <c r="BE109" i="25"/>
  <c r="BD109" i="25"/>
  <c r="BC109" i="25"/>
  <c r="BB109" i="25"/>
  <c r="BA109" i="25"/>
  <c r="AZ109" i="25"/>
  <c r="AY109" i="25"/>
  <c r="AX109" i="25"/>
  <c r="CO108" i="25"/>
  <c r="CN108" i="25"/>
  <c r="CM108" i="25"/>
  <c r="CL108" i="25"/>
  <c r="CK108" i="25"/>
  <c r="CJ108" i="25"/>
  <c r="CI108" i="25"/>
  <c r="CH108" i="25"/>
  <c r="CG108" i="25"/>
  <c r="CF108" i="25"/>
  <c r="CE108" i="25"/>
  <c r="CD108" i="25"/>
  <c r="CC108" i="25"/>
  <c r="CB108" i="25"/>
  <c r="CA108" i="25"/>
  <c r="BZ108" i="25"/>
  <c r="BY108" i="25"/>
  <c r="BX108" i="25"/>
  <c r="BW108" i="25"/>
  <c r="BV108" i="25"/>
  <c r="BU108" i="25"/>
  <c r="BT108" i="25"/>
  <c r="BS108" i="25"/>
  <c r="BR108" i="25"/>
  <c r="BQ108" i="25"/>
  <c r="BP108" i="25"/>
  <c r="BO108" i="25"/>
  <c r="BN108" i="25"/>
  <c r="BM108" i="25"/>
  <c r="BL108" i="25"/>
  <c r="BK108" i="25"/>
  <c r="BJ108" i="25"/>
  <c r="BI108" i="25"/>
  <c r="BH108" i="25"/>
  <c r="BG108" i="25"/>
  <c r="BF108" i="25"/>
  <c r="BE108" i="25"/>
  <c r="BD108" i="25"/>
  <c r="BC108" i="25"/>
  <c r="BB108" i="25"/>
  <c r="BA108" i="25"/>
  <c r="AZ108" i="25"/>
  <c r="AY108" i="25"/>
  <c r="AX108" i="25"/>
  <c r="CO98" i="25"/>
  <c r="CN98" i="25"/>
  <c r="CM98" i="25"/>
  <c r="CL98" i="25"/>
  <c r="CK98" i="25"/>
  <c r="CJ98" i="25"/>
  <c r="CI98" i="25"/>
  <c r="CH98" i="25"/>
  <c r="CG98" i="25"/>
  <c r="CF98" i="25"/>
  <c r="CE98" i="25"/>
  <c r="CD98" i="25"/>
  <c r="CC98" i="25"/>
  <c r="CB98" i="25"/>
  <c r="CA98" i="25"/>
  <c r="BZ98" i="25"/>
  <c r="BY98" i="25"/>
  <c r="BX98" i="25"/>
  <c r="BW98" i="25"/>
  <c r="BV98" i="25"/>
  <c r="BU98" i="25"/>
  <c r="BT98" i="25"/>
  <c r="BS98" i="25"/>
  <c r="BR98" i="25"/>
  <c r="BQ98" i="25"/>
  <c r="BP98" i="25"/>
  <c r="BO98" i="25"/>
  <c r="BN98" i="25"/>
  <c r="BM98" i="25"/>
  <c r="BL98" i="25"/>
  <c r="BK98" i="25"/>
  <c r="BJ98" i="25"/>
  <c r="BI98" i="25"/>
  <c r="BH98" i="25"/>
  <c r="BG98" i="25"/>
  <c r="BF98" i="25"/>
  <c r="BE98" i="25"/>
  <c r="BD98" i="25"/>
  <c r="BC98" i="25"/>
  <c r="BB98" i="25"/>
  <c r="BA98" i="25"/>
  <c r="AZ98" i="25"/>
  <c r="AY98" i="25"/>
  <c r="AX98" i="25"/>
  <c r="CO97" i="25"/>
  <c r="CN97" i="25"/>
  <c r="CM97" i="25"/>
  <c r="CL97" i="25"/>
  <c r="CK97" i="25"/>
  <c r="CJ97" i="25"/>
  <c r="CI97" i="25"/>
  <c r="CH97" i="25"/>
  <c r="CG97" i="25"/>
  <c r="CF97" i="25"/>
  <c r="CE97" i="25"/>
  <c r="CD97" i="25"/>
  <c r="CC97" i="25"/>
  <c r="CB97" i="25"/>
  <c r="CA97" i="25"/>
  <c r="BZ97" i="25"/>
  <c r="BY97" i="25"/>
  <c r="BX97" i="25"/>
  <c r="BW97" i="25"/>
  <c r="BV97" i="25"/>
  <c r="BU97" i="25"/>
  <c r="BT97" i="25"/>
  <c r="BS97" i="25"/>
  <c r="BR97" i="25"/>
  <c r="BQ97" i="25"/>
  <c r="BP97" i="25"/>
  <c r="BO97" i="25"/>
  <c r="BN97" i="25"/>
  <c r="BM97" i="25"/>
  <c r="BL97" i="25"/>
  <c r="BK97" i="25"/>
  <c r="BJ97" i="25"/>
  <c r="BI97" i="25"/>
  <c r="BH97" i="25"/>
  <c r="BG97" i="25"/>
  <c r="BF97" i="25"/>
  <c r="BE97" i="25"/>
  <c r="BD97" i="25"/>
  <c r="BC97" i="25"/>
  <c r="AX97" i="25"/>
  <c r="CO96" i="25"/>
  <c r="CN96" i="25"/>
  <c r="CM96" i="25"/>
  <c r="CL96" i="25"/>
  <c r="CK96" i="25"/>
  <c r="CJ96" i="25"/>
  <c r="CI96" i="25"/>
  <c r="CH96" i="25"/>
  <c r="CG96" i="25"/>
  <c r="CF96" i="25"/>
  <c r="CE96" i="25"/>
  <c r="CD96" i="25"/>
  <c r="CC96" i="25"/>
  <c r="CB96" i="25"/>
  <c r="CA96" i="25"/>
  <c r="BZ96" i="25"/>
  <c r="BY96" i="25"/>
  <c r="BX96" i="25"/>
  <c r="BW96" i="25"/>
  <c r="BV96" i="25"/>
  <c r="BU96" i="25"/>
  <c r="BT96" i="25"/>
  <c r="BS96" i="25"/>
  <c r="BR96" i="25"/>
  <c r="BQ96" i="25"/>
  <c r="BP96" i="25"/>
  <c r="BO96" i="25"/>
  <c r="BN96" i="25"/>
  <c r="BM96" i="25"/>
  <c r="BL96" i="25"/>
  <c r="BK96" i="25"/>
  <c r="BJ96" i="25"/>
  <c r="BI96" i="25"/>
  <c r="BH96" i="25"/>
  <c r="BG96" i="25"/>
  <c r="BF96" i="25"/>
  <c r="BE96" i="25"/>
  <c r="BD96" i="25"/>
  <c r="BC96" i="25"/>
  <c r="AX96" i="25"/>
  <c r="CO95" i="25"/>
  <c r="CN95" i="25"/>
  <c r="CM95" i="25"/>
  <c r="CL95" i="25"/>
  <c r="CK95" i="25"/>
  <c r="CJ95" i="25"/>
  <c r="CI95" i="25"/>
  <c r="CH95" i="25"/>
  <c r="CG95" i="25"/>
  <c r="CF95" i="25"/>
  <c r="CE95" i="25"/>
  <c r="CD95" i="25"/>
  <c r="CC95" i="25"/>
  <c r="CB95" i="25"/>
  <c r="CA95" i="25"/>
  <c r="BZ95" i="25"/>
  <c r="BY95" i="25"/>
  <c r="BX95" i="25"/>
  <c r="BW95" i="25"/>
  <c r="BV95" i="25"/>
  <c r="BU95" i="25"/>
  <c r="BT95" i="25"/>
  <c r="BS95" i="25"/>
  <c r="BR95" i="25"/>
  <c r="BQ95" i="25"/>
  <c r="BP95" i="25"/>
  <c r="BO95" i="25"/>
  <c r="BN95" i="25"/>
  <c r="BM95" i="25"/>
  <c r="BL95" i="25"/>
  <c r="BK95" i="25"/>
  <c r="BJ95" i="25"/>
  <c r="BI95" i="25"/>
  <c r="BH95" i="25"/>
  <c r="BG95" i="25"/>
  <c r="BF95" i="25"/>
  <c r="BE95" i="25"/>
  <c r="BD95" i="25"/>
  <c r="BC95" i="25"/>
  <c r="BB95" i="25"/>
  <c r="BA95" i="25"/>
  <c r="AZ95" i="25"/>
  <c r="AY95" i="25"/>
  <c r="AX95" i="25"/>
  <c r="CO94" i="25"/>
  <c r="CN94" i="25"/>
  <c r="CM94" i="25"/>
  <c r="CL94" i="25"/>
  <c r="CK94" i="25"/>
  <c r="CJ94" i="25"/>
  <c r="CI94" i="25"/>
  <c r="CH94" i="25"/>
  <c r="CG94" i="25"/>
  <c r="CF94" i="25"/>
  <c r="CE94" i="25"/>
  <c r="CD94" i="25"/>
  <c r="CC94" i="25"/>
  <c r="CB94" i="25"/>
  <c r="CA94" i="25"/>
  <c r="BZ94" i="25"/>
  <c r="BY94" i="25"/>
  <c r="BX94" i="25"/>
  <c r="BW94" i="25"/>
  <c r="BV94" i="25"/>
  <c r="BU94" i="25"/>
  <c r="BT94" i="25"/>
  <c r="BS94" i="25"/>
  <c r="BR94" i="25"/>
  <c r="BQ94" i="25"/>
  <c r="BP94" i="25"/>
  <c r="BO94" i="25"/>
  <c r="BN94" i="25"/>
  <c r="BM94" i="25"/>
  <c r="BL94" i="25"/>
  <c r="BK94" i="25"/>
  <c r="BJ94" i="25"/>
  <c r="BI94" i="25"/>
  <c r="BH94" i="25"/>
  <c r="BG94" i="25"/>
  <c r="BF94" i="25"/>
  <c r="BE94" i="25"/>
  <c r="BD94" i="25"/>
  <c r="BC94" i="25"/>
  <c r="BB94" i="25"/>
  <c r="BA94" i="25"/>
  <c r="AZ94" i="25"/>
  <c r="AY94" i="25"/>
  <c r="AX94" i="25"/>
  <c r="CO93" i="25"/>
  <c r="CN93" i="25"/>
  <c r="CM93" i="25"/>
  <c r="CL93" i="25"/>
  <c r="CK93" i="25"/>
  <c r="CJ93" i="25"/>
  <c r="CI93" i="25"/>
  <c r="CH93" i="25"/>
  <c r="CG93" i="25"/>
  <c r="CF93" i="25"/>
  <c r="CE93" i="25"/>
  <c r="CD93" i="25"/>
  <c r="CC93" i="25"/>
  <c r="CB93" i="25"/>
  <c r="CA93" i="25"/>
  <c r="BZ93" i="25"/>
  <c r="BY93" i="25"/>
  <c r="BX93" i="25"/>
  <c r="BW93" i="25"/>
  <c r="BV93" i="25"/>
  <c r="BU93" i="25"/>
  <c r="BT93" i="25"/>
  <c r="BS93" i="25"/>
  <c r="BR93" i="25"/>
  <c r="BQ93" i="25"/>
  <c r="BP93" i="25"/>
  <c r="BO93" i="25"/>
  <c r="BN93" i="25"/>
  <c r="BM93" i="25"/>
  <c r="BL93" i="25"/>
  <c r="BK93" i="25"/>
  <c r="BJ93" i="25"/>
  <c r="BI93" i="25"/>
  <c r="BH93" i="25"/>
  <c r="BG93" i="25"/>
  <c r="BF93" i="25"/>
  <c r="BE93" i="25"/>
  <c r="BD93" i="25"/>
  <c r="BC93" i="25"/>
  <c r="BB93" i="25"/>
  <c r="BA93" i="25"/>
  <c r="AZ93" i="25"/>
  <c r="AY93" i="25"/>
  <c r="AX93" i="25"/>
  <c r="CO92" i="25"/>
  <c r="CN92" i="25"/>
  <c r="CM92" i="25"/>
  <c r="CL92" i="25"/>
  <c r="CK92" i="25"/>
  <c r="CJ92" i="25"/>
  <c r="CI92" i="25"/>
  <c r="CH92" i="25"/>
  <c r="CG92" i="25"/>
  <c r="CF92" i="25"/>
  <c r="CE92" i="25"/>
  <c r="CD92" i="25"/>
  <c r="CC92" i="25"/>
  <c r="CB92" i="25"/>
  <c r="CA92" i="25"/>
  <c r="BZ92" i="25"/>
  <c r="BY92" i="25"/>
  <c r="BX92" i="25"/>
  <c r="BW92" i="25"/>
  <c r="BV92" i="25"/>
  <c r="BU92" i="25"/>
  <c r="BT92" i="25"/>
  <c r="BS92" i="25"/>
  <c r="BR92" i="25"/>
  <c r="BQ92" i="25"/>
  <c r="BP92" i="25"/>
  <c r="BO92" i="25"/>
  <c r="BN92" i="25"/>
  <c r="BM92" i="25"/>
  <c r="BL92" i="25"/>
  <c r="BK92" i="25"/>
  <c r="BJ92" i="25"/>
  <c r="BI92" i="25"/>
  <c r="BH92" i="25"/>
  <c r="BG92" i="25"/>
  <c r="BF92" i="25"/>
  <c r="BE92" i="25"/>
  <c r="BD92" i="25"/>
  <c r="BC92" i="25"/>
  <c r="BB92" i="25"/>
  <c r="BA92" i="25"/>
  <c r="AZ92" i="25"/>
  <c r="AY92" i="25"/>
  <c r="AX92" i="25"/>
  <c r="CO91" i="25"/>
  <c r="CN91" i="25"/>
  <c r="CM91" i="25"/>
  <c r="CL91" i="25"/>
  <c r="CK91" i="25"/>
  <c r="CJ91" i="25"/>
  <c r="CI91" i="25"/>
  <c r="CH91" i="25"/>
  <c r="CG91" i="25"/>
  <c r="CF91" i="25"/>
  <c r="CE91" i="25"/>
  <c r="CD91" i="25"/>
  <c r="CC91" i="25"/>
  <c r="CB91" i="25"/>
  <c r="CA91" i="25"/>
  <c r="BZ91" i="25"/>
  <c r="BY91" i="25"/>
  <c r="BX91" i="25"/>
  <c r="BW91" i="25"/>
  <c r="BV91" i="25"/>
  <c r="BU91" i="25"/>
  <c r="BT91" i="25"/>
  <c r="BS91" i="25"/>
  <c r="BR91" i="25"/>
  <c r="BQ91" i="25"/>
  <c r="BP91" i="25"/>
  <c r="BO91" i="25"/>
  <c r="BN91" i="25"/>
  <c r="BM91" i="25"/>
  <c r="BL91" i="25"/>
  <c r="BK91" i="25"/>
  <c r="BJ91" i="25"/>
  <c r="BI91" i="25"/>
  <c r="BH91" i="25"/>
  <c r="BG91" i="25"/>
  <c r="BF91" i="25"/>
  <c r="BE91" i="25"/>
  <c r="BD91" i="25"/>
  <c r="BC91" i="25"/>
  <c r="BB91" i="25"/>
  <c r="BA91" i="25"/>
  <c r="AZ91" i="25"/>
  <c r="AY91" i="25"/>
  <c r="AX91" i="25"/>
  <c r="CO90" i="25"/>
  <c r="CN90" i="25"/>
  <c r="CM90" i="25"/>
  <c r="CL90" i="25"/>
  <c r="CK90" i="25"/>
  <c r="CJ90" i="25"/>
  <c r="CI90" i="25"/>
  <c r="CH90" i="25"/>
  <c r="CG90" i="25"/>
  <c r="CF90" i="25"/>
  <c r="CE90" i="25"/>
  <c r="CD90" i="25"/>
  <c r="CC90" i="25"/>
  <c r="CB90" i="25"/>
  <c r="CA90" i="25"/>
  <c r="BZ90" i="25"/>
  <c r="BY90" i="25"/>
  <c r="BX90" i="25"/>
  <c r="BW90" i="25"/>
  <c r="BV90" i="25"/>
  <c r="BU90" i="25"/>
  <c r="BT90" i="25"/>
  <c r="BS90" i="25"/>
  <c r="BR90" i="25"/>
  <c r="BQ90" i="25"/>
  <c r="BP90" i="25"/>
  <c r="BO90" i="25"/>
  <c r="BN90" i="25"/>
  <c r="BM90" i="25"/>
  <c r="BL90" i="25"/>
  <c r="BK90" i="25"/>
  <c r="BJ90" i="25"/>
  <c r="BI90" i="25"/>
  <c r="BH90" i="25"/>
  <c r="BG90" i="25"/>
  <c r="BF90" i="25"/>
  <c r="BE90" i="25"/>
  <c r="BD90" i="25"/>
  <c r="BC90" i="25"/>
  <c r="BB90" i="25"/>
  <c r="BA90" i="25"/>
  <c r="AZ90" i="25"/>
  <c r="AY90" i="25"/>
  <c r="AX90" i="25"/>
  <c r="CO89" i="25"/>
  <c r="CN89" i="25"/>
  <c r="CM89" i="25"/>
  <c r="CL89" i="25"/>
  <c r="CK89" i="25"/>
  <c r="CJ89" i="25"/>
  <c r="CI89" i="25"/>
  <c r="CH89" i="25"/>
  <c r="CG89" i="25"/>
  <c r="CF89" i="25"/>
  <c r="CE89" i="25"/>
  <c r="CD89" i="25"/>
  <c r="CC89" i="25"/>
  <c r="CB89" i="25"/>
  <c r="CA89" i="25"/>
  <c r="BZ89" i="25"/>
  <c r="BY89" i="25"/>
  <c r="BX89" i="25"/>
  <c r="BW89" i="25"/>
  <c r="BV89" i="25"/>
  <c r="BU89" i="25"/>
  <c r="BT89" i="25"/>
  <c r="BS89" i="25"/>
  <c r="BR89" i="25"/>
  <c r="BQ89" i="25"/>
  <c r="BP89" i="25"/>
  <c r="BO89" i="25"/>
  <c r="BN89" i="25"/>
  <c r="BM89" i="25"/>
  <c r="BL89" i="25"/>
  <c r="BK89" i="25"/>
  <c r="BJ89" i="25"/>
  <c r="BI89" i="25"/>
  <c r="BH89" i="25"/>
  <c r="BG89" i="25"/>
  <c r="BF89" i="25"/>
  <c r="BE89" i="25"/>
  <c r="BD89" i="25"/>
  <c r="BC89" i="25"/>
  <c r="BB89" i="25"/>
  <c r="BA89" i="25"/>
  <c r="AZ89" i="25"/>
  <c r="AY89" i="25"/>
  <c r="AX89" i="25"/>
  <c r="CO88" i="25"/>
  <c r="CN88" i="25"/>
  <c r="CM88" i="25"/>
  <c r="CL88" i="25"/>
  <c r="CK88" i="25"/>
  <c r="CJ88" i="25"/>
  <c r="CI88" i="25"/>
  <c r="CH88" i="25"/>
  <c r="CG88" i="25"/>
  <c r="CF88" i="25"/>
  <c r="CE88" i="25"/>
  <c r="CC88" i="25"/>
  <c r="CB88" i="25"/>
  <c r="CA88" i="25"/>
  <c r="BZ88" i="25"/>
  <c r="BY88" i="25"/>
  <c r="BX88" i="25"/>
  <c r="BW88" i="25"/>
  <c r="BV88" i="25"/>
  <c r="BU88" i="25"/>
  <c r="BT88" i="25"/>
  <c r="BS88" i="25"/>
  <c r="BR88" i="25"/>
  <c r="BQ88" i="25"/>
  <c r="BP88" i="25"/>
  <c r="BO88" i="25"/>
  <c r="BN88" i="25"/>
  <c r="BM88" i="25"/>
  <c r="BL88" i="25"/>
  <c r="BK88" i="25"/>
  <c r="BJ88" i="25"/>
  <c r="BI88" i="25"/>
  <c r="BH88" i="25"/>
  <c r="BG88" i="25"/>
  <c r="BF88" i="25"/>
  <c r="BE88" i="25"/>
  <c r="BD88" i="25"/>
  <c r="BC88" i="25"/>
  <c r="BB88" i="25"/>
  <c r="BA88" i="25"/>
  <c r="AZ88" i="25"/>
  <c r="AY88" i="25"/>
  <c r="AX88" i="25"/>
  <c r="CO87" i="25"/>
  <c r="CN87" i="25"/>
  <c r="CM87" i="25"/>
  <c r="CL87" i="25"/>
  <c r="CK87" i="25"/>
  <c r="CJ87" i="25"/>
  <c r="CI87" i="25"/>
  <c r="CH87" i="25"/>
  <c r="CG87" i="25"/>
  <c r="CF87" i="25"/>
  <c r="CE87" i="25"/>
  <c r="CD87" i="25"/>
  <c r="CC87" i="25"/>
  <c r="CB87" i="25"/>
  <c r="CA87" i="25"/>
  <c r="BZ87" i="25"/>
  <c r="BY87" i="25"/>
  <c r="BX87" i="25"/>
  <c r="BW87" i="25"/>
  <c r="BV87" i="25"/>
  <c r="BU87" i="25"/>
  <c r="BT87" i="25"/>
  <c r="BS87" i="25"/>
  <c r="BR87" i="25"/>
  <c r="BQ87" i="25"/>
  <c r="BP87" i="25"/>
  <c r="BO87" i="25"/>
  <c r="BN87" i="25"/>
  <c r="BM87" i="25"/>
  <c r="BL87" i="25"/>
  <c r="BK87" i="25"/>
  <c r="BJ87" i="25"/>
  <c r="BI87" i="25"/>
  <c r="BH87" i="25"/>
  <c r="BG87" i="25"/>
  <c r="BF87" i="25"/>
  <c r="BE87" i="25"/>
  <c r="BD87" i="25"/>
  <c r="BC87" i="25"/>
  <c r="BB87" i="25"/>
  <c r="BA87" i="25"/>
  <c r="AZ87" i="25"/>
  <c r="AY87" i="25"/>
  <c r="AX87" i="25"/>
  <c r="CO86" i="25"/>
  <c r="CN86" i="25"/>
  <c r="CM86" i="25"/>
  <c r="CL86" i="25"/>
  <c r="CK86" i="25"/>
  <c r="CJ86" i="25"/>
  <c r="CI86" i="25"/>
  <c r="CH86" i="25"/>
  <c r="CG86" i="25"/>
  <c r="CF86" i="25"/>
  <c r="CE86" i="25"/>
  <c r="CD86" i="25"/>
  <c r="CC86" i="25"/>
  <c r="CB86" i="25"/>
  <c r="CA86" i="25"/>
  <c r="BZ86" i="25"/>
  <c r="BY86" i="25"/>
  <c r="BX86" i="25"/>
  <c r="BW86" i="25"/>
  <c r="BV86" i="25"/>
  <c r="BU86" i="25"/>
  <c r="BT86" i="25"/>
  <c r="BS86" i="25"/>
  <c r="BR86" i="25"/>
  <c r="BQ86" i="25"/>
  <c r="BP86" i="25"/>
  <c r="BO86" i="25"/>
  <c r="BN86" i="25"/>
  <c r="BM86" i="25"/>
  <c r="BL86" i="25"/>
  <c r="BK86" i="25"/>
  <c r="BJ86" i="25"/>
  <c r="BI86" i="25"/>
  <c r="BH86" i="25"/>
  <c r="BG86" i="25"/>
  <c r="BF86" i="25"/>
  <c r="BE86" i="25"/>
  <c r="BD86" i="25"/>
  <c r="BC86" i="25"/>
  <c r="BB86" i="25"/>
  <c r="BA86" i="25"/>
  <c r="AZ86" i="25"/>
  <c r="AY86" i="25"/>
  <c r="AX86" i="25"/>
  <c r="CO85" i="25"/>
  <c r="CN85" i="25"/>
  <c r="CM85" i="25"/>
  <c r="CL85" i="25"/>
  <c r="CK85" i="25"/>
  <c r="CJ85" i="25"/>
  <c r="CI85" i="25"/>
  <c r="CH85" i="25"/>
  <c r="CG85" i="25"/>
  <c r="CF85" i="25"/>
  <c r="CE85" i="25"/>
  <c r="CD85" i="25"/>
  <c r="CC85" i="25"/>
  <c r="CB85" i="25"/>
  <c r="CA85" i="25"/>
  <c r="BZ85" i="25"/>
  <c r="BY85" i="25"/>
  <c r="BX85" i="25"/>
  <c r="BW85" i="25"/>
  <c r="BV85" i="25"/>
  <c r="BU85" i="25"/>
  <c r="BT85" i="25"/>
  <c r="BS85" i="25"/>
  <c r="BR85" i="25"/>
  <c r="BQ85" i="25"/>
  <c r="BP85" i="25"/>
  <c r="BO85" i="25"/>
  <c r="BN85" i="25"/>
  <c r="BM85" i="25"/>
  <c r="BL85" i="25"/>
  <c r="BK85" i="25"/>
  <c r="BJ85" i="25"/>
  <c r="BI85" i="25"/>
  <c r="BH85" i="25"/>
  <c r="BG85" i="25"/>
  <c r="BF85" i="25"/>
  <c r="BE85" i="25"/>
  <c r="BD85" i="25"/>
  <c r="BC85" i="25"/>
  <c r="BB85" i="25"/>
  <c r="BA85" i="25"/>
  <c r="AZ85" i="25"/>
  <c r="AY85" i="25"/>
  <c r="AX85" i="25"/>
  <c r="CO84" i="25"/>
  <c r="CN84" i="25"/>
  <c r="CM84" i="25"/>
  <c r="CL84" i="25"/>
  <c r="CK84" i="25"/>
  <c r="CJ84" i="25"/>
  <c r="CI84" i="25"/>
  <c r="CH84" i="25"/>
  <c r="CG84" i="25"/>
  <c r="CF84" i="25"/>
  <c r="CE84" i="25"/>
  <c r="CD84" i="25"/>
  <c r="CC84" i="25"/>
  <c r="CB84" i="25"/>
  <c r="CA84" i="25"/>
  <c r="BZ84" i="25"/>
  <c r="BY84" i="25"/>
  <c r="BX84" i="25"/>
  <c r="BW84" i="25"/>
  <c r="BV84" i="25"/>
  <c r="BU84" i="25"/>
  <c r="BT84" i="25"/>
  <c r="BS84" i="25"/>
  <c r="BR84" i="25"/>
  <c r="BQ84" i="25"/>
  <c r="BP84" i="25"/>
  <c r="BO84" i="25"/>
  <c r="BN84" i="25"/>
  <c r="BM84" i="25"/>
  <c r="BL84" i="25"/>
  <c r="BK84" i="25"/>
  <c r="BJ84" i="25"/>
  <c r="BI84" i="25"/>
  <c r="BH84" i="25"/>
  <c r="BG84" i="25"/>
  <c r="BF84" i="25"/>
  <c r="BE84" i="25"/>
  <c r="BD84" i="25"/>
  <c r="BC84" i="25"/>
  <c r="BB84" i="25"/>
  <c r="BA84" i="25"/>
  <c r="AZ84" i="25"/>
  <c r="AY84" i="25"/>
  <c r="AX84" i="25"/>
  <c r="CO83" i="25"/>
  <c r="CN83" i="25"/>
  <c r="CM83" i="25"/>
  <c r="CL83" i="25"/>
  <c r="CK83" i="25"/>
  <c r="CJ83" i="25"/>
  <c r="CI83" i="25"/>
  <c r="CH83" i="25"/>
  <c r="CG83" i="25"/>
  <c r="CF83" i="25"/>
  <c r="CE83" i="25"/>
  <c r="CD83" i="25"/>
  <c r="CC83" i="25"/>
  <c r="CB83" i="25"/>
  <c r="CA83" i="25"/>
  <c r="BZ83" i="25"/>
  <c r="BY83" i="25"/>
  <c r="BX83" i="25"/>
  <c r="BW83" i="25"/>
  <c r="BV83" i="25"/>
  <c r="BU83" i="25"/>
  <c r="BT83" i="25"/>
  <c r="BS83" i="25"/>
  <c r="BR83" i="25"/>
  <c r="BQ83" i="25"/>
  <c r="BP83" i="25"/>
  <c r="BO83" i="25"/>
  <c r="BN83" i="25"/>
  <c r="BM83" i="25"/>
  <c r="BL83" i="25"/>
  <c r="BK83" i="25"/>
  <c r="BJ83" i="25"/>
  <c r="BI83" i="25"/>
  <c r="BH83" i="25"/>
  <c r="BG83" i="25"/>
  <c r="BF83" i="25"/>
  <c r="BE83" i="25"/>
  <c r="BD83" i="25"/>
  <c r="BC83" i="25"/>
  <c r="BB83" i="25"/>
  <c r="BA83" i="25"/>
  <c r="AZ83" i="25"/>
  <c r="AY83" i="25"/>
  <c r="AX83" i="25"/>
  <c r="CO82" i="25"/>
  <c r="CN82" i="25"/>
  <c r="CM82" i="25"/>
  <c r="CL82" i="25"/>
  <c r="CK82" i="25"/>
  <c r="CJ82" i="25"/>
  <c r="CI82" i="25"/>
  <c r="CH82" i="25"/>
  <c r="CG82" i="25"/>
  <c r="CF82" i="25"/>
  <c r="CE82" i="25"/>
  <c r="CD82" i="25"/>
  <c r="CC82" i="25"/>
  <c r="CB82" i="25"/>
  <c r="CA82" i="25"/>
  <c r="BZ82" i="25"/>
  <c r="BY82" i="25"/>
  <c r="BX82" i="25"/>
  <c r="BW82" i="25"/>
  <c r="BV82" i="25"/>
  <c r="BU82" i="25"/>
  <c r="BT82" i="25"/>
  <c r="BS82" i="25"/>
  <c r="BR82" i="25"/>
  <c r="BQ82" i="25"/>
  <c r="BP82" i="25"/>
  <c r="BO82" i="25"/>
  <c r="BN82" i="25"/>
  <c r="BM82" i="25"/>
  <c r="BL82" i="25"/>
  <c r="BK82" i="25"/>
  <c r="BJ82" i="25"/>
  <c r="BI82" i="25"/>
  <c r="BH82" i="25"/>
  <c r="BG82" i="25"/>
  <c r="BF82" i="25"/>
  <c r="BE82" i="25"/>
  <c r="BD82" i="25"/>
  <c r="BC82" i="25"/>
  <c r="BB82" i="25"/>
  <c r="BA82" i="25"/>
  <c r="AZ82" i="25"/>
  <c r="AY82" i="25"/>
  <c r="AX82" i="25"/>
  <c r="CO81" i="25"/>
  <c r="CN81" i="25"/>
  <c r="CM81" i="25"/>
  <c r="CL81" i="25"/>
  <c r="CK81" i="25"/>
  <c r="CJ81" i="25"/>
  <c r="CI81" i="25"/>
  <c r="CH81" i="25"/>
  <c r="CG81" i="25"/>
  <c r="CF81" i="25"/>
  <c r="CE81" i="25"/>
  <c r="CD81" i="25"/>
  <c r="CC81" i="25"/>
  <c r="CB81" i="25"/>
  <c r="CA81" i="25"/>
  <c r="BZ81" i="25"/>
  <c r="BY81" i="25"/>
  <c r="BX81" i="25"/>
  <c r="BW81" i="25"/>
  <c r="BV81" i="25"/>
  <c r="BU81" i="25"/>
  <c r="BT81" i="25"/>
  <c r="BS81" i="25"/>
  <c r="BR81" i="25"/>
  <c r="BQ81" i="25"/>
  <c r="BP81" i="25"/>
  <c r="BO81" i="25"/>
  <c r="BN81" i="25"/>
  <c r="BM81" i="25"/>
  <c r="BL81" i="25"/>
  <c r="BK81" i="25"/>
  <c r="BJ81" i="25"/>
  <c r="BI81" i="25"/>
  <c r="BH81" i="25"/>
  <c r="BG81" i="25"/>
  <c r="BF81" i="25"/>
  <c r="BE81" i="25"/>
  <c r="BD81" i="25"/>
  <c r="BC81" i="25"/>
  <c r="BB81" i="25"/>
  <c r="BA81" i="25"/>
  <c r="AZ81" i="25"/>
  <c r="AY81" i="25"/>
  <c r="AX81" i="25"/>
  <c r="CO80" i="25"/>
  <c r="CN80" i="25"/>
  <c r="CM80" i="25"/>
  <c r="CL80" i="25"/>
  <c r="CK80" i="25"/>
  <c r="CJ80" i="25"/>
  <c r="CI80" i="25"/>
  <c r="CH80" i="25"/>
  <c r="CG80" i="25"/>
  <c r="CF80" i="25"/>
  <c r="CE80" i="25"/>
  <c r="CD80" i="25"/>
  <c r="CC80" i="25"/>
  <c r="CB80" i="25"/>
  <c r="CA80" i="25"/>
  <c r="BZ80" i="25"/>
  <c r="BY80" i="25"/>
  <c r="BX80" i="25"/>
  <c r="BW80" i="25"/>
  <c r="BV80" i="25"/>
  <c r="BU80" i="25"/>
  <c r="BT80" i="25"/>
  <c r="BS80" i="25"/>
  <c r="BR80" i="25"/>
  <c r="BQ80" i="25"/>
  <c r="BP80" i="25"/>
  <c r="BO80" i="25"/>
  <c r="BN80" i="25"/>
  <c r="BM80" i="25"/>
  <c r="BL80" i="25"/>
  <c r="BK80" i="25"/>
  <c r="BJ80" i="25"/>
  <c r="BI80" i="25"/>
  <c r="BH80" i="25"/>
  <c r="BG80" i="25"/>
  <c r="BF80" i="25"/>
  <c r="BE80" i="25"/>
  <c r="BD80" i="25"/>
  <c r="BC80" i="25"/>
  <c r="BB80" i="25"/>
  <c r="BA80" i="25"/>
  <c r="AZ80" i="25"/>
  <c r="AY80" i="25"/>
  <c r="AX80" i="25"/>
  <c r="CO79" i="25"/>
  <c r="CN79" i="25"/>
  <c r="CM79" i="25"/>
  <c r="CL79" i="25"/>
  <c r="CK79" i="25"/>
  <c r="CJ79" i="25"/>
  <c r="CI79" i="25"/>
  <c r="CH79" i="25"/>
  <c r="CG79" i="25"/>
  <c r="CF79" i="25"/>
  <c r="CE79" i="25"/>
  <c r="CD79" i="25"/>
  <c r="CC79" i="25"/>
  <c r="CB79" i="25"/>
  <c r="CA79" i="25"/>
  <c r="BZ79" i="25"/>
  <c r="BY79" i="25"/>
  <c r="BX79" i="25"/>
  <c r="BW79" i="25"/>
  <c r="BV79" i="25"/>
  <c r="BU79" i="25"/>
  <c r="BT79" i="25"/>
  <c r="BS79" i="25"/>
  <c r="BR79" i="25"/>
  <c r="BQ79" i="25"/>
  <c r="BP79" i="25"/>
  <c r="BO79" i="25"/>
  <c r="BN79" i="25"/>
  <c r="BM79" i="25"/>
  <c r="BL79" i="25"/>
  <c r="BK79" i="25"/>
  <c r="BJ79" i="25"/>
  <c r="BI79" i="25"/>
  <c r="BH79" i="25"/>
  <c r="BG79" i="25"/>
  <c r="BF79" i="25"/>
  <c r="BE79" i="25"/>
  <c r="BD79" i="25"/>
  <c r="BC79" i="25"/>
  <c r="BB79" i="25"/>
  <c r="BA79" i="25"/>
  <c r="AZ79" i="25"/>
  <c r="AY79" i="25"/>
  <c r="AX79" i="25"/>
  <c r="CO78" i="25"/>
  <c r="CN78" i="25"/>
  <c r="CM78" i="25"/>
  <c r="CL78" i="25"/>
  <c r="CK78" i="25"/>
  <c r="CJ78" i="25"/>
  <c r="CI78" i="25"/>
  <c r="CH78" i="25"/>
  <c r="CG78" i="25"/>
  <c r="CF78" i="25"/>
  <c r="CE78" i="25"/>
  <c r="CD78" i="25"/>
  <c r="CC78" i="25"/>
  <c r="CB78" i="25"/>
  <c r="CA78" i="25"/>
  <c r="BZ78" i="25"/>
  <c r="BY78" i="25"/>
  <c r="BX78" i="25"/>
  <c r="BW78" i="25"/>
  <c r="BV78" i="25"/>
  <c r="BU78" i="25"/>
  <c r="BT78" i="25"/>
  <c r="BS78" i="25"/>
  <c r="BR78" i="25"/>
  <c r="BQ78" i="25"/>
  <c r="BP78" i="25"/>
  <c r="BO78" i="25"/>
  <c r="BN78" i="25"/>
  <c r="BM78" i="25"/>
  <c r="BL78" i="25"/>
  <c r="BK78" i="25"/>
  <c r="BJ78" i="25"/>
  <c r="BI78" i="25"/>
  <c r="BH78" i="25"/>
  <c r="BG78" i="25"/>
  <c r="BF78" i="25"/>
  <c r="BE78" i="25"/>
  <c r="BD78" i="25"/>
  <c r="BC78" i="25"/>
  <c r="BB78" i="25"/>
  <c r="BA78" i="25"/>
  <c r="AZ78" i="25"/>
  <c r="AY78" i="25"/>
  <c r="AX78" i="25"/>
  <c r="CO77" i="25"/>
  <c r="CN77" i="25"/>
  <c r="CM77" i="25"/>
  <c r="CL77" i="25"/>
  <c r="CK77" i="25"/>
  <c r="CJ77" i="25"/>
  <c r="CI77" i="25"/>
  <c r="CH77" i="25"/>
  <c r="CG77" i="25"/>
  <c r="CF77" i="25"/>
  <c r="CE77" i="25"/>
  <c r="CD77" i="25"/>
  <c r="CC77" i="25"/>
  <c r="CB77" i="25"/>
  <c r="CA77" i="25"/>
  <c r="BZ77" i="25"/>
  <c r="BY77" i="25"/>
  <c r="BX77" i="25"/>
  <c r="BW77" i="25"/>
  <c r="BV77" i="25"/>
  <c r="BU77" i="25"/>
  <c r="BT77" i="25"/>
  <c r="BS77" i="25"/>
  <c r="BR77" i="25"/>
  <c r="BQ77" i="25"/>
  <c r="BP77" i="25"/>
  <c r="BO77" i="25"/>
  <c r="BN77" i="25"/>
  <c r="BM77" i="25"/>
  <c r="BL77" i="25"/>
  <c r="BK77" i="25"/>
  <c r="BJ77" i="25"/>
  <c r="BI77" i="25"/>
  <c r="BH77" i="25"/>
  <c r="BG77" i="25"/>
  <c r="BF77" i="25"/>
  <c r="BE77" i="25"/>
  <c r="BD77" i="25"/>
  <c r="BC77" i="25"/>
  <c r="BB77" i="25"/>
  <c r="BA77" i="25"/>
  <c r="AZ77" i="25"/>
  <c r="AY77" i="25"/>
  <c r="AX77" i="25"/>
  <c r="CO76" i="25"/>
  <c r="CN76" i="25"/>
  <c r="CM76" i="25"/>
  <c r="CL76" i="25"/>
  <c r="CK76" i="25"/>
  <c r="CJ76" i="25"/>
  <c r="CI76" i="25"/>
  <c r="CH76" i="25"/>
  <c r="CG76" i="25"/>
  <c r="CF76" i="25"/>
  <c r="CE76" i="25"/>
  <c r="CD76" i="25"/>
  <c r="CC76" i="25"/>
  <c r="CB76" i="25"/>
  <c r="CA76" i="25"/>
  <c r="BZ76" i="25"/>
  <c r="BY76" i="25"/>
  <c r="BX76" i="25"/>
  <c r="BW76" i="25"/>
  <c r="BV76" i="25"/>
  <c r="BU76" i="25"/>
  <c r="BT76" i="25"/>
  <c r="BS76" i="25"/>
  <c r="BR76" i="25"/>
  <c r="BQ76" i="25"/>
  <c r="BP76" i="25"/>
  <c r="BO76" i="25"/>
  <c r="BN76" i="25"/>
  <c r="BM76" i="25"/>
  <c r="BL76" i="25"/>
  <c r="BK76" i="25"/>
  <c r="BJ76" i="25"/>
  <c r="BI76" i="25"/>
  <c r="BH76" i="25"/>
  <c r="BG76" i="25"/>
  <c r="BF76" i="25"/>
  <c r="BE76" i="25"/>
  <c r="BD76" i="25"/>
  <c r="BC76" i="25"/>
  <c r="BB76" i="25"/>
  <c r="BA76" i="25"/>
  <c r="AZ76" i="25"/>
  <c r="AY76" i="25"/>
  <c r="AX76" i="25"/>
  <c r="CO75" i="25"/>
  <c r="CN75" i="25"/>
  <c r="CM75" i="25"/>
  <c r="CL75" i="25"/>
  <c r="CK75" i="25"/>
  <c r="CJ75" i="25"/>
  <c r="CI75" i="25"/>
  <c r="CH75" i="25"/>
  <c r="CG75" i="25"/>
  <c r="CF75" i="25"/>
  <c r="CE75" i="25"/>
  <c r="CD75" i="25"/>
  <c r="CC75" i="25"/>
  <c r="CB75" i="25"/>
  <c r="CA75" i="25"/>
  <c r="BZ75" i="25"/>
  <c r="BY75" i="25"/>
  <c r="BX75" i="25"/>
  <c r="BW75" i="25"/>
  <c r="BV75" i="25"/>
  <c r="BU75" i="25"/>
  <c r="BT75" i="25"/>
  <c r="BS75" i="25"/>
  <c r="BR75" i="25"/>
  <c r="BQ75" i="25"/>
  <c r="BP75" i="25"/>
  <c r="BO75" i="25"/>
  <c r="BN75" i="25"/>
  <c r="BM75" i="25"/>
  <c r="BL75" i="25"/>
  <c r="BK75" i="25"/>
  <c r="BJ75" i="25"/>
  <c r="BI75" i="25"/>
  <c r="BH75" i="25"/>
  <c r="BG75" i="25"/>
  <c r="BF75" i="25"/>
  <c r="BE75" i="25"/>
  <c r="BD75" i="25"/>
  <c r="BC75" i="25"/>
  <c r="BB75" i="25"/>
  <c r="BA75" i="25"/>
  <c r="AZ75" i="25"/>
  <c r="AY75" i="25"/>
  <c r="AX75" i="25"/>
  <c r="CO74" i="25"/>
  <c r="CN74" i="25"/>
  <c r="CM74" i="25"/>
  <c r="CL74" i="25"/>
  <c r="CK74" i="25"/>
  <c r="CJ74" i="25"/>
  <c r="CI74" i="25"/>
  <c r="CH74" i="25"/>
  <c r="CG74" i="25"/>
  <c r="CF74" i="25"/>
  <c r="CE74" i="25"/>
  <c r="CD74" i="25"/>
  <c r="CC74" i="25"/>
  <c r="CB74" i="25"/>
  <c r="CA74" i="25"/>
  <c r="BZ74" i="25"/>
  <c r="BY74" i="25"/>
  <c r="BX74" i="25"/>
  <c r="BW74" i="25"/>
  <c r="BV74" i="25"/>
  <c r="BU74" i="25"/>
  <c r="BT74" i="25"/>
  <c r="BS74" i="25"/>
  <c r="BR74" i="25"/>
  <c r="BQ74" i="25"/>
  <c r="BP74" i="25"/>
  <c r="BO74" i="25"/>
  <c r="BN74" i="25"/>
  <c r="BM74" i="25"/>
  <c r="BL74" i="25"/>
  <c r="BK74" i="25"/>
  <c r="BJ74" i="25"/>
  <c r="BI74" i="25"/>
  <c r="BH74" i="25"/>
  <c r="BG74" i="25"/>
  <c r="BF74" i="25"/>
  <c r="BE74" i="25"/>
  <c r="BD74" i="25"/>
  <c r="BC74" i="25"/>
  <c r="BB74" i="25"/>
  <c r="BA74" i="25"/>
  <c r="AZ74" i="25"/>
  <c r="AY74" i="25"/>
  <c r="AX74" i="25"/>
  <c r="CO73" i="25"/>
  <c r="CN73" i="25"/>
  <c r="CM73" i="25"/>
  <c r="CL73" i="25"/>
  <c r="CK73" i="25"/>
  <c r="CJ73" i="25"/>
  <c r="CI73" i="25"/>
  <c r="CH73" i="25"/>
  <c r="CG73" i="25"/>
  <c r="CF73" i="25"/>
  <c r="CE73" i="25"/>
  <c r="CD73" i="25"/>
  <c r="CC73" i="25"/>
  <c r="CB73" i="25"/>
  <c r="CA73" i="25"/>
  <c r="BZ73" i="25"/>
  <c r="BY73" i="25"/>
  <c r="BX73" i="25"/>
  <c r="BW73" i="25"/>
  <c r="BV73" i="25"/>
  <c r="BU73" i="25"/>
  <c r="BT73" i="25"/>
  <c r="BS73" i="25"/>
  <c r="BR73" i="25"/>
  <c r="BQ73" i="25"/>
  <c r="BP73" i="25"/>
  <c r="BO73" i="25"/>
  <c r="BN73" i="25"/>
  <c r="BM73" i="25"/>
  <c r="BL73" i="25"/>
  <c r="BK73" i="25"/>
  <c r="BJ73" i="25"/>
  <c r="BI73" i="25"/>
  <c r="BH73" i="25"/>
  <c r="BG73" i="25"/>
  <c r="BF73" i="25"/>
  <c r="BE73" i="25"/>
  <c r="BD73" i="25"/>
  <c r="BC73" i="25"/>
  <c r="BB73" i="25"/>
  <c r="BA73" i="25"/>
  <c r="AZ73" i="25"/>
  <c r="AY73" i="25"/>
  <c r="AX73" i="25"/>
  <c r="CO72" i="25"/>
  <c r="CN72" i="25"/>
  <c r="CM72" i="25"/>
  <c r="CL72" i="25"/>
  <c r="CK72" i="25"/>
  <c r="CJ72" i="25"/>
  <c r="CI72" i="25"/>
  <c r="CH72" i="25"/>
  <c r="CG72" i="25"/>
  <c r="CF72" i="25"/>
  <c r="CE72" i="25"/>
  <c r="CD72" i="25"/>
  <c r="CC72" i="25"/>
  <c r="CB72" i="25"/>
  <c r="CA72" i="25"/>
  <c r="BZ72" i="25"/>
  <c r="BY72" i="25"/>
  <c r="BX72" i="25"/>
  <c r="BW72" i="25"/>
  <c r="BV72" i="25"/>
  <c r="BU72" i="25"/>
  <c r="BT72" i="25"/>
  <c r="BS72" i="25"/>
  <c r="BR72" i="25"/>
  <c r="BQ72" i="25"/>
  <c r="BP72" i="25"/>
  <c r="BO72" i="25"/>
  <c r="BN72" i="25"/>
  <c r="BM72" i="25"/>
  <c r="BL72" i="25"/>
  <c r="BK72" i="25"/>
  <c r="BJ72" i="25"/>
  <c r="BI72" i="25"/>
  <c r="BH72" i="25"/>
  <c r="BG72" i="25"/>
  <c r="BF72" i="25"/>
  <c r="BE72" i="25"/>
  <c r="BD72" i="25"/>
  <c r="BC72" i="25"/>
  <c r="BB72" i="25"/>
  <c r="BA72" i="25"/>
  <c r="AZ72" i="25"/>
  <c r="AY72" i="25"/>
  <c r="AX72" i="25"/>
  <c r="CO71" i="25"/>
  <c r="CN71" i="25"/>
  <c r="CM71" i="25"/>
  <c r="CL71" i="25"/>
  <c r="CK71" i="25"/>
  <c r="CJ71" i="25"/>
  <c r="CI71" i="25"/>
  <c r="CH71" i="25"/>
  <c r="CG71" i="25"/>
  <c r="CF71" i="25"/>
  <c r="CE71" i="25"/>
  <c r="CD71" i="25"/>
  <c r="CC71" i="25"/>
  <c r="CB71" i="25"/>
  <c r="CA71" i="25"/>
  <c r="BZ71" i="25"/>
  <c r="BY71" i="25"/>
  <c r="BX71" i="25"/>
  <c r="BW71" i="25"/>
  <c r="BV71" i="25"/>
  <c r="BU71" i="25"/>
  <c r="BT71" i="25"/>
  <c r="BS71" i="25"/>
  <c r="BR71" i="25"/>
  <c r="BQ71" i="25"/>
  <c r="BP71" i="25"/>
  <c r="BO71" i="25"/>
  <c r="BN71" i="25"/>
  <c r="BM71" i="25"/>
  <c r="BL71" i="25"/>
  <c r="BK71" i="25"/>
  <c r="BJ71" i="25"/>
  <c r="BI71" i="25"/>
  <c r="BH71" i="25"/>
  <c r="BG71" i="25"/>
  <c r="BF71" i="25"/>
  <c r="BE71" i="25"/>
  <c r="BD71" i="25"/>
  <c r="BC71" i="25"/>
  <c r="BB71" i="25"/>
  <c r="BA71" i="25"/>
  <c r="AZ71" i="25"/>
  <c r="AY71" i="25"/>
  <c r="AX71" i="25"/>
  <c r="CO70" i="25"/>
  <c r="CN70" i="25"/>
  <c r="CM70" i="25"/>
  <c r="CL70" i="25"/>
  <c r="CK70" i="25"/>
  <c r="CJ70" i="25"/>
  <c r="CI70" i="25"/>
  <c r="CH70" i="25"/>
  <c r="CG70" i="25"/>
  <c r="CF70" i="25"/>
  <c r="CE70" i="25"/>
  <c r="CD70" i="25"/>
  <c r="CC70" i="25"/>
  <c r="CB70" i="25"/>
  <c r="CA70" i="25"/>
  <c r="BZ70" i="25"/>
  <c r="BY70" i="25"/>
  <c r="BX70" i="25"/>
  <c r="BW70" i="25"/>
  <c r="BV70" i="25"/>
  <c r="BU70" i="25"/>
  <c r="BT70" i="25"/>
  <c r="BS70" i="25"/>
  <c r="BR70" i="25"/>
  <c r="BQ70" i="25"/>
  <c r="BP70" i="25"/>
  <c r="BO70" i="25"/>
  <c r="BN70" i="25"/>
  <c r="BM70" i="25"/>
  <c r="BL70" i="25"/>
  <c r="BK70" i="25"/>
  <c r="BJ70" i="25"/>
  <c r="BI70" i="25"/>
  <c r="BH70" i="25"/>
  <c r="BG70" i="25"/>
  <c r="BF70" i="25"/>
  <c r="BE70" i="25"/>
  <c r="BD70" i="25"/>
  <c r="BC70" i="25"/>
  <c r="BB70" i="25"/>
  <c r="BA70" i="25"/>
  <c r="AZ70" i="25"/>
  <c r="AY70" i="25"/>
  <c r="AX70" i="25"/>
  <c r="CO69" i="25"/>
  <c r="CN69" i="25"/>
  <c r="CM69" i="25"/>
  <c r="CL69" i="25"/>
  <c r="CK69" i="25"/>
  <c r="CJ69" i="25"/>
  <c r="CI69" i="25"/>
  <c r="CH69" i="25"/>
  <c r="CG69" i="25"/>
  <c r="CF69" i="25"/>
  <c r="CE69" i="25"/>
  <c r="CD69" i="25"/>
  <c r="CC69" i="25"/>
  <c r="CB69" i="25"/>
  <c r="CA69" i="25"/>
  <c r="BZ69" i="25"/>
  <c r="BY69" i="25"/>
  <c r="BX69" i="25"/>
  <c r="BW69" i="25"/>
  <c r="BV69" i="25"/>
  <c r="BU69" i="25"/>
  <c r="BT69" i="25"/>
  <c r="BS69" i="25"/>
  <c r="BR69" i="25"/>
  <c r="BQ69" i="25"/>
  <c r="BP69" i="25"/>
  <c r="BO69" i="25"/>
  <c r="BN69" i="25"/>
  <c r="BM69" i="25"/>
  <c r="BL69" i="25"/>
  <c r="BK69" i="25"/>
  <c r="BJ69" i="25"/>
  <c r="BI69" i="25"/>
  <c r="BH69" i="25"/>
  <c r="BG69" i="25"/>
  <c r="BF69" i="25"/>
  <c r="BE69" i="25"/>
  <c r="BD69" i="25"/>
  <c r="BC69" i="25"/>
  <c r="BB69" i="25"/>
  <c r="BA69" i="25"/>
  <c r="AZ69" i="25"/>
  <c r="AY69" i="25"/>
  <c r="AX69" i="25"/>
  <c r="CO68" i="25"/>
  <c r="CN68" i="25"/>
  <c r="CM68" i="25"/>
  <c r="CL68" i="25"/>
  <c r="CK68" i="25"/>
  <c r="CJ68" i="25"/>
  <c r="CI68" i="25"/>
  <c r="CH68" i="25"/>
  <c r="CG68" i="25"/>
  <c r="CF68" i="25"/>
  <c r="CE68" i="25"/>
  <c r="CD68" i="25"/>
  <c r="CC68" i="25"/>
  <c r="CB68" i="25"/>
  <c r="CA68" i="25"/>
  <c r="BZ68" i="25"/>
  <c r="BY68" i="25"/>
  <c r="BX68" i="25"/>
  <c r="BW68" i="25"/>
  <c r="BV68" i="25"/>
  <c r="BU68" i="25"/>
  <c r="BT68" i="25"/>
  <c r="BS68" i="25"/>
  <c r="BR68" i="25"/>
  <c r="BQ68" i="25"/>
  <c r="BP68" i="25"/>
  <c r="BO68" i="25"/>
  <c r="BN68" i="25"/>
  <c r="BM68" i="25"/>
  <c r="BL68" i="25"/>
  <c r="BK68" i="25"/>
  <c r="BJ68" i="25"/>
  <c r="BI68" i="25"/>
  <c r="BH68" i="25"/>
  <c r="BG68" i="25"/>
  <c r="BF68" i="25"/>
  <c r="BE68" i="25"/>
  <c r="BD68" i="25"/>
  <c r="BC68" i="25"/>
  <c r="BB68" i="25"/>
  <c r="BA68" i="25"/>
  <c r="AZ68" i="25"/>
  <c r="AY68" i="25"/>
  <c r="AX68" i="25"/>
  <c r="CO67" i="25"/>
  <c r="CN67" i="25"/>
  <c r="CM67" i="25"/>
  <c r="CL67" i="25"/>
  <c r="CK67" i="25"/>
  <c r="CJ67" i="25"/>
  <c r="CI67" i="25"/>
  <c r="CH67" i="25"/>
  <c r="CG67" i="25"/>
  <c r="CF67" i="25"/>
  <c r="CE67" i="25"/>
  <c r="CD67" i="25"/>
  <c r="CC67" i="25"/>
  <c r="CB67" i="25"/>
  <c r="CA67" i="25"/>
  <c r="BZ67" i="25"/>
  <c r="BY67" i="25"/>
  <c r="BX67" i="25"/>
  <c r="BW67" i="25"/>
  <c r="BV67" i="25"/>
  <c r="BU67" i="25"/>
  <c r="BT67" i="25"/>
  <c r="BS67" i="25"/>
  <c r="BR67" i="25"/>
  <c r="BQ67" i="25"/>
  <c r="BP67" i="25"/>
  <c r="BO67" i="25"/>
  <c r="BN67" i="25"/>
  <c r="BM67" i="25"/>
  <c r="BL67" i="25"/>
  <c r="BK67" i="25"/>
  <c r="BJ67" i="25"/>
  <c r="BI67" i="25"/>
  <c r="BH67" i="25"/>
  <c r="BG67" i="25"/>
  <c r="BF67" i="25"/>
  <c r="BE67" i="25"/>
  <c r="BD67" i="25"/>
  <c r="BC67" i="25"/>
  <c r="BB67" i="25"/>
  <c r="BA67" i="25"/>
  <c r="AZ67" i="25"/>
  <c r="AY67" i="25"/>
  <c r="AX67" i="25"/>
  <c r="CO66" i="25"/>
  <c r="CN66" i="25"/>
  <c r="CM66" i="25"/>
  <c r="CL66" i="25"/>
  <c r="CK66" i="25"/>
  <c r="CJ66" i="25"/>
  <c r="CI66" i="25"/>
  <c r="CH66" i="25"/>
  <c r="CG66" i="25"/>
  <c r="CF66" i="25"/>
  <c r="CE66" i="25"/>
  <c r="CD66" i="25"/>
  <c r="CC66" i="25"/>
  <c r="CB66" i="25"/>
  <c r="CA66" i="25"/>
  <c r="BZ66" i="25"/>
  <c r="BY66" i="25"/>
  <c r="BX66" i="25"/>
  <c r="BW66" i="25"/>
  <c r="BV66" i="25"/>
  <c r="BU66" i="25"/>
  <c r="BT66" i="25"/>
  <c r="BS66" i="25"/>
  <c r="BR66" i="25"/>
  <c r="BQ66" i="25"/>
  <c r="BP66" i="25"/>
  <c r="BO66" i="25"/>
  <c r="BN66" i="25"/>
  <c r="BM66" i="25"/>
  <c r="BL66" i="25"/>
  <c r="BK66" i="25"/>
  <c r="BJ66" i="25"/>
  <c r="BI66" i="25"/>
  <c r="BH66" i="25"/>
  <c r="BG66" i="25"/>
  <c r="BF66" i="25"/>
  <c r="BE66" i="25"/>
  <c r="BD66" i="25"/>
  <c r="BC66" i="25"/>
  <c r="BB66" i="25"/>
  <c r="BA66" i="25"/>
  <c r="AZ66" i="25"/>
  <c r="AY66" i="25"/>
  <c r="AX66" i="25"/>
  <c r="CO65" i="25"/>
  <c r="CN65" i="25"/>
  <c r="CM65" i="25"/>
  <c r="CL65" i="25"/>
  <c r="CK65" i="25"/>
  <c r="CJ65" i="25"/>
  <c r="CI65" i="25"/>
  <c r="CH65" i="25"/>
  <c r="CG65" i="25"/>
  <c r="CF65" i="25"/>
  <c r="CE65" i="25"/>
  <c r="CD65" i="25"/>
  <c r="CC65" i="25"/>
  <c r="CB65" i="25"/>
  <c r="CA65" i="25"/>
  <c r="BZ65" i="25"/>
  <c r="BY65" i="25"/>
  <c r="BX65" i="25"/>
  <c r="BW65" i="25"/>
  <c r="BV65" i="25"/>
  <c r="BU65" i="25"/>
  <c r="BT65" i="25"/>
  <c r="BS65" i="25"/>
  <c r="BR65" i="25"/>
  <c r="BQ65" i="25"/>
  <c r="BP65" i="25"/>
  <c r="BO65" i="25"/>
  <c r="BN65" i="25"/>
  <c r="BM65" i="25"/>
  <c r="BL65" i="25"/>
  <c r="BK65" i="25"/>
  <c r="BJ65" i="25"/>
  <c r="BI65" i="25"/>
  <c r="BH65" i="25"/>
  <c r="BG65" i="25"/>
  <c r="BF65" i="25"/>
  <c r="BE65" i="25"/>
  <c r="BD65" i="25"/>
  <c r="BC65" i="25"/>
  <c r="BB65" i="25"/>
  <c r="BA65" i="25"/>
  <c r="AZ65" i="25"/>
  <c r="AY65" i="25"/>
  <c r="AX65" i="25"/>
  <c r="CO64" i="25"/>
  <c r="CN64" i="25"/>
  <c r="CM64" i="25"/>
  <c r="CL64" i="25"/>
  <c r="CK64" i="25"/>
  <c r="CJ64" i="25"/>
  <c r="CI64" i="25"/>
  <c r="CH64" i="25"/>
  <c r="CG64" i="25"/>
  <c r="CF64" i="25"/>
  <c r="CE64" i="25"/>
  <c r="CD64" i="25"/>
  <c r="CC64" i="25"/>
  <c r="CB64" i="25"/>
  <c r="CA64" i="25"/>
  <c r="BZ64" i="25"/>
  <c r="BY64" i="25"/>
  <c r="BX64" i="25"/>
  <c r="BW64" i="25"/>
  <c r="BV64" i="25"/>
  <c r="BU64" i="25"/>
  <c r="BT64" i="25"/>
  <c r="BS64" i="25"/>
  <c r="BR64" i="25"/>
  <c r="BQ64" i="25"/>
  <c r="BP64" i="25"/>
  <c r="BO64" i="25"/>
  <c r="BN64" i="25"/>
  <c r="BM64" i="25"/>
  <c r="BL64" i="25"/>
  <c r="BK64" i="25"/>
  <c r="BJ64" i="25"/>
  <c r="BI64" i="25"/>
  <c r="BH64" i="25"/>
  <c r="BG64" i="25"/>
  <c r="BF64" i="25"/>
  <c r="BE64" i="25"/>
  <c r="BD64" i="25"/>
  <c r="BC64" i="25"/>
  <c r="BB64" i="25"/>
  <c r="BA64" i="25"/>
  <c r="AZ64" i="25"/>
  <c r="AY64" i="25"/>
  <c r="AX64" i="25"/>
  <c r="CO63" i="25"/>
  <c r="CN63" i="25"/>
  <c r="CM63" i="25"/>
  <c r="CL63" i="25"/>
  <c r="CK63" i="25"/>
  <c r="CJ63" i="25"/>
  <c r="CI63" i="25"/>
  <c r="CH63" i="25"/>
  <c r="CG63" i="25"/>
  <c r="CF63" i="25"/>
  <c r="CE63" i="25"/>
  <c r="CD63" i="25"/>
  <c r="CC63" i="25"/>
  <c r="CB63" i="25"/>
  <c r="CA63" i="25"/>
  <c r="BZ63" i="25"/>
  <c r="BY63" i="25"/>
  <c r="BX63" i="25"/>
  <c r="BW63" i="25"/>
  <c r="BV63" i="25"/>
  <c r="BU63" i="25"/>
  <c r="BT63" i="25"/>
  <c r="BS63" i="25"/>
  <c r="BR63" i="25"/>
  <c r="BQ63" i="25"/>
  <c r="BP63" i="25"/>
  <c r="BO63" i="25"/>
  <c r="BN63" i="25"/>
  <c r="BM63" i="25"/>
  <c r="BL63" i="25"/>
  <c r="BK63" i="25"/>
  <c r="BJ63" i="25"/>
  <c r="BI63" i="25"/>
  <c r="BH63" i="25"/>
  <c r="BG63" i="25"/>
  <c r="BF63" i="25"/>
  <c r="BE63" i="25"/>
  <c r="BD63" i="25"/>
  <c r="BC63" i="25"/>
  <c r="BB63" i="25"/>
  <c r="BA63" i="25"/>
  <c r="AZ63" i="25"/>
  <c r="AY63" i="25"/>
  <c r="AX63" i="25"/>
  <c r="CO62" i="25"/>
  <c r="CN62" i="25"/>
  <c r="CM62" i="25"/>
  <c r="CL62" i="25"/>
  <c r="CK62" i="25"/>
  <c r="CJ62" i="25"/>
  <c r="CI62" i="25"/>
  <c r="CH62" i="25"/>
  <c r="CG62" i="25"/>
  <c r="CF62" i="25"/>
  <c r="CE62" i="25"/>
  <c r="CD62" i="25"/>
  <c r="CC62" i="25"/>
  <c r="CB62" i="25"/>
  <c r="CA62" i="25"/>
  <c r="BZ62" i="25"/>
  <c r="BY62" i="25"/>
  <c r="BX62" i="25"/>
  <c r="BW62" i="25"/>
  <c r="BV62" i="25"/>
  <c r="BU62" i="25"/>
  <c r="BT62" i="25"/>
  <c r="BS62" i="25"/>
  <c r="BR62" i="25"/>
  <c r="BQ62" i="25"/>
  <c r="BP62" i="25"/>
  <c r="BO62" i="25"/>
  <c r="BN62" i="25"/>
  <c r="BM62" i="25"/>
  <c r="BL62" i="25"/>
  <c r="BK62" i="25"/>
  <c r="BJ62" i="25"/>
  <c r="BI62" i="25"/>
  <c r="BH62" i="25"/>
  <c r="BG62" i="25"/>
  <c r="BF62" i="25"/>
  <c r="BE62" i="25"/>
  <c r="BD62" i="25"/>
  <c r="BC62" i="25"/>
  <c r="BB62" i="25"/>
  <c r="BA62" i="25"/>
  <c r="AZ62" i="25"/>
  <c r="AY62" i="25"/>
  <c r="AX62" i="25"/>
  <c r="CO61" i="25"/>
  <c r="CN61" i="25"/>
  <c r="CM61" i="25"/>
  <c r="CL61" i="25"/>
  <c r="CK61" i="25"/>
  <c r="CJ61" i="25"/>
  <c r="CI61" i="25"/>
  <c r="CH61" i="25"/>
  <c r="CG61" i="25"/>
  <c r="CF61" i="25"/>
  <c r="CE61" i="25"/>
  <c r="CD61" i="25"/>
  <c r="CC61" i="25"/>
  <c r="CB61" i="25"/>
  <c r="CA61" i="25"/>
  <c r="BZ61" i="25"/>
  <c r="BY61" i="25"/>
  <c r="BX61" i="25"/>
  <c r="BW61" i="25"/>
  <c r="BV61" i="25"/>
  <c r="BU61" i="25"/>
  <c r="BT61" i="25"/>
  <c r="BS61" i="25"/>
  <c r="BR61" i="25"/>
  <c r="BQ61" i="25"/>
  <c r="BP61" i="25"/>
  <c r="BO61" i="25"/>
  <c r="BN61" i="25"/>
  <c r="BM61" i="25"/>
  <c r="BL61" i="25"/>
  <c r="BK61" i="25"/>
  <c r="BJ61" i="25"/>
  <c r="BI61" i="25"/>
  <c r="BH61" i="25"/>
  <c r="BG61" i="25"/>
  <c r="BF61" i="25"/>
  <c r="BE61" i="25"/>
  <c r="BD61" i="25"/>
  <c r="BC61" i="25"/>
  <c r="BB61" i="25"/>
  <c r="BA61" i="25"/>
  <c r="AZ61" i="25"/>
  <c r="AY61" i="25"/>
  <c r="AX61" i="25"/>
  <c r="CO60" i="25"/>
  <c r="CN60" i="25"/>
  <c r="CM60" i="25"/>
  <c r="CL60" i="25"/>
  <c r="CK60" i="25"/>
  <c r="CJ60" i="25"/>
  <c r="CI60" i="25"/>
  <c r="CH60" i="25"/>
  <c r="CG60" i="25"/>
  <c r="CF60" i="25"/>
  <c r="CE60" i="25"/>
  <c r="CD60" i="25"/>
  <c r="CC60" i="25"/>
  <c r="CB60" i="25"/>
  <c r="CA60" i="25"/>
  <c r="BZ60" i="25"/>
  <c r="BY60" i="25"/>
  <c r="BX60" i="25"/>
  <c r="BW60" i="25"/>
  <c r="BV60" i="25"/>
  <c r="BU60" i="25"/>
  <c r="BT60" i="25"/>
  <c r="BS60" i="25"/>
  <c r="BR60" i="25"/>
  <c r="BQ60" i="25"/>
  <c r="BP60" i="25"/>
  <c r="BO60" i="25"/>
  <c r="BN60" i="25"/>
  <c r="BM60" i="25"/>
  <c r="BL60" i="25"/>
  <c r="BK60" i="25"/>
  <c r="BJ60" i="25"/>
  <c r="BI60" i="25"/>
  <c r="BH60" i="25"/>
  <c r="BG60" i="25"/>
  <c r="BF60" i="25"/>
  <c r="BE60" i="25"/>
  <c r="BD60" i="25"/>
  <c r="BC60" i="25"/>
  <c r="BB60" i="25"/>
  <c r="BA60" i="25"/>
  <c r="AZ60" i="25"/>
  <c r="AY60" i="25"/>
  <c r="AX60" i="25"/>
  <c r="CO59" i="25"/>
  <c r="CN59" i="25"/>
  <c r="CM59" i="25"/>
  <c r="CL59" i="25"/>
  <c r="CK59" i="25"/>
  <c r="CJ59" i="25"/>
  <c r="CI59" i="25"/>
  <c r="CH59" i="25"/>
  <c r="CG59" i="25"/>
  <c r="CF59" i="25"/>
  <c r="CE59" i="25"/>
  <c r="CD59" i="25"/>
  <c r="CC59" i="25"/>
  <c r="CB59" i="25"/>
  <c r="CA59" i="25"/>
  <c r="BZ59" i="25"/>
  <c r="BY59" i="25"/>
  <c r="BX59" i="25"/>
  <c r="BW59" i="25"/>
  <c r="BV59" i="25"/>
  <c r="BU59" i="25"/>
  <c r="BT59" i="25"/>
  <c r="BS59" i="25"/>
  <c r="BR59" i="25"/>
  <c r="BQ59" i="25"/>
  <c r="BP59" i="25"/>
  <c r="BO59" i="25"/>
  <c r="BN59" i="25"/>
  <c r="BM59" i="25"/>
  <c r="BL59" i="25"/>
  <c r="BK59" i="25"/>
  <c r="BJ59" i="25"/>
  <c r="BI59" i="25"/>
  <c r="BH59" i="25"/>
  <c r="BG59" i="25"/>
  <c r="BF59" i="25"/>
  <c r="BE59" i="25"/>
  <c r="BD59" i="25"/>
  <c r="BC59" i="25"/>
  <c r="BB59" i="25"/>
  <c r="BA59" i="25"/>
  <c r="AZ59" i="25"/>
  <c r="AY59" i="25"/>
  <c r="AX59" i="25"/>
  <c r="CO58" i="25"/>
  <c r="CN58" i="25"/>
  <c r="CM58" i="25"/>
  <c r="CL58" i="25"/>
  <c r="CK58" i="25"/>
  <c r="CJ58" i="25"/>
  <c r="CI58" i="25"/>
  <c r="CH58" i="25"/>
  <c r="CG58" i="25"/>
  <c r="CF58" i="25"/>
  <c r="CE58" i="25"/>
  <c r="CD58" i="25"/>
  <c r="CC58" i="25"/>
  <c r="CB58" i="25"/>
  <c r="CA58" i="25"/>
  <c r="BZ58" i="25"/>
  <c r="BY58" i="25"/>
  <c r="BX58" i="25"/>
  <c r="BW58" i="25"/>
  <c r="BV58" i="25"/>
  <c r="BU58" i="25"/>
  <c r="BT58" i="25"/>
  <c r="BS58" i="25"/>
  <c r="BR58" i="25"/>
  <c r="BQ58" i="25"/>
  <c r="BP58" i="25"/>
  <c r="BO58" i="25"/>
  <c r="BN58" i="25"/>
  <c r="BM58" i="25"/>
  <c r="BL58" i="25"/>
  <c r="BK58" i="25"/>
  <c r="BJ58" i="25"/>
  <c r="BI58" i="25"/>
  <c r="BH58" i="25"/>
  <c r="BG58" i="25"/>
  <c r="BF58" i="25"/>
  <c r="BE58" i="25"/>
  <c r="BD58" i="25"/>
  <c r="BC58" i="25"/>
  <c r="BB58" i="25"/>
  <c r="BA58" i="25"/>
  <c r="AZ58" i="25"/>
  <c r="AY58" i="25"/>
  <c r="AX58" i="25"/>
  <c r="CO57" i="25"/>
  <c r="CN57" i="25"/>
  <c r="CM57" i="25"/>
  <c r="CL57" i="25"/>
  <c r="CK57" i="25"/>
  <c r="CJ57" i="25"/>
  <c r="CI57" i="25"/>
  <c r="CH57" i="25"/>
  <c r="CG57" i="25"/>
  <c r="CF57" i="25"/>
  <c r="CE57" i="25"/>
  <c r="CD57" i="25"/>
  <c r="CC57" i="25"/>
  <c r="CB57" i="25"/>
  <c r="CA57" i="25"/>
  <c r="BZ57" i="25"/>
  <c r="BY57" i="25"/>
  <c r="BX57" i="25"/>
  <c r="BW57" i="25"/>
  <c r="BV57" i="25"/>
  <c r="BU57" i="25"/>
  <c r="BT57" i="25"/>
  <c r="BS57" i="25"/>
  <c r="BR57" i="25"/>
  <c r="BQ57" i="25"/>
  <c r="BP57" i="25"/>
  <c r="BO57" i="25"/>
  <c r="BN57" i="25"/>
  <c r="BM57" i="25"/>
  <c r="BL57" i="25"/>
  <c r="BK57" i="25"/>
  <c r="BJ57" i="25"/>
  <c r="BI57" i="25"/>
  <c r="BH57" i="25"/>
  <c r="BG57" i="25"/>
  <c r="BF57" i="25"/>
  <c r="BE57" i="25"/>
  <c r="BD57" i="25"/>
  <c r="BC57" i="25"/>
  <c r="BB57" i="25"/>
  <c r="BA57" i="25"/>
  <c r="AZ57" i="25"/>
  <c r="AY57" i="25"/>
  <c r="AX57" i="25"/>
  <c r="CO56" i="25"/>
  <c r="CN56" i="25"/>
  <c r="CM56" i="25"/>
  <c r="CL56" i="25"/>
  <c r="CK56" i="25"/>
  <c r="CJ56" i="25"/>
  <c r="CI56" i="25"/>
  <c r="CH56" i="25"/>
  <c r="CG56" i="25"/>
  <c r="CF56" i="25"/>
  <c r="CE56" i="25"/>
  <c r="CD56" i="25"/>
  <c r="CC56" i="25"/>
  <c r="CB56" i="25"/>
  <c r="CA56" i="25"/>
  <c r="BZ56" i="25"/>
  <c r="BY56" i="25"/>
  <c r="BX56" i="25"/>
  <c r="BW56" i="25"/>
  <c r="BV56" i="25"/>
  <c r="BU56" i="25"/>
  <c r="BT56" i="25"/>
  <c r="BS56" i="25"/>
  <c r="BR56" i="25"/>
  <c r="BQ56" i="25"/>
  <c r="BP56" i="25"/>
  <c r="BO56" i="25"/>
  <c r="BN56" i="25"/>
  <c r="BM56" i="25"/>
  <c r="BL56" i="25"/>
  <c r="BK56" i="25"/>
  <c r="BJ56" i="25"/>
  <c r="BI56" i="25"/>
  <c r="BH56" i="25"/>
  <c r="BG56" i="25"/>
  <c r="BF56" i="25"/>
  <c r="BE56" i="25"/>
  <c r="BD56" i="25"/>
  <c r="BC56" i="25"/>
  <c r="BB56" i="25"/>
  <c r="BA56" i="25"/>
  <c r="AZ56" i="25"/>
  <c r="AY56" i="25"/>
  <c r="AX56" i="25"/>
  <c r="CO55" i="25"/>
  <c r="CN55" i="25"/>
  <c r="CM55" i="25"/>
  <c r="CL55" i="25"/>
  <c r="CK55" i="25"/>
  <c r="CJ55" i="25"/>
  <c r="CI55" i="25"/>
  <c r="CH55" i="25"/>
  <c r="CG55" i="25"/>
  <c r="CF55" i="25"/>
  <c r="CE55" i="25"/>
  <c r="CD55" i="25"/>
  <c r="CC55" i="25"/>
  <c r="CB55" i="25"/>
  <c r="CA55" i="25"/>
  <c r="BZ55" i="25"/>
  <c r="BY55" i="25"/>
  <c r="BX55" i="25"/>
  <c r="BW55" i="25"/>
  <c r="BV55" i="25"/>
  <c r="BU55" i="25"/>
  <c r="BT55" i="25"/>
  <c r="BS55" i="25"/>
  <c r="BR55" i="25"/>
  <c r="BQ55" i="25"/>
  <c r="BP55" i="25"/>
  <c r="BO55" i="25"/>
  <c r="BN55" i="25"/>
  <c r="BM55" i="25"/>
  <c r="BL55" i="25"/>
  <c r="BK55" i="25"/>
  <c r="BJ55" i="25"/>
  <c r="BI55" i="25"/>
  <c r="BH55" i="25"/>
  <c r="BG55" i="25"/>
  <c r="BF55" i="25"/>
  <c r="BE55" i="25"/>
  <c r="BD55" i="25"/>
  <c r="BC55" i="25"/>
  <c r="BB55" i="25"/>
  <c r="BA55" i="25"/>
  <c r="AZ55" i="25"/>
  <c r="AY55" i="25"/>
  <c r="AX55" i="25"/>
  <c r="CG46" i="25"/>
  <c r="CF46" i="25"/>
  <c r="CE46" i="25"/>
  <c r="CD46" i="25"/>
  <c r="CC46" i="25"/>
  <c r="CB46" i="25"/>
  <c r="CA46" i="25"/>
  <c r="BZ46" i="25"/>
  <c r="BY46" i="25"/>
  <c r="BX46" i="25"/>
  <c r="BW46" i="25"/>
  <c r="BV46" i="25"/>
  <c r="BU46" i="25"/>
  <c r="BT46" i="25"/>
  <c r="BS46" i="25"/>
  <c r="BR46" i="25"/>
  <c r="BQ46" i="25"/>
  <c r="BP46" i="25"/>
  <c r="BO46" i="25"/>
  <c r="BN46" i="25"/>
  <c r="BM46" i="25"/>
  <c r="BL46" i="25"/>
  <c r="BK46" i="25"/>
  <c r="BJ46" i="25"/>
  <c r="BI46" i="25"/>
  <c r="BH46" i="25"/>
  <c r="BG46" i="25"/>
  <c r="BF46" i="25"/>
  <c r="BE46" i="25"/>
  <c r="BD46" i="25"/>
  <c r="BC46" i="25"/>
  <c r="BB46" i="25"/>
  <c r="BA46" i="25"/>
  <c r="AZ46" i="25"/>
  <c r="AY46" i="25"/>
  <c r="AX46" i="25"/>
  <c r="CG45" i="25"/>
  <c r="CF45" i="25"/>
  <c r="CE45" i="25"/>
  <c r="CD45" i="25"/>
  <c r="CC45" i="25"/>
  <c r="CB45" i="25"/>
  <c r="CA45" i="25"/>
  <c r="BZ45" i="25"/>
  <c r="BY45" i="25"/>
  <c r="BX45" i="25"/>
  <c r="BW45" i="25"/>
  <c r="BV45" i="25"/>
  <c r="BU45" i="25"/>
  <c r="BT45" i="25"/>
  <c r="BS45" i="25"/>
  <c r="BR45" i="25"/>
  <c r="BQ45" i="25"/>
  <c r="BP45" i="25"/>
  <c r="BO45" i="25"/>
  <c r="BN45" i="25"/>
  <c r="BM45" i="25"/>
  <c r="BL45" i="25"/>
  <c r="BK45" i="25"/>
  <c r="BJ45" i="25"/>
  <c r="BI45" i="25"/>
  <c r="BH45" i="25"/>
  <c r="BG45" i="25"/>
  <c r="BF45" i="25"/>
  <c r="BE45" i="25"/>
  <c r="BD45" i="25"/>
  <c r="BC45" i="25"/>
  <c r="AX45" i="25"/>
  <c r="CG44" i="25"/>
  <c r="CF44" i="25"/>
  <c r="CE44" i="25"/>
  <c r="CD44" i="25"/>
  <c r="CC44" i="25"/>
  <c r="CB44" i="25"/>
  <c r="CA44" i="25"/>
  <c r="BZ44" i="25"/>
  <c r="BY44" i="25"/>
  <c r="BX44" i="25"/>
  <c r="BW44" i="25"/>
  <c r="BV44" i="25"/>
  <c r="BU44" i="25"/>
  <c r="BT44" i="25"/>
  <c r="BS44" i="25"/>
  <c r="BR44" i="25"/>
  <c r="BQ44" i="25"/>
  <c r="BP44" i="25"/>
  <c r="BO44" i="25"/>
  <c r="BN44" i="25"/>
  <c r="BM44" i="25"/>
  <c r="BL44" i="25"/>
  <c r="BK44" i="25"/>
  <c r="BJ44" i="25"/>
  <c r="BI44" i="25"/>
  <c r="BH44" i="25"/>
  <c r="BG44" i="25"/>
  <c r="BF44" i="25"/>
  <c r="BE44" i="25"/>
  <c r="BD44" i="25"/>
  <c r="BC44" i="25"/>
  <c r="AX44" i="25"/>
  <c r="CG43" i="25"/>
  <c r="CF43" i="25"/>
  <c r="CE43" i="25"/>
  <c r="CD43" i="25"/>
  <c r="CC43" i="25"/>
  <c r="CB43" i="25"/>
  <c r="CA43" i="25"/>
  <c r="BZ43" i="25"/>
  <c r="BY43" i="25"/>
  <c r="BX43" i="25"/>
  <c r="BW43" i="25"/>
  <c r="BV43" i="25"/>
  <c r="BU43" i="25"/>
  <c r="BT43" i="25"/>
  <c r="BS43" i="25"/>
  <c r="BR43" i="25"/>
  <c r="BQ43" i="25"/>
  <c r="BP43" i="25"/>
  <c r="BO43" i="25"/>
  <c r="BN43" i="25"/>
  <c r="BM43" i="25"/>
  <c r="BL43" i="25"/>
  <c r="BK43" i="25"/>
  <c r="BJ43" i="25"/>
  <c r="BI43" i="25"/>
  <c r="BH43" i="25"/>
  <c r="BG43" i="25"/>
  <c r="BF43" i="25"/>
  <c r="BE43" i="25"/>
  <c r="BD43" i="25"/>
  <c r="BC43" i="25"/>
  <c r="BB43" i="25"/>
  <c r="BA43" i="25"/>
  <c r="AZ43" i="25"/>
  <c r="AY43" i="25"/>
  <c r="AX43" i="25"/>
  <c r="CG42" i="25"/>
  <c r="CF42" i="25"/>
  <c r="CE42" i="25"/>
  <c r="CD42" i="25"/>
  <c r="CC42" i="25"/>
  <c r="CB42" i="25"/>
  <c r="CA42" i="25"/>
  <c r="BZ42" i="25"/>
  <c r="BY42" i="25"/>
  <c r="BX42" i="25"/>
  <c r="BW42" i="25"/>
  <c r="BV42" i="25"/>
  <c r="BU42" i="25"/>
  <c r="BT42" i="25"/>
  <c r="BS42" i="25"/>
  <c r="BR42" i="25"/>
  <c r="BQ42" i="25"/>
  <c r="BP42" i="25"/>
  <c r="BO42" i="25"/>
  <c r="BN42" i="25"/>
  <c r="BM42" i="25"/>
  <c r="BL42" i="25"/>
  <c r="BK42" i="25"/>
  <c r="BJ42" i="25"/>
  <c r="BI42" i="25"/>
  <c r="BH42" i="25"/>
  <c r="BG42" i="25"/>
  <c r="BF42" i="25"/>
  <c r="BE42" i="25"/>
  <c r="BD42" i="25"/>
  <c r="BC42" i="25"/>
  <c r="BB42" i="25"/>
  <c r="BA42" i="25"/>
  <c r="AZ42" i="25"/>
  <c r="AY42" i="25"/>
  <c r="AX42" i="25"/>
  <c r="CG41" i="25"/>
  <c r="CF41" i="25"/>
  <c r="CE41" i="25"/>
  <c r="CD41" i="25"/>
  <c r="CC41" i="25"/>
  <c r="CB41" i="25"/>
  <c r="CA41" i="25"/>
  <c r="BZ41" i="25"/>
  <c r="BY41" i="25"/>
  <c r="BX41" i="25"/>
  <c r="BW41" i="25"/>
  <c r="BV41" i="25"/>
  <c r="BU41" i="25"/>
  <c r="BT41" i="25"/>
  <c r="BS41" i="25"/>
  <c r="BR41" i="25"/>
  <c r="BQ41" i="25"/>
  <c r="BP41" i="25"/>
  <c r="BO41" i="25"/>
  <c r="BN41" i="25"/>
  <c r="BM41" i="25"/>
  <c r="BL41" i="25"/>
  <c r="BK41" i="25"/>
  <c r="BJ41" i="25"/>
  <c r="BI41" i="25"/>
  <c r="BH41" i="25"/>
  <c r="BG41" i="25"/>
  <c r="BF41" i="25"/>
  <c r="BE41" i="25"/>
  <c r="BD41" i="25"/>
  <c r="BC41" i="25"/>
  <c r="BB41" i="25"/>
  <c r="BA41" i="25"/>
  <c r="AZ41" i="25"/>
  <c r="AY41" i="25"/>
  <c r="AX41" i="25"/>
  <c r="CG40" i="25"/>
  <c r="CF40" i="25"/>
  <c r="CE40" i="25"/>
  <c r="CD40" i="25"/>
  <c r="CC40" i="25"/>
  <c r="CB40" i="25"/>
  <c r="CA40" i="25"/>
  <c r="BZ40" i="25"/>
  <c r="BY40" i="25"/>
  <c r="BX40" i="25"/>
  <c r="BW40" i="25"/>
  <c r="BV40" i="25"/>
  <c r="BU40" i="25"/>
  <c r="BT40" i="25"/>
  <c r="BS40" i="25"/>
  <c r="BR40" i="25"/>
  <c r="BQ40" i="25"/>
  <c r="BP40" i="25"/>
  <c r="BO40" i="25"/>
  <c r="BN40" i="25"/>
  <c r="BM40" i="25"/>
  <c r="BL40" i="25"/>
  <c r="BK40" i="25"/>
  <c r="BJ40" i="25"/>
  <c r="BI40" i="25"/>
  <c r="BH40" i="25"/>
  <c r="BG40" i="25"/>
  <c r="BF40" i="25"/>
  <c r="BE40" i="25"/>
  <c r="BD40" i="25"/>
  <c r="BC40" i="25"/>
  <c r="BB40" i="25"/>
  <c r="BA40" i="25"/>
  <c r="AZ40" i="25"/>
  <c r="AY40" i="25"/>
  <c r="AX40" i="25"/>
  <c r="CG39" i="25"/>
  <c r="CF39" i="25"/>
  <c r="CE39" i="25"/>
  <c r="CD39" i="25"/>
  <c r="CC39" i="25"/>
  <c r="CB39" i="25"/>
  <c r="CA39" i="25"/>
  <c r="BZ39" i="25"/>
  <c r="BY39" i="25"/>
  <c r="BX39" i="25"/>
  <c r="BW39" i="25"/>
  <c r="BV39" i="25"/>
  <c r="BU39" i="25"/>
  <c r="BT39" i="25"/>
  <c r="BS39" i="25"/>
  <c r="BR39" i="25"/>
  <c r="BQ39" i="25"/>
  <c r="BP39" i="25"/>
  <c r="BO39" i="25"/>
  <c r="BN39" i="25"/>
  <c r="BM39" i="25"/>
  <c r="BL39" i="25"/>
  <c r="BK39" i="25"/>
  <c r="BJ39" i="25"/>
  <c r="BI39" i="25"/>
  <c r="BH39" i="25"/>
  <c r="BG39" i="25"/>
  <c r="BF39" i="25"/>
  <c r="BE39" i="25"/>
  <c r="BD39" i="25"/>
  <c r="BC39" i="25"/>
  <c r="BB39" i="25"/>
  <c r="BA39" i="25"/>
  <c r="AZ39" i="25"/>
  <c r="AY39" i="25"/>
  <c r="AX39" i="25"/>
  <c r="CG38" i="25"/>
  <c r="CF38" i="25"/>
  <c r="CE38" i="25"/>
  <c r="CD38" i="25"/>
  <c r="CC38" i="25"/>
  <c r="CB38" i="25"/>
  <c r="CA38" i="25"/>
  <c r="BZ38" i="25"/>
  <c r="BY38" i="25"/>
  <c r="BX38" i="25"/>
  <c r="BW38" i="25"/>
  <c r="BV38" i="25"/>
  <c r="BU38" i="25"/>
  <c r="BT38" i="25"/>
  <c r="BS38" i="25"/>
  <c r="BR38" i="25"/>
  <c r="BQ38" i="25"/>
  <c r="BP38" i="25"/>
  <c r="BO38" i="25"/>
  <c r="BN38" i="25"/>
  <c r="BM38" i="25"/>
  <c r="BL38" i="25"/>
  <c r="BK38" i="25"/>
  <c r="BJ38" i="25"/>
  <c r="BI38" i="25"/>
  <c r="BH38" i="25"/>
  <c r="BG38" i="25"/>
  <c r="BF38" i="25"/>
  <c r="BE38" i="25"/>
  <c r="BD38" i="25"/>
  <c r="BC38" i="25"/>
  <c r="BB38" i="25"/>
  <c r="BA38" i="25"/>
  <c r="AZ38" i="25"/>
  <c r="AY38" i="25"/>
  <c r="AX38" i="25"/>
  <c r="CG37" i="25"/>
  <c r="CF37" i="25"/>
  <c r="CE37" i="25"/>
  <c r="CD37" i="25"/>
  <c r="CC37" i="25"/>
  <c r="CB37" i="25"/>
  <c r="CA37" i="25"/>
  <c r="BZ37" i="25"/>
  <c r="BY37" i="25"/>
  <c r="BX37" i="25"/>
  <c r="BW37" i="25"/>
  <c r="BV37" i="25"/>
  <c r="BU37" i="25"/>
  <c r="BT37" i="25"/>
  <c r="BS37" i="25"/>
  <c r="BR37" i="25"/>
  <c r="BQ37" i="25"/>
  <c r="BP37" i="25"/>
  <c r="BO37" i="25"/>
  <c r="BN37" i="25"/>
  <c r="BM37" i="25"/>
  <c r="BL37" i="25"/>
  <c r="BK37" i="25"/>
  <c r="BJ37" i="25"/>
  <c r="BI37" i="25"/>
  <c r="BH37" i="25"/>
  <c r="BG37" i="25"/>
  <c r="BF37" i="25"/>
  <c r="BE37" i="25"/>
  <c r="BD37" i="25"/>
  <c r="BC37" i="25"/>
  <c r="BB37" i="25"/>
  <c r="BA37" i="25"/>
  <c r="AZ37" i="25"/>
  <c r="AY37" i="25"/>
  <c r="AX37" i="25"/>
  <c r="CG36" i="25"/>
  <c r="CF36" i="25"/>
  <c r="CE36" i="25"/>
  <c r="CC36" i="25"/>
  <c r="CB36" i="25"/>
  <c r="CA36" i="25"/>
  <c r="BZ36" i="25"/>
  <c r="BY36" i="25"/>
  <c r="BX36" i="25"/>
  <c r="BW36" i="25"/>
  <c r="BV36" i="25"/>
  <c r="BU36" i="25"/>
  <c r="BT36" i="25"/>
  <c r="BS36" i="25"/>
  <c r="BR36" i="25"/>
  <c r="BQ36" i="25"/>
  <c r="BP36" i="25"/>
  <c r="BO36" i="25"/>
  <c r="BN36" i="25"/>
  <c r="BM36" i="25"/>
  <c r="BL36" i="25"/>
  <c r="BK36" i="25"/>
  <c r="BJ36" i="25"/>
  <c r="BI36" i="25"/>
  <c r="BH36" i="25"/>
  <c r="BG36" i="25"/>
  <c r="BF36" i="25"/>
  <c r="BE36" i="25"/>
  <c r="BD36" i="25"/>
  <c r="BC36" i="25"/>
  <c r="BB36" i="25"/>
  <c r="BA36" i="25"/>
  <c r="AZ36" i="25"/>
  <c r="AY36" i="25"/>
  <c r="AX36" i="25"/>
  <c r="CG35" i="25"/>
  <c r="CF35" i="25"/>
  <c r="CE35" i="25"/>
  <c r="CD35" i="25"/>
  <c r="CC35" i="25"/>
  <c r="CB35" i="25"/>
  <c r="CA35" i="25"/>
  <c r="BZ35" i="25"/>
  <c r="BY35" i="25"/>
  <c r="BX35" i="25"/>
  <c r="BW35" i="25"/>
  <c r="BV35" i="25"/>
  <c r="BU35" i="25"/>
  <c r="BT35" i="25"/>
  <c r="BS35" i="25"/>
  <c r="BR35" i="25"/>
  <c r="BQ35" i="25"/>
  <c r="BP35" i="25"/>
  <c r="BO35" i="25"/>
  <c r="BN35" i="25"/>
  <c r="BM35" i="25"/>
  <c r="BL35" i="25"/>
  <c r="BK35" i="25"/>
  <c r="BJ35" i="25"/>
  <c r="BI35" i="25"/>
  <c r="BH35" i="25"/>
  <c r="BG35" i="25"/>
  <c r="BF35" i="25"/>
  <c r="BE35" i="25"/>
  <c r="BD35" i="25"/>
  <c r="BC35" i="25"/>
  <c r="BB35" i="25"/>
  <c r="BA35" i="25"/>
  <c r="AZ35" i="25"/>
  <c r="AY35" i="25"/>
  <c r="AX35" i="25"/>
  <c r="CG34" i="25"/>
  <c r="CF34" i="25"/>
  <c r="CE34" i="25"/>
  <c r="CD34" i="25"/>
  <c r="CC34" i="25"/>
  <c r="CB34" i="25"/>
  <c r="CA34" i="25"/>
  <c r="BZ34" i="25"/>
  <c r="BY34" i="25"/>
  <c r="BX34" i="25"/>
  <c r="BW34" i="25"/>
  <c r="BV34" i="25"/>
  <c r="BU34" i="25"/>
  <c r="BT34" i="25"/>
  <c r="BS34" i="25"/>
  <c r="BR34" i="25"/>
  <c r="BQ34" i="25"/>
  <c r="BP34" i="25"/>
  <c r="BO34" i="25"/>
  <c r="BN34" i="25"/>
  <c r="BM34" i="25"/>
  <c r="BL34" i="25"/>
  <c r="BK34" i="25"/>
  <c r="BJ34" i="25"/>
  <c r="BI34" i="25"/>
  <c r="BH34" i="25"/>
  <c r="BG34" i="25"/>
  <c r="BF34" i="25"/>
  <c r="BE34" i="25"/>
  <c r="BD34" i="25"/>
  <c r="BC34" i="25"/>
  <c r="BB34" i="25"/>
  <c r="BA34" i="25"/>
  <c r="AZ34" i="25"/>
  <c r="AY34" i="25"/>
  <c r="AX34" i="25"/>
  <c r="CG33" i="25"/>
  <c r="CF33" i="25"/>
  <c r="CE33" i="25"/>
  <c r="CD33" i="25"/>
  <c r="CC33" i="25"/>
  <c r="CB33" i="25"/>
  <c r="CA33" i="25"/>
  <c r="BZ33" i="25"/>
  <c r="BY33" i="25"/>
  <c r="BX33" i="25"/>
  <c r="BW33" i="25"/>
  <c r="BV33" i="25"/>
  <c r="BU33" i="25"/>
  <c r="BT33" i="25"/>
  <c r="BS33" i="25"/>
  <c r="BR33" i="25"/>
  <c r="BQ33" i="25"/>
  <c r="BP33" i="25"/>
  <c r="BO33" i="25"/>
  <c r="BN33" i="25"/>
  <c r="BM33" i="25"/>
  <c r="BL33" i="25"/>
  <c r="BK33" i="25"/>
  <c r="BJ33" i="25"/>
  <c r="BI33" i="25"/>
  <c r="BH33" i="25"/>
  <c r="BG33" i="25"/>
  <c r="BF33" i="25"/>
  <c r="BE33" i="25"/>
  <c r="BD33" i="25"/>
  <c r="BC33" i="25"/>
  <c r="BB33" i="25"/>
  <c r="BA33" i="25"/>
  <c r="AZ33" i="25"/>
  <c r="AY33" i="25"/>
  <c r="AX33" i="25"/>
  <c r="CG32" i="25"/>
  <c r="CF32" i="25"/>
  <c r="CE32" i="25"/>
  <c r="CD32" i="25"/>
  <c r="CC32" i="25"/>
  <c r="CB32" i="25"/>
  <c r="CA32" i="25"/>
  <c r="BZ32" i="25"/>
  <c r="BY32" i="25"/>
  <c r="BX32" i="25"/>
  <c r="BW32" i="25"/>
  <c r="BV32" i="25"/>
  <c r="BU32" i="25"/>
  <c r="BT32" i="25"/>
  <c r="BS32" i="25"/>
  <c r="BR32" i="25"/>
  <c r="BQ32" i="25"/>
  <c r="BP32" i="25"/>
  <c r="BO32" i="25"/>
  <c r="BN32" i="25"/>
  <c r="BM32" i="25"/>
  <c r="BL32" i="25"/>
  <c r="BK32" i="25"/>
  <c r="BJ32" i="25"/>
  <c r="BI32" i="25"/>
  <c r="BH32" i="25"/>
  <c r="BG32" i="25"/>
  <c r="BF32" i="25"/>
  <c r="BE32" i="25"/>
  <c r="BD32" i="25"/>
  <c r="BC32" i="25"/>
  <c r="BB32" i="25"/>
  <c r="BA32" i="25"/>
  <c r="AZ32" i="25"/>
  <c r="AY32" i="25"/>
  <c r="AX32" i="25"/>
  <c r="CG31" i="25"/>
  <c r="CF31" i="25"/>
  <c r="CE31" i="25"/>
  <c r="CD31" i="25"/>
  <c r="CC31" i="25"/>
  <c r="CB31" i="25"/>
  <c r="CA31" i="25"/>
  <c r="BZ31" i="25"/>
  <c r="BY31" i="25"/>
  <c r="BX31" i="25"/>
  <c r="BW31" i="25"/>
  <c r="BV31" i="25"/>
  <c r="BU31" i="25"/>
  <c r="BT31" i="25"/>
  <c r="BS31" i="25"/>
  <c r="BR31" i="25"/>
  <c r="BQ31" i="25"/>
  <c r="BP31" i="25"/>
  <c r="BO31" i="25"/>
  <c r="BN31" i="25"/>
  <c r="BM31" i="25"/>
  <c r="BL31" i="25"/>
  <c r="BK31" i="25"/>
  <c r="BJ31" i="25"/>
  <c r="BI31" i="25"/>
  <c r="BH31" i="25"/>
  <c r="BG31" i="25"/>
  <c r="BF31" i="25"/>
  <c r="BE31" i="25"/>
  <c r="BD31" i="25"/>
  <c r="BC31" i="25"/>
  <c r="BB31" i="25"/>
  <c r="BA31" i="25"/>
  <c r="AZ31" i="25"/>
  <c r="AY31" i="25"/>
  <c r="AX31" i="25"/>
  <c r="CG30" i="25"/>
  <c r="CF30" i="25"/>
  <c r="CE30" i="25"/>
  <c r="CD30" i="25"/>
  <c r="CC30" i="25"/>
  <c r="CB30" i="25"/>
  <c r="CA30" i="25"/>
  <c r="BZ30" i="25"/>
  <c r="BY30" i="25"/>
  <c r="BX30" i="25"/>
  <c r="BW30" i="25"/>
  <c r="BV30" i="25"/>
  <c r="BU30" i="25"/>
  <c r="BT30" i="25"/>
  <c r="BS30" i="25"/>
  <c r="BR30" i="25"/>
  <c r="BQ30" i="25"/>
  <c r="BP30" i="25"/>
  <c r="BO30" i="25"/>
  <c r="BN30" i="25"/>
  <c r="BM30" i="25"/>
  <c r="BL30" i="25"/>
  <c r="BK30" i="25"/>
  <c r="BJ30" i="25"/>
  <c r="BI30" i="25"/>
  <c r="BH30" i="25"/>
  <c r="BG30" i="25"/>
  <c r="BF30" i="25"/>
  <c r="BE30" i="25"/>
  <c r="BD30" i="25"/>
  <c r="BC30" i="25"/>
  <c r="BB30" i="25"/>
  <c r="BA30" i="25"/>
  <c r="AZ30" i="25"/>
  <c r="AY30" i="25"/>
  <c r="AX30" i="25"/>
  <c r="CG29" i="25"/>
  <c r="CF29" i="25"/>
  <c r="CE29" i="25"/>
  <c r="CD29" i="25"/>
  <c r="CC29" i="25"/>
  <c r="CB29" i="25"/>
  <c r="CA29" i="25"/>
  <c r="BZ29" i="25"/>
  <c r="BY29" i="25"/>
  <c r="BX29" i="25"/>
  <c r="BW29" i="25"/>
  <c r="BV29" i="25"/>
  <c r="BU29" i="25"/>
  <c r="BT29" i="25"/>
  <c r="BS29" i="25"/>
  <c r="BR29" i="25"/>
  <c r="BQ29" i="25"/>
  <c r="BP29" i="25"/>
  <c r="BO29" i="25"/>
  <c r="BN29" i="25"/>
  <c r="BM29" i="25"/>
  <c r="BL29" i="25"/>
  <c r="BK29" i="25"/>
  <c r="BJ29" i="25"/>
  <c r="BI29" i="25"/>
  <c r="BH29" i="25"/>
  <c r="BG29" i="25"/>
  <c r="BF29" i="25"/>
  <c r="BE29" i="25"/>
  <c r="BD29" i="25"/>
  <c r="BC29" i="25"/>
  <c r="BB29" i="25"/>
  <c r="BA29" i="25"/>
  <c r="AZ29" i="25"/>
  <c r="AY29" i="25"/>
  <c r="AX29" i="25"/>
  <c r="CG28" i="25"/>
  <c r="CF28" i="25"/>
  <c r="CE28" i="25"/>
  <c r="CD28" i="25"/>
  <c r="CC28" i="25"/>
  <c r="CB28" i="25"/>
  <c r="CA28" i="25"/>
  <c r="BZ28" i="25"/>
  <c r="BY28" i="25"/>
  <c r="BX28" i="25"/>
  <c r="BW28" i="25"/>
  <c r="BV28" i="25"/>
  <c r="BU28" i="25"/>
  <c r="BT28" i="25"/>
  <c r="BS28" i="25"/>
  <c r="BR28" i="25"/>
  <c r="BQ28" i="25"/>
  <c r="BP28" i="25"/>
  <c r="BO28" i="25"/>
  <c r="BN28" i="25"/>
  <c r="BM28" i="25"/>
  <c r="BL28" i="25"/>
  <c r="BK28" i="25"/>
  <c r="BJ28" i="25"/>
  <c r="BI28" i="25"/>
  <c r="BH28" i="25"/>
  <c r="BG28" i="25"/>
  <c r="BF28" i="25"/>
  <c r="BE28" i="25"/>
  <c r="BD28" i="25"/>
  <c r="BC28" i="25"/>
  <c r="BB28" i="25"/>
  <c r="BA28" i="25"/>
  <c r="AZ28" i="25"/>
  <c r="AY28" i="25"/>
  <c r="AX28" i="25"/>
  <c r="CG27" i="25"/>
  <c r="CF27" i="25"/>
  <c r="CE27" i="25"/>
  <c r="CD27" i="25"/>
  <c r="CC27" i="25"/>
  <c r="CB27" i="25"/>
  <c r="CA27" i="25"/>
  <c r="BZ27" i="25"/>
  <c r="BY27" i="25"/>
  <c r="BX27" i="25"/>
  <c r="BW27" i="25"/>
  <c r="BV27" i="25"/>
  <c r="BU27" i="25"/>
  <c r="BT27" i="25"/>
  <c r="BS27" i="25"/>
  <c r="BR27" i="25"/>
  <c r="BQ27" i="25"/>
  <c r="BP27" i="25"/>
  <c r="BO27" i="25"/>
  <c r="BN27" i="25"/>
  <c r="BM27" i="25"/>
  <c r="BL27" i="25"/>
  <c r="BK27" i="25"/>
  <c r="BJ27" i="25"/>
  <c r="BI27" i="25"/>
  <c r="BH27" i="25"/>
  <c r="BG27" i="25"/>
  <c r="BF27" i="25"/>
  <c r="BE27" i="25"/>
  <c r="BD27" i="25"/>
  <c r="BC27" i="25"/>
  <c r="BB27" i="25"/>
  <c r="BA27" i="25"/>
  <c r="AZ27" i="25"/>
  <c r="AY27" i="25"/>
  <c r="AX27" i="25"/>
  <c r="CG26" i="25"/>
  <c r="CF26" i="25"/>
  <c r="CE26" i="25"/>
  <c r="CD26" i="25"/>
  <c r="CC26" i="25"/>
  <c r="CB26" i="25"/>
  <c r="CA26" i="25"/>
  <c r="BZ26" i="25"/>
  <c r="BY26" i="25"/>
  <c r="BX26" i="25"/>
  <c r="BW26" i="25"/>
  <c r="BV26" i="25"/>
  <c r="BU26" i="25"/>
  <c r="BT26" i="25"/>
  <c r="BS26" i="25"/>
  <c r="BR26" i="25"/>
  <c r="BQ26" i="25"/>
  <c r="BP26" i="25"/>
  <c r="BO26" i="25"/>
  <c r="BN26" i="25"/>
  <c r="BM26" i="25"/>
  <c r="BL26" i="25"/>
  <c r="BK26" i="25"/>
  <c r="BJ26" i="25"/>
  <c r="BI26" i="25"/>
  <c r="BH26" i="25"/>
  <c r="BG26" i="25"/>
  <c r="BF26" i="25"/>
  <c r="BE26" i="25"/>
  <c r="BD26" i="25"/>
  <c r="BC26" i="25"/>
  <c r="BB26" i="25"/>
  <c r="BA26" i="25"/>
  <c r="AZ26" i="25"/>
  <c r="AY26" i="25"/>
  <c r="AX26" i="25"/>
  <c r="CG25" i="25"/>
  <c r="CF25" i="25"/>
  <c r="CE25" i="25"/>
  <c r="CD25" i="25"/>
  <c r="CC25" i="25"/>
  <c r="CB25" i="25"/>
  <c r="CA25" i="25"/>
  <c r="BZ25" i="25"/>
  <c r="BY25" i="25"/>
  <c r="BX25" i="25"/>
  <c r="BW25" i="25"/>
  <c r="BV25" i="25"/>
  <c r="BU25" i="25"/>
  <c r="BT25" i="25"/>
  <c r="BS25" i="25"/>
  <c r="BR25" i="25"/>
  <c r="BQ25" i="25"/>
  <c r="BP25" i="25"/>
  <c r="BO25" i="25"/>
  <c r="BN25" i="25"/>
  <c r="BM25" i="25"/>
  <c r="BL25" i="25"/>
  <c r="BK25" i="25"/>
  <c r="BJ25" i="25"/>
  <c r="BI25" i="25"/>
  <c r="BH25" i="25"/>
  <c r="BG25" i="25"/>
  <c r="BF25" i="25"/>
  <c r="BE25" i="25"/>
  <c r="BD25" i="25"/>
  <c r="BC25" i="25"/>
  <c r="BB25" i="25"/>
  <c r="BA25" i="25"/>
  <c r="AZ25" i="25"/>
  <c r="AY25" i="25"/>
  <c r="AX25" i="25"/>
  <c r="CG24" i="25"/>
  <c r="CF24" i="25"/>
  <c r="CE24" i="25"/>
  <c r="CD24" i="25"/>
  <c r="CC24" i="25"/>
  <c r="CB24" i="25"/>
  <c r="CA24" i="25"/>
  <c r="BZ24" i="25"/>
  <c r="BY24" i="25"/>
  <c r="BX24" i="25"/>
  <c r="BW24" i="25"/>
  <c r="BV24" i="25"/>
  <c r="BU24" i="25"/>
  <c r="BT24" i="25"/>
  <c r="BS24" i="25"/>
  <c r="BR24" i="25"/>
  <c r="BQ24" i="25"/>
  <c r="BP24" i="25"/>
  <c r="BO24" i="25"/>
  <c r="BN24" i="25"/>
  <c r="BM24" i="25"/>
  <c r="BL24" i="25"/>
  <c r="BK24" i="25"/>
  <c r="BJ24" i="25"/>
  <c r="BI24" i="25"/>
  <c r="BH24" i="25"/>
  <c r="BG24" i="25"/>
  <c r="BF24" i="25"/>
  <c r="BE24" i="25"/>
  <c r="BD24" i="25"/>
  <c r="BC24" i="25"/>
  <c r="BB24" i="25"/>
  <c r="BA24" i="25"/>
  <c r="AZ24" i="25"/>
  <c r="AY24" i="25"/>
  <c r="AX24" i="25"/>
  <c r="CG23" i="25"/>
  <c r="CF23" i="25"/>
  <c r="CE23" i="25"/>
  <c r="CD23" i="25"/>
  <c r="CC23" i="25"/>
  <c r="CB23" i="25"/>
  <c r="CA23" i="25"/>
  <c r="BZ23" i="25"/>
  <c r="BY23" i="25"/>
  <c r="BX23" i="25"/>
  <c r="BW23" i="25"/>
  <c r="BV23" i="25"/>
  <c r="BU23" i="25"/>
  <c r="BT23" i="25"/>
  <c r="BS23" i="25"/>
  <c r="BR23" i="25"/>
  <c r="BQ23" i="25"/>
  <c r="BP23" i="25"/>
  <c r="BO23" i="25"/>
  <c r="BN23" i="25"/>
  <c r="BM23" i="25"/>
  <c r="BL23" i="25"/>
  <c r="BK23" i="25"/>
  <c r="BJ23" i="25"/>
  <c r="BI23" i="25"/>
  <c r="BH23" i="25"/>
  <c r="BG23" i="25"/>
  <c r="BF23" i="25"/>
  <c r="BE23" i="25"/>
  <c r="BD23" i="25"/>
  <c r="BC23" i="25"/>
  <c r="BB23" i="25"/>
  <c r="BA23" i="25"/>
  <c r="AZ23" i="25"/>
  <c r="AY23" i="25"/>
  <c r="AX23" i="25"/>
  <c r="CG22" i="25"/>
  <c r="CF22" i="25"/>
  <c r="CE22" i="25"/>
  <c r="CD22" i="25"/>
  <c r="CC22" i="25"/>
  <c r="CB22" i="25"/>
  <c r="CA22" i="25"/>
  <c r="BZ22" i="25"/>
  <c r="BY22" i="25"/>
  <c r="BX22" i="25"/>
  <c r="BW22" i="25"/>
  <c r="BV22" i="25"/>
  <c r="BU22" i="25"/>
  <c r="BT22" i="25"/>
  <c r="BS22" i="25"/>
  <c r="BR22" i="25"/>
  <c r="BQ22" i="25"/>
  <c r="BP22" i="25"/>
  <c r="BO22" i="25"/>
  <c r="BN22" i="25"/>
  <c r="BM22" i="25"/>
  <c r="BL22" i="25"/>
  <c r="BK22" i="25"/>
  <c r="BJ22" i="25"/>
  <c r="BI22" i="25"/>
  <c r="BH22" i="25"/>
  <c r="BG22" i="25"/>
  <c r="BF22" i="25"/>
  <c r="BE22" i="25"/>
  <c r="BD22" i="25"/>
  <c r="BC22" i="25"/>
  <c r="BB22" i="25"/>
  <c r="BA22" i="25"/>
  <c r="AZ22" i="25"/>
  <c r="AY22" i="25"/>
  <c r="AX22" i="25"/>
  <c r="CG21" i="25"/>
  <c r="CF21" i="25"/>
  <c r="CE21" i="25"/>
  <c r="CD21" i="25"/>
  <c r="CC21" i="25"/>
  <c r="CB21" i="25"/>
  <c r="CA21" i="25"/>
  <c r="BZ21" i="25"/>
  <c r="BY21" i="25"/>
  <c r="BX21" i="25"/>
  <c r="BW21" i="25"/>
  <c r="BV21" i="25"/>
  <c r="BU21" i="25"/>
  <c r="BT21" i="25"/>
  <c r="BS21" i="25"/>
  <c r="BR21" i="25"/>
  <c r="BQ21" i="25"/>
  <c r="BP21" i="25"/>
  <c r="BO21" i="25"/>
  <c r="BN21" i="25"/>
  <c r="BM21" i="25"/>
  <c r="BL21" i="25"/>
  <c r="BK21" i="25"/>
  <c r="BJ21" i="25"/>
  <c r="BI21" i="25"/>
  <c r="BH21" i="25"/>
  <c r="BG21" i="25"/>
  <c r="BF21" i="25"/>
  <c r="BE21" i="25"/>
  <c r="BD21" i="25"/>
  <c r="BC21" i="25"/>
  <c r="BB21" i="25"/>
  <c r="BA21" i="25"/>
  <c r="AZ21" i="25"/>
  <c r="AY21" i="25"/>
  <c r="AX21" i="25"/>
  <c r="CG20" i="25"/>
  <c r="CF20" i="25"/>
  <c r="CE20" i="25"/>
  <c r="CD20" i="25"/>
  <c r="CC20" i="25"/>
  <c r="CB20" i="25"/>
  <c r="CA20" i="25"/>
  <c r="BZ20" i="25"/>
  <c r="BY20" i="25"/>
  <c r="BX20" i="25"/>
  <c r="BW20" i="25"/>
  <c r="BV20" i="25"/>
  <c r="BU20" i="25"/>
  <c r="BT20" i="25"/>
  <c r="BS20" i="25"/>
  <c r="BR20" i="25"/>
  <c r="BQ20" i="25"/>
  <c r="BP20" i="25"/>
  <c r="BO20" i="25"/>
  <c r="BN20" i="25"/>
  <c r="BM20" i="25"/>
  <c r="BL20" i="25"/>
  <c r="BK20" i="25"/>
  <c r="BJ20" i="25"/>
  <c r="BI20" i="25"/>
  <c r="BH20" i="25"/>
  <c r="BG20" i="25"/>
  <c r="BF20" i="25"/>
  <c r="BE20" i="25"/>
  <c r="BD20" i="25"/>
  <c r="BC20" i="25"/>
  <c r="BB20" i="25"/>
  <c r="BA20" i="25"/>
  <c r="AZ20" i="25"/>
  <c r="AY20" i="25"/>
  <c r="AX20" i="25"/>
  <c r="CG19" i="25"/>
  <c r="CF19" i="25"/>
  <c r="CE19" i="25"/>
  <c r="CD19" i="25"/>
  <c r="CC19" i="25"/>
  <c r="CB19" i="25"/>
  <c r="CA19" i="25"/>
  <c r="BZ19" i="25"/>
  <c r="BY19" i="25"/>
  <c r="BX19" i="25"/>
  <c r="BW19" i="25"/>
  <c r="BV19" i="25"/>
  <c r="BU19" i="25"/>
  <c r="BT19" i="25"/>
  <c r="BS19" i="25"/>
  <c r="BR19" i="25"/>
  <c r="BQ19" i="25"/>
  <c r="BP19" i="25"/>
  <c r="BO19" i="25"/>
  <c r="BN19" i="25"/>
  <c r="BM19" i="25"/>
  <c r="BL19" i="25"/>
  <c r="BK19" i="25"/>
  <c r="BJ19" i="25"/>
  <c r="BI19" i="25"/>
  <c r="BH19" i="25"/>
  <c r="BG19" i="25"/>
  <c r="BF19" i="25"/>
  <c r="BE19" i="25"/>
  <c r="BD19" i="25"/>
  <c r="BC19" i="25"/>
  <c r="BB19" i="25"/>
  <c r="BA19" i="25"/>
  <c r="AZ19" i="25"/>
  <c r="AY19" i="25"/>
  <c r="AX19" i="25"/>
  <c r="CG18" i="25"/>
  <c r="CF18" i="25"/>
  <c r="CE18" i="25"/>
  <c r="CD18" i="25"/>
  <c r="CC18" i="25"/>
  <c r="CB18" i="25"/>
  <c r="CA18" i="25"/>
  <c r="BZ18" i="25"/>
  <c r="BY18" i="25"/>
  <c r="BX18" i="25"/>
  <c r="BW18" i="25"/>
  <c r="BV18" i="25"/>
  <c r="BU18" i="25"/>
  <c r="BT18" i="25"/>
  <c r="BS18" i="25"/>
  <c r="BR18" i="25"/>
  <c r="BQ18" i="25"/>
  <c r="BP18" i="25"/>
  <c r="BO18" i="25"/>
  <c r="BN18" i="25"/>
  <c r="BM18" i="25"/>
  <c r="BL18" i="25"/>
  <c r="BK18" i="25"/>
  <c r="BJ18" i="25"/>
  <c r="BI18" i="25"/>
  <c r="BH18" i="25"/>
  <c r="BG18" i="25"/>
  <c r="BF18" i="25"/>
  <c r="BE18" i="25"/>
  <c r="BD18" i="25"/>
  <c r="BC18" i="25"/>
  <c r="BB18" i="25"/>
  <c r="BA18" i="25"/>
  <c r="AZ18" i="25"/>
  <c r="AY18" i="25"/>
  <c r="AX18" i="25"/>
  <c r="CG17" i="25"/>
  <c r="CF17" i="25"/>
  <c r="CE17" i="25"/>
  <c r="CD17" i="25"/>
  <c r="CC17" i="25"/>
  <c r="CB17" i="25"/>
  <c r="CA17" i="25"/>
  <c r="BZ17" i="25"/>
  <c r="BY17" i="25"/>
  <c r="BX17" i="25"/>
  <c r="BW17" i="25"/>
  <c r="BV17" i="25"/>
  <c r="BU17" i="25"/>
  <c r="BT17" i="25"/>
  <c r="BS17" i="25"/>
  <c r="BR17" i="25"/>
  <c r="BQ17" i="25"/>
  <c r="BP17" i="25"/>
  <c r="BO17" i="25"/>
  <c r="BN17" i="25"/>
  <c r="BM17" i="25"/>
  <c r="BL17" i="25"/>
  <c r="BK17" i="25"/>
  <c r="BJ17" i="25"/>
  <c r="BI17" i="25"/>
  <c r="BH17" i="25"/>
  <c r="BG17" i="25"/>
  <c r="BF17" i="25"/>
  <c r="BE17" i="25"/>
  <c r="BD17" i="25"/>
  <c r="BC17" i="25"/>
  <c r="BB17" i="25"/>
  <c r="BA17" i="25"/>
  <c r="AZ17" i="25"/>
  <c r="AY17" i="25"/>
  <c r="AX17" i="25"/>
  <c r="CG16" i="25"/>
  <c r="CF16" i="25"/>
  <c r="CE16" i="25"/>
  <c r="CD16" i="25"/>
  <c r="CC16" i="25"/>
  <c r="CB16" i="25"/>
  <c r="CA16" i="25"/>
  <c r="BZ16" i="25"/>
  <c r="BY16" i="25"/>
  <c r="BX16" i="25"/>
  <c r="BW16" i="25"/>
  <c r="BV16" i="25"/>
  <c r="BU16" i="25"/>
  <c r="BT16" i="25"/>
  <c r="BS16" i="25"/>
  <c r="BR16" i="25"/>
  <c r="BQ16" i="25"/>
  <c r="BP16" i="25"/>
  <c r="BO16" i="25"/>
  <c r="BN16" i="25"/>
  <c r="BM16" i="25"/>
  <c r="BL16" i="25"/>
  <c r="BK16" i="25"/>
  <c r="BJ16" i="25"/>
  <c r="BI16" i="25"/>
  <c r="BH16" i="25"/>
  <c r="BG16" i="25"/>
  <c r="BF16" i="25"/>
  <c r="BE16" i="25"/>
  <c r="BD16" i="25"/>
  <c r="BC16" i="25"/>
  <c r="BB16" i="25"/>
  <c r="BA16" i="25"/>
  <c r="AZ16" i="25"/>
  <c r="AY16" i="25"/>
  <c r="AX16" i="25"/>
  <c r="CG15" i="25"/>
  <c r="CF15" i="25"/>
  <c r="CE15" i="25"/>
  <c r="CD15" i="25"/>
  <c r="CC15" i="25"/>
  <c r="CB15" i="25"/>
  <c r="CA15" i="25"/>
  <c r="BZ15" i="25"/>
  <c r="BY15" i="25"/>
  <c r="BX15" i="25"/>
  <c r="BW15" i="25"/>
  <c r="BV15" i="25"/>
  <c r="BU15" i="25"/>
  <c r="BT15" i="25"/>
  <c r="BS15" i="25"/>
  <c r="BR15" i="25"/>
  <c r="BQ15" i="25"/>
  <c r="BP15" i="25"/>
  <c r="BO15" i="25"/>
  <c r="BN15" i="25"/>
  <c r="BM15" i="25"/>
  <c r="BL15" i="25"/>
  <c r="BK15" i="25"/>
  <c r="BJ15" i="25"/>
  <c r="BI15" i="25"/>
  <c r="BH15" i="25"/>
  <c r="BG15" i="25"/>
  <c r="BF15" i="25"/>
  <c r="BE15" i="25"/>
  <c r="BD15" i="25"/>
  <c r="BC15" i="25"/>
  <c r="BB15" i="25"/>
  <c r="BA15" i="25"/>
  <c r="AZ15" i="25"/>
  <c r="AY15" i="25"/>
  <c r="AX15" i="25"/>
  <c r="CG14" i="25"/>
  <c r="CF14" i="25"/>
  <c r="CE14" i="25"/>
  <c r="CD14" i="25"/>
  <c r="CC14" i="25"/>
  <c r="CB14" i="25"/>
  <c r="CA14" i="25"/>
  <c r="BZ14" i="25"/>
  <c r="BY14" i="25"/>
  <c r="BX14" i="25"/>
  <c r="BW14" i="25"/>
  <c r="BV14" i="25"/>
  <c r="BU14" i="25"/>
  <c r="BT14" i="25"/>
  <c r="BS14" i="25"/>
  <c r="BR14" i="25"/>
  <c r="BQ14" i="25"/>
  <c r="BP14" i="25"/>
  <c r="BO14" i="25"/>
  <c r="BN14" i="25"/>
  <c r="BM14" i="25"/>
  <c r="BL14" i="25"/>
  <c r="BK14" i="25"/>
  <c r="BJ14" i="25"/>
  <c r="BI14" i="25"/>
  <c r="BH14" i="25"/>
  <c r="BG14" i="25"/>
  <c r="BF14" i="25"/>
  <c r="BE14" i="25"/>
  <c r="BD14" i="25"/>
  <c r="BC14" i="25"/>
  <c r="BB14" i="25"/>
  <c r="BA14" i="25"/>
  <c r="AZ14" i="25"/>
  <c r="AY14" i="25"/>
  <c r="AX14" i="25"/>
  <c r="CG13" i="25"/>
  <c r="CF13" i="25"/>
  <c r="CE13" i="25"/>
  <c r="CD13" i="25"/>
  <c r="CC13" i="25"/>
  <c r="CB13" i="25"/>
  <c r="CA13" i="25"/>
  <c r="BZ13" i="25"/>
  <c r="BY13" i="25"/>
  <c r="BX13" i="25"/>
  <c r="BW13" i="25"/>
  <c r="BV13" i="25"/>
  <c r="BU13" i="25"/>
  <c r="BT13" i="25"/>
  <c r="BS13" i="25"/>
  <c r="BR13" i="25"/>
  <c r="BQ13" i="25"/>
  <c r="BP13" i="25"/>
  <c r="BO13" i="25"/>
  <c r="BN13" i="25"/>
  <c r="BM13" i="25"/>
  <c r="BL13" i="25"/>
  <c r="BK13" i="25"/>
  <c r="BJ13" i="25"/>
  <c r="BI13" i="25"/>
  <c r="BH13" i="25"/>
  <c r="BG13" i="25"/>
  <c r="BF13" i="25"/>
  <c r="BE13" i="25"/>
  <c r="BD13" i="25"/>
  <c r="BC13" i="25"/>
  <c r="BB13" i="25"/>
  <c r="BA13" i="25"/>
  <c r="AZ13" i="25"/>
  <c r="AY13" i="25"/>
  <c r="AX13" i="25"/>
  <c r="CG12" i="25"/>
  <c r="CF12" i="25"/>
  <c r="CE12" i="25"/>
  <c r="CD12" i="25"/>
  <c r="CC12" i="25"/>
  <c r="CB12" i="25"/>
  <c r="CA12" i="25"/>
  <c r="BZ12" i="25"/>
  <c r="BY12" i="25"/>
  <c r="BX12" i="25"/>
  <c r="BW12" i="25"/>
  <c r="BV12" i="25"/>
  <c r="BU12" i="25"/>
  <c r="BT12" i="25"/>
  <c r="BS12" i="25"/>
  <c r="BR12" i="25"/>
  <c r="BQ12" i="25"/>
  <c r="BP12" i="25"/>
  <c r="BO12" i="25"/>
  <c r="BN12" i="25"/>
  <c r="BM12" i="25"/>
  <c r="BL12" i="25"/>
  <c r="BK12" i="25"/>
  <c r="BJ12" i="25"/>
  <c r="BI12" i="25"/>
  <c r="BH12" i="25"/>
  <c r="BG12" i="25"/>
  <c r="BF12" i="25"/>
  <c r="BE12" i="25"/>
  <c r="BD12" i="25"/>
  <c r="BC12" i="25"/>
  <c r="BB12" i="25"/>
  <c r="BA12" i="25"/>
  <c r="AZ12" i="25"/>
  <c r="AY12" i="25"/>
  <c r="AX12" i="25"/>
  <c r="CG11" i="25"/>
  <c r="CF11" i="25"/>
  <c r="CE11" i="25"/>
  <c r="CD11" i="25"/>
  <c r="CC11" i="25"/>
  <c r="CB11" i="25"/>
  <c r="CA11" i="25"/>
  <c r="BZ11" i="25"/>
  <c r="BY11" i="25"/>
  <c r="BX11" i="25"/>
  <c r="BW11" i="25"/>
  <c r="BV11" i="25"/>
  <c r="BU11" i="25"/>
  <c r="BT11" i="25"/>
  <c r="BS11" i="25"/>
  <c r="BR11" i="25"/>
  <c r="BQ11" i="25"/>
  <c r="BP11" i="25"/>
  <c r="BO11" i="25"/>
  <c r="BN11" i="25"/>
  <c r="BM11" i="25"/>
  <c r="BL11" i="25"/>
  <c r="BK11" i="25"/>
  <c r="BJ11" i="25"/>
  <c r="BI11" i="25"/>
  <c r="BH11" i="25"/>
  <c r="BG11" i="25"/>
  <c r="BF11" i="25"/>
  <c r="BE11" i="25"/>
  <c r="BD11" i="25"/>
  <c r="BC11" i="25"/>
  <c r="BB11" i="25"/>
  <c r="BA11" i="25"/>
  <c r="AZ11" i="25"/>
  <c r="AY11" i="25"/>
  <c r="AX11" i="25"/>
  <c r="CG10" i="25"/>
  <c r="CF10" i="25"/>
  <c r="CE10" i="25"/>
  <c r="CD10" i="25"/>
  <c r="CC10" i="25"/>
  <c r="CB10" i="25"/>
  <c r="CA10" i="25"/>
  <c r="BZ10" i="25"/>
  <c r="BY10" i="25"/>
  <c r="BX10" i="25"/>
  <c r="BW10" i="25"/>
  <c r="BV10" i="25"/>
  <c r="BU10" i="25"/>
  <c r="BT10" i="25"/>
  <c r="BS10" i="25"/>
  <c r="BR10" i="25"/>
  <c r="BQ10" i="25"/>
  <c r="BP10" i="25"/>
  <c r="BO10" i="25"/>
  <c r="BN10" i="25"/>
  <c r="BM10" i="25"/>
  <c r="BL10" i="25"/>
  <c r="BK10" i="25"/>
  <c r="BJ10" i="25"/>
  <c r="BI10" i="25"/>
  <c r="BH10" i="25"/>
  <c r="BG10" i="25"/>
  <c r="BF10" i="25"/>
  <c r="BE10" i="25"/>
  <c r="BD10" i="25"/>
  <c r="BC10" i="25"/>
  <c r="BB10" i="25"/>
  <c r="BA10" i="25"/>
  <c r="AZ10" i="25"/>
  <c r="AY10" i="25"/>
  <c r="AX10" i="25"/>
  <c r="CG9" i="25"/>
  <c r="CF9" i="25"/>
  <c r="CE9" i="25"/>
  <c r="CD9" i="25"/>
  <c r="CC9" i="25"/>
  <c r="CB9" i="25"/>
  <c r="CA9" i="25"/>
  <c r="BZ9" i="25"/>
  <c r="BY9" i="25"/>
  <c r="BX9" i="25"/>
  <c r="BW9" i="25"/>
  <c r="BV9" i="25"/>
  <c r="BU9" i="25"/>
  <c r="BT9" i="25"/>
  <c r="BS9" i="25"/>
  <c r="BR9" i="25"/>
  <c r="BQ9" i="25"/>
  <c r="BP9" i="25"/>
  <c r="BO9" i="25"/>
  <c r="BN9" i="25"/>
  <c r="BM9" i="25"/>
  <c r="BL9" i="25"/>
  <c r="BK9" i="25"/>
  <c r="BJ9" i="25"/>
  <c r="BI9" i="25"/>
  <c r="BH9" i="25"/>
  <c r="BG9" i="25"/>
  <c r="BF9" i="25"/>
  <c r="BE9" i="25"/>
  <c r="BD9" i="25"/>
  <c r="BC9" i="25"/>
  <c r="BB9" i="25"/>
  <c r="BA9" i="25"/>
  <c r="AZ9" i="25"/>
  <c r="AY9" i="25"/>
  <c r="AX9" i="25"/>
  <c r="CG8" i="25"/>
  <c r="CF8" i="25"/>
  <c r="CE8" i="25"/>
  <c r="CD8" i="25"/>
  <c r="CC8" i="25"/>
  <c r="CB8" i="25"/>
  <c r="CA8" i="25"/>
  <c r="BZ8" i="25"/>
  <c r="BY8" i="25"/>
  <c r="BX8" i="25"/>
  <c r="BW8" i="25"/>
  <c r="BV8" i="25"/>
  <c r="BU8" i="25"/>
  <c r="BT8" i="25"/>
  <c r="BS8" i="25"/>
  <c r="BR8" i="25"/>
  <c r="BQ8" i="25"/>
  <c r="BP8" i="25"/>
  <c r="BO8" i="25"/>
  <c r="BN8" i="25"/>
  <c r="BM8" i="25"/>
  <c r="BL8" i="25"/>
  <c r="BK8" i="25"/>
  <c r="BJ8" i="25"/>
  <c r="BI8" i="25"/>
  <c r="BH8" i="25"/>
  <c r="BG8" i="25"/>
  <c r="BF8" i="25"/>
  <c r="BE8" i="25"/>
  <c r="BD8" i="25"/>
  <c r="BC8" i="25"/>
  <c r="BB8" i="25"/>
  <c r="BA8" i="25"/>
  <c r="AZ8" i="25"/>
  <c r="AY8" i="25"/>
  <c r="AX8" i="25"/>
  <c r="CG7" i="25"/>
  <c r="CF7" i="25"/>
  <c r="CE7" i="25"/>
  <c r="CD7" i="25"/>
  <c r="CC7" i="25"/>
  <c r="CB7" i="25"/>
  <c r="CA7" i="25"/>
  <c r="BZ7" i="25"/>
  <c r="BY7" i="25"/>
  <c r="BX7" i="25"/>
  <c r="BW7" i="25"/>
  <c r="BV7" i="25"/>
  <c r="BU7" i="25"/>
  <c r="BT7" i="25"/>
  <c r="BS7" i="25"/>
  <c r="BR7" i="25"/>
  <c r="BQ7" i="25"/>
  <c r="BP7" i="25"/>
  <c r="BO7" i="25"/>
  <c r="BN7" i="25"/>
  <c r="BM7" i="25"/>
  <c r="BL7" i="25"/>
  <c r="BK7" i="25"/>
  <c r="BJ7" i="25"/>
  <c r="BI7" i="25"/>
  <c r="BH7" i="25"/>
  <c r="BG7" i="25"/>
  <c r="BF7" i="25"/>
  <c r="BE7" i="25"/>
  <c r="BD7" i="25"/>
  <c r="BC7" i="25"/>
  <c r="BB7" i="25"/>
  <c r="BA7" i="25"/>
  <c r="AZ7" i="25"/>
  <c r="AY7" i="25"/>
  <c r="AX7" i="25"/>
  <c r="CG6" i="25"/>
  <c r="CF6" i="25"/>
  <c r="CE6" i="25"/>
  <c r="CD6" i="25"/>
  <c r="CC6" i="25"/>
  <c r="CB6" i="25"/>
  <c r="CA6" i="25"/>
  <c r="BZ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CG5" i="25"/>
  <c r="CF5" i="25"/>
  <c r="CE5" i="25"/>
  <c r="CD5" i="25"/>
  <c r="CC5" i="25"/>
  <c r="CB5" i="25"/>
  <c r="CA5" i="25"/>
  <c r="BZ5"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CG4" i="25"/>
  <c r="CF4" i="25"/>
  <c r="CE4" i="25"/>
  <c r="CD4" i="25"/>
  <c r="CC4" i="25"/>
  <c r="CB4" i="25"/>
  <c r="CA4" i="25"/>
  <c r="BZ4"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CG3" i="25"/>
  <c r="CF3" i="25"/>
  <c r="CE3" i="25"/>
  <c r="CD3" i="25"/>
  <c r="CC3" i="25"/>
  <c r="CB3" i="25"/>
  <c r="CA3" i="25"/>
  <c r="BZ3" i="25"/>
  <c r="BY3" i="25"/>
  <c r="BX3" i="25"/>
  <c r="BW3" i="25"/>
  <c r="BV3" i="25"/>
  <c r="BU3" i="25"/>
  <c r="BT3" i="25"/>
  <c r="BS3" i="25"/>
  <c r="BR3" i="25"/>
  <c r="BQ3" i="25"/>
  <c r="BP3" i="25"/>
  <c r="BO3" i="25"/>
  <c r="BN3" i="25"/>
  <c r="BM3" i="25"/>
  <c r="BL3" i="25"/>
  <c r="BK3" i="25"/>
  <c r="BJ3" i="25"/>
  <c r="BI3" i="25"/>
  <c r="BH3" i="25"/>
  <c r="BG3" i="25"/>
  <c r="BF3" i="25"/>
  <c r="BE3" i="25"/>
  <c r="BD3" i="25"/>
  <c r="BC3" i="25"/>
  <c r="BB3" i="25"/>
  <c r="BA3" i="25"/>
  <c r="AZ3" i="25"/>
  <c r="AX3" i="25"/>
  <c r="AY3" i="25"/>
  <c r="Y56" i="18"/>
  <c r="Y99" i="18"/>
  <c r="AF92" i="18"/>
  <c r="AF49" i="18"/>
  <c r="AM45" i="21"/>
  <c r="AL45" i="21"/>
  <c r="AK45" i="21"/>
  <c r="AJ45" i="21"/>
  <c r="AI45" i="21"/>
  <c r="AH45" i="21"/>
  <c r="AG45" i="21"/>
  <c r="AF45" i="21"/>
  <c r="AE45" i="21"/>
  <c r="AD45" i="21"/>
  <c r="AC45" i="21"/>
  <c r="AB45" i="21"/>
  <c r="AA45" i="21"/>
  <c r="Z45" i="21"/>
  <c r="Y45" i="21"/>
  <c r="X45" i="21"/>
  <c r="W45" i="21"/>
  <c r="V45" i="21"/>
  <c r="U45" i="21"/>
  <c r="T45" i="21"/>
  <c r="S45" i="21"/>
  <c r="R45" i="21"/>
  <c r="Q45" i="21"/>
  <c r="P45" i="21"/>
  <c r="O45" i="21"/>
  <c r="N45" i="21"/>
  <c r="M45" i="21"/>
  <c r="L45" i="21"/>
  <c r="K45" i="21"/>
  <c r="J45" i="21"/>
  <c r="I45" i="21"/>
  <c r="H45" i="21"/>
  <c r="G45" i="21"/>
  <c r="F45" i="21"/>
  <c r="E45" i="21"/>
  <c r="D45" i="21"/>
  <c r="C45" i="21"/>
  <c r="AM44" i="21"/>
  <c r="AL44" i="21"/>
  <c r="AF44" i="21"/>
  <c r="AE44" i="21"/>
  <c r="AD44" i="21"/>
  <c r="AC44" i="21"/>
  <c r="AA44" i="21"/>
  <c r="Z44" i="21"/>
  <c r="Y44" i="21"/>
  <c r="X44" i="21"/>
  <c r="W44" i="21"/>
  <c r="V44" i="21"/>
  <c r="U44" i="21"/>
  <c r="T44" i="21"/>
  <c r="S44" i="21"/>
  <c r="R44" i="21"/>
  <c r="Q44" i="21"/>
  <c r="O44" i="21"/>
  <c r="N44" i="21"/>
  <c r="M44" i="21"/>
  <c r="L44" i="21"/>
  <c r="K44" i="21"/>
  <c r="J44" i="21"/>
  <c r="I44" i="21"/>
  <c r="H44" i="21"/>
  <c r="G44" i="21"/>
  <c r="F44" i="21"/>
  <c r="D44" i="21"/>
  <c r="C44" i="21"/>
  <c r="AM43" i="21"/>
  <c r="AK43" i="21"/>
  <c r="AJ43" i="21"/>
  <c r="AI43" i="21"/>
  <c r="AH43" i="21"/>
  <c r="AF43" i="21"/>
  <c r="AE43" i="21"/>
  <c r="AD43" i="21"/>
  <c r="AC43" i="21"/>
  <c r="AB43" i="21"/>
  <c r="AA43" i="21"/>
  <c r="Z43" i="21"/>
  <c r="Y43" i="21"/>
  <c r="X43" i="21"/>
  <c r="W43" i="21"/>
  <c r="V43" i="21"/>
  <c r="U43" i="21"/>
  <c r="T43" i="21"/>
  <c r="S43" i="21"/>
  <c r="R43" i="21"/>
  <c r="Q43" i="21"/>
  <c r="P43" i="21"/>
  <c r="N43" i="21"/>
  <c r="M43" i="21"/>
  <c r="L43" i="21"/>
  <c r="K43" i="21"/>
  <c r="J43" i="21"/>
  <c r="I43" i="21"/>
  <c r="H43" i="21"/>
  <c r="G43" i="21"/>
  <c r="F43" i="21"/>
  <c r="D43" i="21"/>
  <c r="C43" i="21"/>
  <c r="AM42" i="21"/>
  <c r="AK42" i="21"/>
  <c r="AJ42" i="21"/>
  <c r="AI42" i="21"/>
  <c r="AF42" i="21"/>
  <c r="AE42" i="21"/>
  <c r="AD42" i="21"/>
  <c r="AC42" i="21"/>
  <c r="AB42" i="21"/>
  <c r="AA42" i="21"/>
  <c r="Z42" i="21"/>
  <c r="Y42" i="21"/>
  <c r="X42" i="21"/>
  <c r="W42" i="21"/>
  <c r="V42" i="21"/>
  <c r="U42" i="21"/>
  <c r="T42" i="21"/>
  <c r="R42" i="21"/>
  <c r="Q42" i="21"/>
  <c r="P42" i="21"/>
  <c r="O42" i="21"/>
  <c r="N42" i="21"/>
  <c r="M42" i="21"/>
  <c r="L42" i="21"/>
  <c r="K42" i="21"/>
  <c r="J42" i="21"/>
  <c r="I42" i="21"/>
  <c r="H42" i="21"/>
  <c r="G42" i="21"/>
  <c r="F42" i="21"/>
  <c r="E42" i="21"/>
  <c r="D42" i="21"/>
  <c r="C42" i="21"/>
  <c r="AM41" i="21"/>
  <c r="AK41" i="21"/>
  <c r="AJ41" i="21"/>
  <c r="AI41" i="21"/>
  <c r="AG41" i="21"/>
  <c r="AF41" i="21"/>
  <c r="AE41" i="21"/>
  <c r="AC41" i="21"/>
  <c r="AB41" i="21"/>
  <c r="AA41" i="21"/>
  <c r="Z41" i="21"/>
  <c r="Y41" i="21"/>
  <c r="X41" i="21"/>
  <c r="W41" i="21"/>
  <c r="V41" i="21"/>
  <c r="U41" i="21"/>
  <c r="T41" i="21"/>
  <c r="R41" i="21"/>
  <c r="Q41" i="21"/>
  <c r="O41" i="21"/>
  <c r="N41" i="21"/>
  <c r="M41" i="21"/>
  <c r="L41" i="21"/>
  <c r="K41" i="21"/>
  <c r="J41" i="21"/>
  <c r="I41" i="21"/>
  <c r="H41" i="21"/>
  <c r="G41" i="21"/>
  <c r="F41" i="21"/>
  <c r="E41" i="21"/>
  <c r="D41" i="21"/>
  <c r="C41" i="21"/>
  <c r="AM40" i="21"/>
  <c r="AK40" i="21"/>
  <c r="AH40" i="21"/>
  <c r="AG40" i="21"/>
  <c r="AF40" i="21"/>
  <c r="AE40" i="21"/>
  <c r="AD40" i="21"/>
  <c r="AC40" i="21"/>
  <c r="AB40" i="21"/>
  <c r="AA40" i="21"/>
  <c r="Z40" i="21"/>
  <c r="Y40" i="21"/>
  <c r="X40" i="21"/>
  <c r="W40" i="21"/>
  <c r="V40" i="21"/>
  <c r="U40" i="21"/>
  <c r="T40" i="21"/>
  <c r="S40" i="21"/>
  <c r="R40" i="21"/>
  <c r="Q40" i="21"/>
  <c r="P40" i="21"/>
  <c r="O40" i="21"/>
  <c r="N40" i="21"/>
  <c r="M40" i="21"/>
  <c r="L40" i="21"/>
  <c r="K40" i="21"/>
  <c r="J40" i="21"/>
  <c r="I40" i="21"/>
  <c r="H40" i="21"/>
  <c r="G40" i="21"/>
  <c r="F40" i="21"/>
  <c r="E40" i="21"/>
  <c r="D40" i="21"/>
  <c r="C40" i="21"/>
  <c r="AM39" i="21"/>
  <c r="AI39" i="21"/>
  <c r="AH39" i="21"/>
  <c r="AG39" i="21"/>
  <c r="AF39" i="21"/>
  <c r="AE39" i="21"/>
  <c r="AD39" i="21"/>
  <c r="AC39" i="21"/>
  <c r="AB39" i="21"/>
  <c r="AA39" i="21"/>
  <c r="Z39" i="21"/>
  <c r="Y39" i="21"/>
  <c r="X39" i="21"/>
  <c r="W39" i="21"/>
  <c r="V39" i="21"/>
  <c r="U39" i="21"/>
  <c r="T39" i="21"/>
  <c r="R39" i="21"/>
  <c r="Q39" i="21"/>
  <c r="P39" i="21"/>
  <c r="N39" i="21"/>
  <c r="M39" i="21"/>
  <c r="L39" i="21"/>
  <c r="K39" i="21"/>
  <c r="J39" i="21"/>
  <c r="I39" i="21"/>
  <c r="H39" i="21"/>
  <c r="G39" i="21"/>
  <c r="F39" i="21"/>
  <c r="E39" i="21"/>
  <c r="D39" i="21"/>
  <c r="C39" i="21"/>
  <c r="AM38" i="21"/>
  <c r="AL38" i="21"/>
  <c r="AK38" i="21"/>
  <c r="AJ38" i="21"/>
  <c r="AI38" i="21"/>
  <c r="AH38" i="21"/>
  <c r="AG38" i="21"/>
  <c r="AF38" i="21"/>
  <c r="AE38" i="21"/>
  <c r="AD38" i="21"/>
  <c r="AC38" i="21"/>
  <c r="AB38" i="21"/>
  <c r="AA38" i="21"/>
  <c r="Z38" i="21"/>
  <c r="W38" i="21"/>
  <c r="V38" i="21"/>
  <c r="U38" i="21"/>
  <c r="T38" i="21"/>
  <c r="S38" i="21"/>
  <c r="R38" i="21"/>
  <c r="P38" i="21"/>
  <c r="O38" i="21"/>
  <c r="M38" i="21"/>
  <c r="L38" i="21"/>
  <c r="K38" i="21"/>
  <c r="J38" i="21"/>
  <c r="I38" i="21"/>
  <c r="H38" i="21"/>
  <c r="G38" i="21"/>
  <c r="F38" i="21"/>
  <c r="E38" i="21"/>
  <c r="C38" i="21"/>
  <c r="AM37" i="21"/>
  <c r="AL37" i="21"/>
  <c r="AK37" i="21"/>
  <c r="AJ37" i="21"/>
  <c r="AI37" i="21"/>
  <c r="AH37" i="21"/>
  <c r="AG37" i="21"/>
  <c r="AF37" i="21"/>
  <c r="AE37" i="21"/>
  <c r="AD37" i="21"/>
  <c r="AC37" i="21"/>
  <c r="AB37" i="21"/>
  <c r="AA37" i="21"/>
  <c r="Y37" i="21"/>
  <c r="X37" i="21"/>
  <c r="W37" i="21"/>
  <c r="V37" i="21"/>
  <c r="U37" i="21"/>
  <c r="T37" i="21"/>
  <c r="S37" i="21"/>
  <c r="R37" i="21"/>
  <c r="Q37" i="21"/>
  <c r="O37" i="21"/>
  <c r="N37" i="21"/>
  <c r="M37" i="21"/>
  <c r="L37" i="21"/>
  <c r="K37" i="21"/>
  <c r="J37" i="21"/>
  <c r="I37" i="21"/>
  <c r="G37" i="21"/>
  <c r="F37" i="21"/>
  <c r="E37" i="21"/>
  <c r="D37" i="21"/>
  <c r="AM36" i="21"/>
  <c r="AL36" i="21"/>
  <c r="AK36" i="21"/>
  <c r="AJ36" i="21"/>
  <c r="AH36" i="21"/>
  <c r="AG36" i="21"/>
  <c r="AF36" i="21"/>
  <c r="AE36" i="21"/>
  <c r="AD36" i="21"/>
  <c r="AC36" i="21"/>
  <c r="AB36" i="21"/>
  <c r="AA36" i="21"/>
  <c r="Z36" i="21"/>
  <c r="Y36" i="21"/>
  <c r="X36" i="21"/>
  <c r="W36" i="21"/>
  <c r="V36" i="21"/>
  <c r="U36" i="21"/>
  <c r="T36" i="21"/>
  <c r="R36" i="21"/>
  <c r="Q36" i="21"/>
  <c r="O36" i="21"/>
  <c r="N36" i="21"/>
  <c r="M36" i="21"/>
  <c r="L36" i="21"/>
  <c r="K36" i="21"/>
  <c r="J36" i="21"/>
  <c r="I36" i="21"/>
  <c r="H36" i="21"/>
  <c r="G36" i="21"/>
  <c r="F36" i="21"/>
  <c r="E36" i="21"/>
  <c r="D36" i="21"/>
  <c r="AM35" i="21"/>
  <c r="AL35" i="21"/>
  <c r="AK35" i="21"/>
  <c r="AJ35" i="21"/>
  <c r="AI35" i="21"/>
  <c r="AH35" i="21"/>
  <c r="AG35" i="21"/>
  <c r="AF35" i="21"/>
  <c r="AE35" i="21"/>
  <c r="AD35" i="21"/>
  <c r="AC35" i="21"/>
  <c r="AB35" i="21"/>
  <c r="AA35" i="21"/>
  <c r="X35" i="21"/>
  <c r="W35" i="21"/>
  <c r="U35" i="21"/>
  <c r="S35" i="21"/>
  <c r="R35" i="21"/>
  <c r="Q35" i="21"/>
  <c r="P35" i="21"/>
  <c r="O35" i="21"/>
  <c r="N35" i="21"/>
  <c r="L35" i="21"/>
  <c r="K35" i="21"/>
  <c r="H35" i="21"/>
  <c r="G35" i="21"/>
  <c r="F35" i="21"/>
  <c r="E35" i="21"/>
  <c r="D35" i="21"/>
  <c r="C35" i="21"/>
  <c r="AM34" i="21"/>
  <c r="AK34" i="21"/>
  <c r="AJ34" i="21"/>
  <c r="AI34" i="21"/>
  <c r="AH34" i="21"/>
  <c r="AG34" i="21"/>
  <c r="AF34" i="21"/>
  <c r="AE34" i="21"/>
  <c r="AD34" i="21"/>
  <c r="AC34" i="21"/>
  <c r="AB34" i="21"/>
  <c r="AA34" i="21"/>
  <c r="Z34" i="21"/>
  <c r="Y34" i="21"/>
  <c r="X34" i="21"/>
  <c r="W34" i="21"/>
  <c r="V34" i="21"/>
  <c r="U34" i="21"/>
  <c r="T34" i="21"/>
  <c r="S34" i="21"/>
  <c r="R34" i="21"/>
  <c r="Q34" i="21"/>
  <c r="O34" i="21"/>
  <c r="N34" i="21"/>
  <c r="M34" i="21"/>
  <c r="L34" i="21"/>
  <c r="K34" i="21"/>
  <c r="J34" i="21"/>
  <c r="I34" i="21"/>
  <c r="H34" i="21"/>
  <c r="G34" i="21"/>
  <c r="F34" i="21"/>
  <c r="D34" i="21"/>
  <c r="C34" i="21"/>
  <c r="AM33" i="21"/>
  <c r="AL33" i="21"/>
  <c r="AK33" i="21"/>
  <c r="AJ33" i="21"/>
  <c r="AI33" i="21"/>
  <c r="AH33" i="21"/>
  <c r="AG33" i="21"/>
  <c r="AF33" i="21"/>
  <c r="AE33" i="21"/>
  <c r="AD33" i="21"/>
  <c r="AC33" i="21"/>
  <c r="AB33" i="21"/>
  <c r="AA33" i="21"/>
  <c r="Z33" i="21"/>
  <c r="Y33" i="21"/>
  <c r="X33" i="21"/>
  <c r="W33" i="21"/>
  <c r="V33" i="21"/>
  <c r="U33" i="21"/>
  <c r="T33" i="21"/>
  <c r="S33" i="21"/>
  <c r="R33" i="21"/>
  <c r="Q33" i="21"/>
  <c r="P33" i="21"/>
  <c r="O33" i="21"/>
  <c r="N33" i="21"/>
  <c r="M33" i="21"/>
  <c r="K33" i="21"/>
  <c r="J33" i="21"/>
  <c r="I33" i="21"/>
  <c r="H33" i="21"/>
  <c r="G33" i="21"/>
  <c r="F33" i="21"/>
  <c r="E33" i="21"/>
  <c r="D33" i="21"/>
  <c r="C33" i="21"/>
  <c r="AM32" i="21"/>
  <c r="AL32" i="21"/>
  <c r="AK32" i="21"/>
  <c r="AJ32" i="21"/>
  <c r="AI32" i="21"/>
  <c r="AH32" i="21"/>
  <c r="AG32" i="21"/>
  <c r="AF32" i="21"/>
  <c r="AD32" i="21"/>
  <c r="AB32" i="21"/>
  <c r="AA32" i="21"/>
  <c r="Z32" i="21"/>
  <c r="Y32" i="21"/>
  <c r="X32" i="21"/>
  <c r="W32" i="21"/>
  <c r="V32" i="21"/>
  <c r="U32" i="21"/>
  <c r="S32" i="21"/>
  <c r="R32" i="21"/>
  <c r="Q32" i="21"/>
  <c r="P32" i="21"/>
  <c r="O32" i="21"/>
  <c r="N32" i="21"/>
  <c r="M32" i="21"/>
  <c r="L32" i="21"/>
  <c r="K32" i="21"/>
  <c r="J32" i="21"/>
  <c r="G32" i="21"/>
  <c r="F32" i="21"/>
  <c r="E32" i="21"/>
  <c r="D32" i="21"/>
  <c r="C32" i="21"/>
  <c r="AM31" i="21"/>
  <c r="AL31" i="21"/>
  <c r="AK31" i="21"/>
  <c r="AJ31" i="21"/>
  <c r="AI31" i="21"/>
  <c r="AH31" i="21"/>
  <c r="AG31" i="21"/>
  <c r="AE31" i="21"/>
  <c r="AD31" i="21"/>
  <c r="AB31" i="21"/>
  <c r="AA31" i="21"/>
  <c r="Z31" i="21"/>
  <c r="Y31" i="21"/>
  <c r="W31" i="21"/>
  <c r="V31" i="21"/>
  <c r="U31" i="21"/>
  <c r="T31" i="21"/>
  <c r="S31" i="21"/>
  <c r="R31" i="21"/>
  <c r="Q31" i="21"/>
  <c r="P31" i="21"/>
  <c r="O31" i="21"/>
  <c r="N31" i="21"/>
  <c r="L31" i="21"/>
  <c r="K31" i="21"/>
  <c r="H31" i="21"/>
  <c r="G31" i="21"/>
  <c r="F31" i="21"/>
  <c r="E31" i="21"/>
  <c r="D31" i="21"/>
  <c r="C31" i="21"/>
  <c r="AM30" i="21"/>
  <c r="AL30" i="21"/>
  <c r="AK30" i="21"/>
  <c r="AJ30" i="21"/>
  <c r="AI30" i="21"/>
  <c r="AH30" i="21"/>
  <c r="AG30" i="21"/>
  <c r="AE30" i="21"/>
  <c r="AD30" i="21"/>
  <c r="AC30" i="21"/>
  <c r="AB30" i="21"/>
  <c r="AA30" i="21"/>
  <c r="Z30" i="21"/>
  <c r="X30" i="21"/>
  <c r="W30" i="21"/>
  <c r="V30" i="21"/>
  <c r="U30" i="21"/>
  <c r="T30" i="21"/>
  <c r="S30" i="21"/>
  <c r="R30" i="21"/>
  <c r="Q30" i="21"/>
  <c r="P30" i="21"/>
  <c r="O30" i="21"/>
  <c r="N30" i="21"/>
  <c r="M30" i="21"/>
  <c r="L30" i="21"/>
  <c r="K30" i="21"/>
  <c r="H30" i="21"/>
  <c r="G30" i="21"/>
  <c r="F30" i="21"/>
  <c r="E30" i="21"/>
  <c r="C30" i="21"/>
  <c r="AM29" i="21"/>
  <c r="AL29" i="21"/>
  <c r="AK29" i="21"/>
  <c r="AJ29" i="21"/>
  <c r="AI29" i="21"/>
  <c r="AH29" i="21"/>
  <c r="AG29" i="21"/>
  <c r="AF29" i="21"/>
  <c r="AE29" i="21"/>
  <c r="AD29" i="21"/>
  <c r="AC29" i="21"/>
  <c r="AB29" i="21"/>
  <c r="AA29" i="21"/>
  <c r="Z29" i="21"/>
  <c r="Y29" i="21"/>
  <c r="X29" i="21"/>
  <c r="W29" i="21"/>
  <c r="V29" i="21"/>
  <c r="U29" i="21"/>
  <c r="T29" i="21"/>
  <c r="R29" i="21"/>
  <c r="Q29" i="21"/>
  <c r="P29" i="21"/>
  <c r="O29" i="21"/>
  <c r="N29" i="21"/>
  <c r="M29" i="21"/>
  <c r="L29" i="21"/>
  <c r="K29" i="21"/>
  <c r="J29" i="21"/>
  <c r="I29" i="21"/>
  <c r="H29" i="21"/>
  <c r="G29" i="21"/>
  <c r="F29" i="21"/>
  <c r="E29" i="21"/>
  <c r="D29" i="21"/>
  <c r="C29" i="21"/>
  <c r="AM28" i="21"/>
  <c r="AL28" i="21"/>
  <c r="AK28" i="21"/>
  <c r="AJ28" i="21"/>
  <c r="AI28" i="21"/>
  <c r="AH28" i="21"/>
  <c r="AG28" i="21"/>
  <c r="AF28" i="21"/>
  <c r="AE28" i="21"/>
  <c r="AD28" i="21"/>
  <c r="AB28" i="21"/>
  <c r="AA28" i="21"/>
  <c r="Z28" i="21"/>
  <c r="Y28" i="21"/>
  <c r="X28" i="21"/>
  <c r="W28" i="21"/>
  <c r="V28" i="21"/>
  <c r="U28" i="21"/>
  <c r="S28" i="21"/>
  <c r="R28" i="21"/>
  <c r="Q28" i="21"/>
  <c r="P28" i="21"/>
  <c r="O28" i="21"/>
  <c r="N28" i="21"/>
  <c r="M28" i="21"/>
  <c r="L28" i="21"/>
  <c r="J28" i="21"/>
  <c r="I28" i="21"/>
  <c r="H28" i="21"/>
  <c r="G28" i="21"/>
  <c r="F28" i="21"/>
  <c r="E28" i="21"/>
  <c r="D28" i="21"/>
  <c r="C28" i="21"/>
  <c r="AM27" i="21"/>
  <c r="AL27" i="21"/>
  <c r="AK27" i="21"/>
  <c r="AJ27" i="21"/>
  <c r="AI27" i="21"/>
  <c r="AH27" i="21"/>
  <c r="AG27" i="21"/>
  <c r="AF27" i="21"/>
  <c r="AE27" i="21"/>
  <c r="AD27" i="21"/>
  <c r="AC27" i="21"/>
  <c r="AB27" i="21"/>
  <c r="AA27" i="21"/>
  <c r="Z27" i="21"/>
  <c r="Y27" i="21"/>
  <c r="X27" i="21"/>
  <c r="W27" i="21"/>
  <c r="V27" i="21"/>
  <c r="U27" i="21"/>
  <c r="T27" i="21"/>
  <c r="S27" i="21"/>
  <c r="R27" i="21"/>
  <c r="Q27" i="21"/>
  <c r="P27" i="21"/>
  <c r="O27" i="21"/>
  <c r="M27" i="21"/>
  <c r="L27" i="21"/>
  <c r="K27" i="21"/>
  <c r="J27" i="21"/>
  <c r="H27" i="21"/>
  <c r="G27" i="21"/>
  <c r="F27" i="21"/>
  <c r="E27" i="21"/>
  <c r="C27" i="21"/>
  <c r="AM26" i="21"/>
  <c r="AL26" i="21"/>
  <c r="AK26" i="21"/>
  <c r="AJ26" i="21"/>
  <c r="AI26" i="21"/>
  <c r="AH26" i="21"/>
  <c r="AG26" i="21"/>
  <c r="AF26" i="21"/>
  <c r="AE26" i="21"/>
  <c r="AD26" i="21"/>
  <c r="AB26" i="21"/>
  <c r="AA26" i="21"/>
  <c r="Y26" i="21"/>
  <c r="X26" i="21"/>
  <c r="W26" i="21"/>
  <c r="U26" i="21"/>
  <c r="T26" i="21"/>
  <c r="S26" i="21"/>
  <c r="R26" i="21"/>
  <c r="Q26" i="21"/>
  <c r="P26" i="21"/>
  <c r="O26" i="21"/>
  <c r="N26" i="21"/>
  <c r="M26" i="21"/>
  <c r="L26" i="21"/>
  <c r="K26" i="21"/>
  <c r="J26" i="21"/>
  <c r="I26" i="21"/>
  <c r="H26" i="21"/>
  <c r="G26" i="21"/>
  <c r="F26" i="21"/>
  <c r="E26" i="21"/>
  <c r="D26" i="21"/>
  <c r="C26" i="21"/>
  <c r="AM25" i="21"/>
  <c r="AL25" i="21"/>
  <c r="AK25" i="21"/>
  <c r="AH25" i="21"/>
  <c r="AF25" i="21"/>
  <c r="AE25" i="21"/>
  <c r="AC25" i="21"/>
  <c r="AB25" i="21"/>
  <c r="AA25" i="21"/>
  <c r="Z25" i="21"/>
  <c r="Y25" i="21"/>
  <c r="X25" i="21"/>
  <c r="V25" i="21"/>
  <c r="U25" i="21"/>
  <c r="T25" i="21"/>
  <c r="S25" i="21"/>
  <c r="R25" i="21"/>
  <c r="Q25" i="21"/>
  <c r="P25" i="21"/>
  <c r="M25" i="21"/>
  <c r="L25" i="21"/>
  <c r="K25" i="21"/>
  <c r="J25" i="21"/>
  <c r="I25" i="21"/>
  <c r="H25" i="21"/>
  <c r="G25" i="21"/>
  <c r="E25" i="21"/>
  <c r="D25" i="21"/>
  <c r="AM24" i="21"/>
  <c r="AL24" i="21"/>
  <c r="AK24" i="21"/>
  <c r="AJ24" i="21"/>
  <c r="AI24" i="21"/>
  <c r="AH24" i="21"/>
  <c r="AG24" i="21"/>
  <c r="AF24" i="21"/>
  <c r="AE24" i="21"/>
  <c r="AD24" i="21"/>
  <c r="AC24" i="21"/>
  <c r="AB24" i="21"/>
  <c r="AA24" i="21"/>
  <c r="Z24" i="21"/>
  <c r="Y24" i="21"/>
  <c r="X24" i="21"/>
  <c r="W24" i="21"/>
  <c r="V24" i="21"/>
  <c r="U24" i="21"/>
  <c r="T24" i="21"/>
  <c r="S24" i="21"/>
  <c r="R24" i="21"/>
  <c r="Q24" i="21"/>
  <c r="P24" i="21"/>
  <c r="O24" i="21"/>
  <c r="N24" i="21"/>
  <c r="M24" i="21"/>
  <c r="L24" i="21"/>
  <c r="K24" i="21"/>
  <c r="J24" i="21"/>
  <c r="I24" i="21"/>
  <c r="H24" i="21"/>
  <c r="G24" i="21"/>
  <c r="F24" i="21"/>
  <c r="E24" i="21"/>
  <c r="D24" i="21"/>
  <c r="C24" i="21"/>
  <c r="AM23" i="21"/>
  <c r="AL23" i="21"/>
  <c r="AK23" i="21"/>
  <c r="AJ23" i="21"/>
  <c r="AI23" i="21"/>
  <c r="AH23" i="21"/>
  <c r="AG23" i="21"/>
  <c r="AE23" i="21"/>
  <c r="AD23" i="21"/>
  <c r="AC23" i="21"/>
  <c r="AB23" i="21"/>
  <c r="AA23" i="21"/>
  <c r="Z23" i="21"/>
  <c r="Y23" i="21"/>
  <c r="X23" i="21"/>
  <c r="W23" i="21"/>
  <c r="V23" i="21"/>
  <c r="U23" i="21"/>
  <c r="T23" i="21"/>
  <c r="S23" i="21"/>
  <c r="R23" i="21"/>
  <c r="Q23" i="21"/>
  <c r="P23" i="21"/>
  <c r="O23" i="21"/>
  <c r="M23" i="21"/>
  <c r="L23" i="21"/>
  <c r="K23" i="21"/>
  <c r="J23" i="21"/>
  <c r="I23" i="21"/>
  <c r="H23" i="21"/>
  <c r="G23" i="21"/>
  <c r="F23" i="21"/>
  <c r="E23" i="21"/>
  <c r="D23" i="21"/>
  <c r="C23" i="21"/>
  <c r="AM22" i="21"/>
  <c r="AK22" i="21"/>
  <c r="AJ22" i="21"/>
  <c r="AH22" i="21"/>
  <c r="AG22" i="21"/>
  <c r="AF22" i="21"/>
  <c r="AC22" i="21"/>
  <c r="AA22" i="21"/>
  <c r="Z22" i="21"/>
  <c r="Y22" i="21"/>
  <c r="X22" i="21"/>
  <c r="W22" i="21"/>
  <c r="V22" i="21"/>
  <c r="U22" i="21"/>
  <c r="T22" i="21"/>
  <c r="S22" i="21"/>
  <c r="R22" i="21"/>
  <c r="Q22" i="21"/>
  <c r="P22" i="21"/>
  <c r="O22" i="21"/>
  <c r="N22" i="21"/>
  <c r="M22" i="21"/>
  <c r="L22" i="21"/>
  <c r="K22" i="21"/>
  <c r="J22" i="21"/>
  <c r="I22" i="21"/>
  <c r="H22" i="21"/>
  <c r="G22" i="21"/>
  <c r="F22" i="21"/>
  <c r="E22" i="21"/>
  <c r="D22" i="21"/>
  <c r="AM21" i="21"/>
  <c r="AL21" i="21"/>
  <c r="AJ21" i="21"/>
  <c r="AI21" i="21"/>
  <c r="AH21" i="21"/>
  <c r="AF21" i="21"/>
  <c r="AE21" i="21"/>
  <c r="AD21" i="21"/>
  <c r="AC21" i="21"/>
  <c r="AB21" i="21"/>
  <c r="AA21" i="21"/>
  <c r="Z21" i="21"/>
  <c r="Y21" i="21"/>
  <c r="X21" i="21"/>
  <c r="W21" i="21"/>
  <c r="V21" i="21"/>
  <c r="U21" i="21"/>
  <c r="T21" i="21"/>
  <c r="R21" i="21"/>
  <c r="Q21" i="21"/>
  <c r="P21" i="21"/>
  <c r="O21" i="21"/>
  <c r="N21" i="21"/>
  <c r="M21" i="21"/>
  <c r="L21" i="21"/>
  <c r="K21" i="21"/>
  <c r="J21" i="21"/>
  <c r="I21" i="21"/>
  <c r="H21" i="21"/>
  <c r="G21" i="21"/>
  <c r="F21" i="21"/>
  <c r="D21" i="21"/>
  <c r="C21" i="21"/>
  <c r="AM20" i="21"/>
  <c r="AL20" i="21"/>
  <c r="AK20" i="21"/>
  <c r="AJ20" i="21"/>
  <c r="AI20" i="21"/>
  <c r="AH20" i="21"/>
  <c r="AG20" i="21"/>
  <c r="AE20" i="21"/>
  <c r="AD20" i="21"/>
  <c r="AC20" i="21"/>
  <c r="AB20" i="21"/>
  <c r="AA20" i="21"/>
  <c r="Z20" i="21"/>
  <c r="Y20" i="21"/>
  <c r="X20" i="21"/>
  <c r="W20" i="21"/>
  <c r="V20" i="21"/>
  <c r="T20" i="21"/>
  <c r="R20" i="21"/>
  <c r="P20" i="21"/>
  <c r="O20" i="21"/>
  <c r="N20" i="21"/>
  <c r="M20" i="21"/>
  <c r="K20" i="21"/>
  <c r="J20" i="21"/>
  <c r="H20" i="21"/>
  <c r="G20" i="21"/>
  <c r="E20" i="21"/>
  <c r="C20" i="21"/>
  <c r="AM19" i="21"/>
  <c r="AL19" i="21"/>
  <c r="AK19" i="21"/>
  <c r="AJ19" i="21"/>
  <c r="AI19" i="21"/>
  <c r="AH19" i="21"/>
  <c r="AG19" i="21"/>
  <c r="AF19" i="21"/>
  <c r="AE19" i="21"/>
  <c r="AD19" i="21"/>
  <c r="AB19" i="21"/>
  <c r="AA19" i="21"/>
  <c r="Z19" i="21"/>
  <c r="X19" i="21"/>
  <c r="W19" i="21"/>
  <c r="V19" i="21"/>
  <c r="U19" i="21"/>
  <c r="T19" i="21"/>
  <c r="S19" i="21"/>
  <c r="R19" i="21"/>
  <c r="Q19" i="21"/>
  <c r="P19" i="21"/>
  <c r="O19" i="21"/>
  <c r="N19" i="21"/>
  <c r="M19" i="21"/>
  <c r="L19" i="21"/>
  <c r="J19" i="21"/>
  <c r="I19" i="21"/>
  <c r="H19" i="21"/>
  <c r="G19" i="21"/>
  <c r="F19" i="21"/>
  <c r="E19" i="21"/>
  <c r="D19" i="21"/>
  <c r="C19" i="21"/>
  <c r="AM18" i="21"/>
  <c r="AL18" i="21"/>
  <c r="AK18" i="21"/>
  <c r="AJ18" i="21"/>
  <c r="AI18" i="21"/>
  <c r="AH18" i="21"/>
  <c r="AG18" i="21"/>
  <c r="AF18" i="21"/>
  <c r="AE18" i="21"/>
  <c r="AD18" i="21"/>
  <c r="AC18" i="21"/>
  <c r="AB18" i="21"/>
  <c r="Z18" i="21"/>
  <c r="Y18" i="21"/>
  <c r="X18" i="21"/>
  <c r="W18" i="21"/>
  <c r="V18" i="21"/>
  <c r="U18" i="21"/>
  <c r="T18" i="21"/>
  <c r="S18" i="21"/>
  <c r="R18" i="21"/>
  <c r="Q18" i="21"/>
  <c r="P18" i="21"/>
  <c r="O18" i="21"/>
  <c r="M18" i="21"/>
  <c r="L18" i="21"/>
  <c r="K18" i="21"/>
  <c r="J18" i="21"/>
  <c r="I18" i="21"/>
  <c r="H18" i="21"/>
  <c r="G18" i="21"/>
  <c r="F18" i="21"/>
  <c r="E18" i="21"/>
  <c r="D18" i="21"/>
  <c r="C18" i="21"/>
  <c r="AM17" i="21"/>
  <c r="AL17" i="21"/>
  <c r="AK17" i="21"/>
  <c r="AJ17" i="21"/>
  <c r="AI17" i="21"/>
  <c r="AH17" i="21"/>
  <c r="AG17" i="21"/>
  <c r="AF17" i="21"/>
  <c r="AE17" i="21"/>
  <c r="AD17" i="21"/>
  <c r="AC17" i="21"/>
  <c r="AB17" i="21"/>
  <c r="AA17" i="21"/>
  <c r="Z17" i="21"/>
  <c r="Y17" i="21"/>
  <c r="X17" i="21"/>
  <c r="W17" i="21"/>
  <c r="U17" i="21"/>
  <c r="T17" i="21"/>
  <c r="S17" i="21"/>
  <c r="R17" i="21"/>
  <c r="Q17" i="21"/>
  <c r="P17" i="21"/>
  <c r="O17" i="21"/>
  <c r="N17" i="21"/>
  <c r="L17" i="21"/>
  <c r="K17" i="21"/>
  <c r="J17" i="21"/>
  <c r="I17" i="21"/>
  <c r="H17" i="21"/>
  <c r="G17" i="21"/>
  <c r="F17" i="21"/>
  <c r="E17" i="21"/>
  <c r="D17" i="21"/>
  <c r="C17" i="21"/>
  <c r="AM16" i="21"/>
  <c r="AL16" i="21"/>
  <c r="AK16" i="21"/>
  <c r="AJ16" i="21"/>
  <c r="AI16" i="21"/>
  <c r="AH16" i="21"/>
  <c r="AG16" i="21"/>
  <c r="AF16" i="21"/>
  <c r="AE16" i="21"/>
  <c r="AD16" i="21"/>
  <c r="AB16" i="21"/>
  <c r="AA16" i="21"/>
  <c r="Z16" i="21"/>
  <c r="W16" i="21"/>
  <c r="V16" i="21"/>
  <c r="U16" i="21"/>
  <c r="T16" i="21"/>
  <c r="S16" i="21"/>
  <c r="R16" i="21"/>
  <c r="Q16" i="21"/>
  <c r="P16" i="21"/>
  <c r="O16" i="21"/>
  <c r="N16" i="21"/>
  <c r="M16" i="21"/>
  <c r="L16" i="21"/>
  <c r="K16" i="21"/>
  <c r="J16" i="21"/>
  <c r="H16" i="21"/>
  <c r="G16" i="21"/>
  <c r="F16" i="21"/>
  <c r="E16" i="21"/>
  <c r="D16" i="21"/>
  <c r="C16" i="21"/>
  <c r="AM15" i="21"/>
  <c r="AL15" i="21"/>
  <c r="AK15" i="21"/>
  <c r="AJ15" i="21"/>
  <c r="AI15" i="21"/>
  <c r="AH15" i="21"/>
  <c r="AG15" i="21"/>
  <c r="AF15" i="21"/>
  <c r="AE15" i="21"/>
  <c r="AD15" i="21"/>
  <c r="AB15" i="21"/>
  <c r="AA15" i="21"/>
  <c r="W15" i="21"/>
  <c r="V15" i="21"/>
  <c r="T15" i="21"/>
  <c r="S15" i="21"/>
  <c r="R15" i="21"/>
  <c r="Q15" i="21"/>
  <c r="P15" i="21"/>
  <c r="O15" i="21"/>
  <c r="M15" i="21"/>
  <c r="L15" i="21"/>
  <c r="K15" i="21"/>
  <c r="I15" i="21"/>
  <c r="G15" i="21"/>
  <c r="E15" i="21"/>
  <c r="AM14" i="21"/>
  <c r="AL14" i="21"/>
  <c r="AK14" i="21"/>
  <c r="AJ14" i="21"/>
  <c r="AI14" i="21"/>
  <c r="AH14" i="21"/>
  <c r="AG14" i="21"/>
  <c r="AF14" i="21"/>
  <c r="AD14" i="21"/>
  <c r="AC14" i="21"/>
  <c r="AB14" i="21"/>
  <c r="AA14" i="21"/>
  <c r="Y14" i="21"/>
  <c r="X14" i="21"/>
  <c r="W14" i="21"/>
  <c r="V14" i="21"/>
  <c r="U14" i="21"/>
  <c r="T14" i="21"/>
  <c r="S14" i="21"/>
  <c r="R14" i="21"/>
  <c r="Q14" i="21"/>
  <c r="P14" i="21"/>
  <c r="O14" i="21"/>
  <c r="N14" i="21"/>
  <c r="M14" i="21"/>
  <c r="L14" i="21"/>
  <c r="K14" i="21"/>
  <c r="J14" i="21"/>
  <c r="H14" i="21"/>
  <c r="G14" i="21"/>
  <c r="F14" i="21"/>
  <c r="E14" i="21"/>
  <c r="D14" i="21"/>
  <c r="AM13" i="21"/>
  <c r="AL13" i="21"/>
  <c r="AK13" i="21"/>
  <c r="AJ13" i="21"/>
  <c r="AI13" i="21"/>
  <c r="AH13" i="21"/>
  <c r="AG13" i="21"/>
  <c r="AF13" i="21"/>
  <c r="AE13" i="21"/>
  <c r="AD13" i="21"/>
  <c r="AC13" i="21"/>
  <c r="AB13" i="21"/>
  <c r="AA13" i="21"/>
  <c r="Z13" i="21"/>
  <c r="Y13" i="21"/>
  <c r="X13" i="21"/>
  <c r="W13" i="21"/>
  <c r="V13" i="21"/>
  <c r="U13" i="21"/>
  <c r="T13" i="21"/>
  <c r="S13" i="21"/>
  <c r="R13" i="21"/>
  <c r="Q13" i="21"/>
  <c r="P13" i="21"/>
  <c r="O13" i="21"/>
  <c r="N13" i="21"/>
  <c r="M13" i="21"/>
  <c r="L13" i="21"/>
  <c r="K13" i="21"/>
  <c r="J13" i="21"/>
  <c r="I13" i="21"/>
  <c r="H13" i="21"/>
  <c r="G13" i="21"/>
  <c r="F13" i="21"/>
  <c r="E13" i="21"/>
  <c r="D13" i="21"/>
  <c r="C13" i="21"/>
  <c r="AM12" i="21"/>
  <c r="AL12" i="21"/>
  <c r="AK12" i="21"/>
  <c r="AJ12" i="21"/>
  <c r="AI12" i="21"/>
  <c r="AH12" i="21"/>
  <c r="AG12" i="21"/>
  <c r="AF12" i="21"/>
  <c r="AE12" i="21"/>
  <c r="AD12" i="21"/>
  <c r="AC12" i="21"/>
  <c r="AB12" i="21"/>
  <c r="AA12" i="21"/>
  <c r="Z12" i="21"/>
  <c r="Y12" i="21"/>
  <c r="X12" i="21"/>
  <c r="W12" i="21"/>
  <c r="V12" i="21"/>
  <c r="U12" i="21"/>
  <c r="T12" i="21"/>
  <c r="R12" i="21"/>
  <c r="Q12" i="21"/>
  <c r="P12" i="21"/>
  <c r="O12" i="21"/>
  <c r="M12" i="21"/>
  <c r="L12" i="21"/>
  <c r="K12" i="21"/>
  <c r="J12" i="21"/>
  <c r="H12" i="21"/>
  <c r="G12" i="21"/>
  <c r="F12" i="21"/>
  <c r="E12" i="21"/>
  <c r="D12" i="21"/>
  <c r="AM11" i="21"/>
  <c r="AJ11" i="21"/>
  <c r="AI11" i="21"/>
  <c r="AH11" i="21"/>
  <c r="AG11" i="21"/>
  <c r="AF11" i="21"/>
  <c r="AE11" i="21"/>
  <c r="AD11" i="21"/>
  <c r="AC11" i="21"/>
  <c r="AA11" i="21"/>
  <c r="Z11" i="21"/>
  <c r="Y11" i="21"/>
  <c r="X11" i="21"/>
  <c r="W11" i="21"/>
  <c r="V11" i="21"/>
  <c r="U11" i="21"/>
  <c r="T11" i="21"/>
  <c r="S11" i="21"/>
  <c r="R11" i="21"/>
  <c r="Q11" i="21"/>
  <c r="P11" i="21"/>
  <c r="N11" i="21"/>
  <c r="M11" i="21"/>
  <c r="L11" i="21"/>
  <c r="K11" i="21"/>
  <c r="J11" i="21"/>
  <c r="I11" i="21"/>
  <c r="H11" i="21"/>
  <c r="G11" i="21"/>
  <c r="F11" i="21"/>
  <c r="E11" i="21"/>
  <c r="D11" i="21"/>
  <c r="C11" i="21"/>
  <c r="AM10" i="21"/>
  <c r="AL10" i="21"/>
  <c r="AK10" i="21"/>
  <c r="AJ10" i="21"/>
  <c r="AI10" i="21"/>
  <c r="AH10" i="21"/>
  <c r="AG10" i="21"/>
  <c r="AE10" i="21"/>
  <c r="AD10" i="21"/>
  <c r="AC10" i="21"/>
  <c r="AB10" i="21"/>
  <c r="AA10" i="21"/>
  <c r="Z10" i="21"/>
  <c r="Y10" i="21"/>
  <c r="W10" i="21"/>
  <c r="V10" i="21"/>
  <c r="T10" i="21"/>
  <c r="S10" i="21"/>
  <c r="R10" i="21"/>
  <c r="Q10" i="21"/>
  <c r="P10" i="21"/>
  <c r="O10" i="21"/>
  <c r="M10" i="21"/>
  <c r="L10" i="21"/>
  <c r="K10" i="21"/>
  <c r="J10" i="21"/>
  <c r="H10" i="21"/>
  <c r="G10" i="21"/>
  <c r="F10" i="21"/>
  <c r="E10" i="21"/>
  <c r="D10" i="21"/>
  <c r="C10" i="21"/>
  <c r="AM9" i="21"/>
  <c r="AL9" i="21"/>
  <c r="AK9" i="21"/>
  <c r="AJ9" i="21"/>
  <c r="AI9" i="21"/>
  <c r="AH9" i="21"/>
  <c r="AG9" i="21"/>
  <c r="AF9" i="21"/>
  <c r="AC9" i="21"/>
  <c r="AB9" i="21"/>
  <c r="AA9" i="21"/>
  <c r="Z9" i="21"/>
  <c r="Y9" i="21"/>
  <c r="X9" i="21"/>
  <c r="W9" i="21"/>
  <c r="V9" i="21"/>
  <c r="U9" i="21"/>
  <c r="T9" i="21"/>
  <c r="R9" i="21"/>
  <c r="Q9" i="21"/>
  <c r="O9" i="21"/>
  <c r="N9" i="21"/>
  <c r="M9" i="21"/>
  <c r="L9" i="21"/>
  <c r="K9" i="21"/>
  <c r="J9" i="21"/>
  <c r="G9" i="21"/>
  <c r="E9" i="21"/>
  <c r="D9" i="21"/>
  <c r="C9" i="21"/>
  <c r="AM45" i="13"/>
  <c r="AL45" i="13"/>
  <c r="AK45" i="13"/>
  <c r="AJ45" i="13"/>
  <c r="AI45" i="13"/>
  <c r="AH45" i="13"/>
  <c r="AG45" i="13"/>
  <c r="AF45" i="13"/>
  <c r="AE45" i="13"/>
  <c r="AD45" i="13"/>
  <c r="AC45" i="13"/>
  <c r="AB45" i="13"/>
  <c r="AA45" i="13"/>
  <c r="Z45" i="13"/>
  <c r="Y45" i="13"/>
  <c r="X45" i="13"/>
  <c r="W45" i="13"/>
  <c r="V45" i="13"/>
  <c r="U45" i="13"/>
  <c r="T45" i="13"/>
  <c r="S45" i="13"/>
  <c r="R45" i="13"/>
  <c r="Q45" i="13"/>
  <c r="P45" i="13"/>
  <c r="O45" i="13"/>
  <c r="N45" i="13"/>
  <c r="M45" i="13"/>
  <c r="L45" i="13"/>
  <c r="K45" i="13"/>
  <c r="J45" i="13"/>
  <c r="I45" i="13"/>
  <c r="H45" i="13"/>
  <c r="G45" i="13"/>
  <c r="F45" i="13"/>
  <c r="E45" i="13"/>
  <c r="D45" i="13"/>
  <c r="C45" i="13"/>
  <c r="AM44" i="13"/>
  <c r="AL44" i="13"/>
  <c r="AF44" i="13"/>
  <c r="AE44" i="13"/>
  <c r="AD44" i="13"/>
  <c r="AC44" i="13"/>
  <c r="AA44" i="13"/>
  <c r="Z44" i="13"/>
  <c r="Y44" i="13"/>
  <c r="X44" i="13"/>
  <c r="W44" i="13"/>
  <c r="V44" i="13"/>
  <c r="U44" i="13"/>
  <c r="T44" i="13"/>
  <c r="S44" i="13"/>
  <c r="R44" i="13"/>
  <c r="Q44" i="13"/>
  <c r="O44" i="13"/>
  <c r="N44" i="13"/>
  <c r="M44" i="13"/>
  <c r="L44" i="13"/>
  <c r="K44" i="13"/>
  <c r="J44" i="13"/>
  <c r="I44" i="13"/>
  <c r="H44" i="13"/>
  <c r="G44" i="13"/>
  <c r="F44" i="13"/>
  <c r="D44" i="13"/>
  <c r="C44" i="13"/>
  <c r="AM43" i="13"/>
  <c r="AK43" i="13"/>
  <c r="AJ43" i="13"/>
  <c r="AI43" i="13"/>
  <c r="AH43" i="13"/>
  <c r="AF43" i="13"/>
  <c r="AE43" i="13"/>
  <c r="AD43" i="13"/>
  <c r="AC43" i="13"/>
  <c r="AB43" i="13"/>
  <c r="AA43" i="13"/>
  <c r="Z43" i="13"/>
  <c r="Y43" i="13"/>
  <c r="X43" i="13"/>
  <c r="W43" i="13"/>
  <c r="V43" i="13"/>
  <c r="U43" i="13"/>
  <c r="T43" i="13"/>
  <c r="S43" i="13"/>
  <c r="R43" i="13"/>
  <c r="Q43" i="13"/>
  <c r="P43" i="13"/>
  <c r="N43" i="13"/>
  <c r="M43" i="13"/>
  <c r="L43" i="13"/>
  <c r="K43" i="13"/>
  <c r="J43" i="13"/>
  <c r="I43" i="13"/>
  <c r="H43" i="13"/>
  <c r="G43" i="13"/>
  <c r="F43" i="13"/>
  <c r="D43" i="13"/>
  <c r="C43" i="13"/>
  <c r="AM42" i="13"/>
  <c r="AK42" i="13"/>
  <c r="AJ42" i="13"/>
  <c r="AI42" i="13"/>
  <c r="AF42" i="13"/>
  <c r="AE42" i="13"/>
  <c r="AD42" i="13"/>
  <c r="AC42" i="13"/>
  <c r="AB42" i="13"/>
  <c r="AA42" i="13"/>
  <c r="Z42" i="13"/>
  <c r="Y42" i="13"/>
  <c r="X42" i="13"/>
  <c r="W42" i="13"/>
  <c r="V42" i="13"/>
  <c r="U42" i="13"/>
  <c r="T42" i="13"/>
  <c r="R42" i="13"/>
  <c r="Q42" i="13"/>
  <c r="P42" i="13"/>
  <c r="O42" i="13"/>
  <c r="N42" i="13"/>
  <c r="M42" i="13"/>
  <c r="L42" i="13"/>
  <c r="K42" i="13"/>
  <c r="J42" i="13"/>
  <c r="I42" i="13"/>
  <c r="H42" i="13"/>
  <c r="G42" i="13"/>
  <c r="F42" i="13"/>
  <c r="E42" i="13"/>
  <c r="D42" i="13"/>
  <c r="C42" i="13"/>
  <c r="AM41" i="13"/>
  <c r="AK41" i="13"/>
  <c r="AJ41" i="13"/>
  <c r="AI41" i="13"/>
  <c r="AG41" i="13"/>
  <c r="AF41" i="13"/>
  <c r="AE41" i="13"/>
  <c r="AC41" i="13"/>
  <c r="AB41" i="13"/>
  <c r="AA41" i="13"/>
  <c r="Z41" i="13"/>
  <c r="Y41" i="13"/>
  <c r="X41" i="13"/>
  <c r="W41" i="13"/>
  <c r="V41" i="13"/>
  <c r="U41" i="13"/>
  <c r="T41" i="13"/>
  <c r="R41" i="13"/>
  <c r="Q41" i="13"/>
  <c r="O41" i="13"/>
  <c r="N41" i="13"/>
  <c r="M41" i="13"/>
  <c r="L41" i="13"/>
  <c r="K41" i="13"/>
  <c r="J41" i="13"/>
  <c r="I41" i="13"/>
  <c r="H41" i="13"/>
  <c r="G41" i="13"/>
  <c r="F41" i="13"/>
  <c r="E41" i="13"/>
  <c r="D41" i="13"/>
  <c r="C41" i="13"/>
  <c r="AM40" i="13"/>
  <c r="AK40"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J40" i="13"/>
  <c r="I40" i="13"/>
  <c r="H40" i="13"/>
  <c r="G40" i="13"/>
  <c r="F40" i="13"/>
  <c r="E40" i="13"/>
  <c r="D40" i="13"/>
  <c r="C40" i="13"/>
  <c r="AM39" i="13"/>
  <c r="AI39" i="13"/>
  <c r="AH39" i="13"/>
  <c r="AG39" i="13"/>
  <c r="AF39" i="13"/>
  <c r="AE39" i="13"/>
  <c r="AD39" i="13"/>
  <c r="AC39" i="13"/>
  <c r="AB39" i="13"/>
  <c r="AA39" i="13"/>
  <c r="Z39" i="13"/>
  <c r="Y39" i="13"/>
  <c r="X39" i="13"/>
  <c r="W39" i="13"/>
  <c r="V39" i="13"/>
  <c r="U39" i="13"/>
  <c r="T39" i="13"/>
  <c r="R39" i="13"/>
  <c r="Q39" i="13"/>
  <c r="P39" i="13"/>
  <c r="N39" i="13"/>
  <c r="M39" i="13"/>
  <c r="L39" i="13"/>
  <c r="K39" i="13"/>
  <c r="J39" i="13"/>
  <c r="I39" i="13"/>
  <c r="H39" i="13"/>
  <c r="G39" i="13"/>
  <c r="F39" i="13"/>
  <c r="E39" i="13"/>
  <c r="D39" i="13"/>
  <c r="C39" i="13"/>
  <c r="AM38" i="13"/>
  <c r="AL38" i="13"/>
  <c r="AK38" i="13"/>
  <c r="AJ38" i="13"/>
  <c r="AI38" i="13"/>
  <c r="AH38" i="13"/>
  <c r="AG38" i="13"/>
  <c r="AF38" i="13"/>
  <c r="AE38" i="13"/>
  <c r="AD38" i="13"/>
  <c r="AC38" i="13"/>
  <c r="AB38" i="13"/>
  <c r="AA38" i="13"/>
  <c r="Z38" i="13"/>
  <c r="W38" i="13"/>
  <c r="V38" i="13"/>
  <c r="U38" i="13"/>
  <c r="T38" i="13"/>
  <c r="S38" i="13"/>
  <c r="R38" i="13"/>
  <c r="P38" i="13"/>
  <c r="O38" i="13"/>
  <c r="M38" i="13"/>
  <c r="L38" i="13"/>
  <c r="K38" i="13"/>
  <c r="J38" i="13"/>
  <c r="I38" i="13"/>
  <c r="H38" i="13"/>
  <c r="G38" i="13"/>
  <c r="F38" i="13"/>
  <c r="E38" i="13"/>
  <c r="D38" i="13"/>
  <c r="C38" i="13"/>
  <c r="AM37" i="13"/>
  <c r="AL37" i="13"/>
  <c r="AK37" i="13"/>
  <c r="AJ37" i="13"/>
  <c r="AI37" i="13"/>
  <c r="AH37" i="13"/>
  <c r="AG37" i="13"/>
  <c r="AF37" i="13"/>
  <c r="AE37" i="13"/>
  <c r="AD37" i="13"/>
  <c r="AC37" i="13"/>
  <c r="AB37" i="13"/>
  <c r="AA37" i="13"/>
  <c r="Y37" i="13"/>
  <c r="X37" i="13"/>
  <c r="W37" i="13"/>
  <c r="V37" i="13"/>
  <c r="U37" i="13"/>
  <c r="T37" i="13"/>
  <c r="S37" i="13"/>
  <c r="R37" i="13"/>
  <c r="Q37" i="13"/>
  <c r="O37" i="13"/>
  <c r="N37" i="13"/>
  <c r="M37" i="13"/>
  <c r="L37" i="13"/>
  <c r="K37" i="13"/>
  <c r="J37" i="13"/>
  <c r="I37" i="13"/>
  <c r="G37" i="13"/>
  <c r="F37" i="13"/>
  <c r="E37" i="13"/>
  <c r="D37" i="13"/>
  <c r="C37" i="13"/>
  <c r="AM36" i="13"/>
  <c r="AL36" i="13"/>
  <c r="AK36" i="13"/>
  <c r="AJ36" i="13"/>
  <c r="AH36" i="13"/>
  <c r="AG36" i="13"/>
  <c r="AF36" i="13"/>
  <c r="AE36" i="13"/>
  <c r="AD36" i="13"/>
  <c r="AC36" i="13"/>
  <c r="AB36" i="13"/>
  <c r="AA36" i="13"/>
  <c r="Z36" i="13"/>
  <c r="Y36" i="13"/>
  <c r="X36" i="13"/>
  <c r="W36" i="13"/>
  <c r="V36" i="13"/>
  <c r="U36" i="13"/>
  <c r="T36" i="13"/>
  <c r="R36" i="13"/>
  <c r="Q36" i="13"/>
  <c r="O36" i="13"/>
  <c r="N36" i="13"/>
  <c r="M36" i="13"/>
  <c r="L36" i="13"/>
  <c r="K36" i="13"/>
  <c r="J36" i="13"/>
  <c r="I36" i="13"/>
  <c r="H36" i="13"/>
  <c r="G36" i="13"/>
  <c r="F36" i="13"/>
  <c r="E36" i="13"/>
  <c r="D36" i="13"/>
  <c r="AM35" i="13"/>
  <c r="AL35" i="13"/>
  <c r="AK35" i="13"/>
  <c r="AJ35" i="13"/>
  <c r="AI35" i="13"/>
  <c r="AH35" i="13"/>
  <c r="AG35" i="13"/>
  <c r="AF35" i="13"/>
  <c r="AE35" i="13"/>
  <c r="AD35" i="13"/>
  <c r="AC35" i="13"/>
  <c r="AB35" i="13"/>
  <c r="AA35" i="13"/>
  <c r="X35" i="13"/>
  <c r="W35" i="13"/>
  <c r="V35" i="13"/>
  <c r="U35" i="13"/>
  <c r="S35" i="13"/>
  <c r="R35" i="13"/>
  <c r="Q35" i="13"/>
  <c r="P35" i="13"/>
  <c r="O35" i="13"/>
  <c r="N35" i="13"/>
  <c r="L35" i="13"/>
  <c r="K35" i="13"/>
  <c r="H35" i="13"/>
  <c r="G35" i="13"/>
  <c r="F35" i="13"/>
  <c r="E35" i="13"/>
  <c r="D35" i="13"/>
  <c r="C35" i="13"/>
  <c r="AM34" i="13"/>
  <c r="AK34" i="13"/>
  <c r="AJ34" i="13"/>
  <c r="AI34" i="13"/>
  <c r="AH34" i="13"/>
  <c r="AG34" i="13"/>
  <c r="AF34" i="13"/>
  <c r="AE34" i="13"/>
  <c r="AD34" i="13"/>
  <c r="AC34" i="13"/>
  <c r="AB34" i="13"/>
  <c r="AA34" i="13"/>
  <c r="Z34" i="13"/>
  <c r="Y34" i="13"/>
  <c r="X34" i="13"/>
  <c r="W34" i="13"/>
  <c r="V34" i="13"/>
  <c r="U34" i="13"/>
  <c r="T34" i="13"/>
  <c r="S34" i="13"/>
  <c r="R34" i="13"/>
  <c r="Q34" i="13"/>
  <c r="O34" i="13"/>
  <c r="N34" i="13"/>
  <c r="M34" i="13"/>
  <c r="L34" i="13"/>
  <c r="K34" i="13"/>
  <c r="J34" i="13"/>
  <c r="I34" i="13"/>
  <c r="H34" i="13"/>
  <c r="G34" i="13"/>
  <c r="F34" i="13"/>
  <c r="D34" i="13"/>
  <c r="C34" i="13"/>
  <c r="AM33" i="13"/>
  <c r="AL33" i="13"/>
  <c r="AK33" i="13"/>
  <c r="AJ33" i="13"/>
  <c r="AI33" i="13"/>
  <c r="AH33" i="13"/>
  <c r="AG33" i="13"/>
  <c r="AF33" i="13"/>
  <c r="AE33" i="13"/>
  <c r="AD33" i="13"/>
  <c r="AC33" i="13"/>
  <c r="AB33" i="13"/>
  <c r="AA33" i="13"/>
  <c r="Z33" i="13"/>
  <c r="Y33" i="13"/>
  <c r="X33" i="13"/>
  <c r="W33" i="13"/>
  <c r="V33" i="13"/>
  <c r="U33" i="13"/>
  <c r="T33" i="13"/>
  <c r="S33" i="13"/>
  <c r="R33" i="13"/>
  <c r="Q33" i="13"/>
  <c r="P33" i="13"/>
  <c r="O33" i="13"/>
  <c r="N33" i="13"/>
  <c r="M33" i="13"/>
  <c r="K33" i="13"/>
  <c r="J33" i="13"/>
  <c r="I33" i="13"/>
  <c r="H33" i="13"/>
  <c r="G33" i="13"/>
  <c r="F33" i="13"/>
  <c r="E33" i="13"/>
  <c r="D33" i="13"/>
  <c r="C33" i="13"/>
  <c r="AM32" i="13"/>
  <c r="AL32" i="13"/>
  <c r="AK32" i="13"/>
  <c r="AJ32" i="13"/>
  <c r="AI32" i="13"/>
  <c r="AH32" i="13"/>
  <c r="AG32" i="13"/>
  <c r="AF32" i="13"/>
  <c r="AD32" i="13"/>
  <c r="AB32" i="13"/>
  <c r="AA32" i="13"/>
  <c r="Z32" i="13"/>
  <c r="Y32" i="13"/>
  <c r="X32" i="13"/>
  <c r="W32" i="13"/>
  <c r="V32" i="13"/>
  <c r="U32" i="13"/>
  <c r="S32" i="13"/>
  <c r="R32" i="13"/>
  <c r="Q32" i="13"/>
  <c r="P32" i="13"/>
  <c r="O32" i="13"/>
  <c r="N32" i="13"/>
  <c r="M32" i="13"/>
  <c r="L32" i="13"/>
  <c r="K32" i="13"/>
  <c r="J32" i="13"/>
  <c r="G32" i="13"/>
  <c r="F32" i="13"/>
  <c r="E32" i="13"/>
  <c r="D32" i="13"/>
  <c r="C32" i="13"/>
  <c r="AM31" i="13"/>
  <c r="AL31" i="13"/>
  <c r="AK31" i="13"/>
  <c r="AJ31" i="13"/>
  <c r="AI31" i="13"/>
  <c r="AH31" i="13"/>
  <c r="AG31" i="13"/>
  <c r="AE31" i="13"/>
  <c r="AD31" i="13"/>
  <c r="AB31" i="13"/>
  <c r="AA31" i="13"/>
  <c r="Z31" i="13"/>
  <c r="Y31" i="13"/>
  <c r="W31" i="13"/>
  <c r="V31" i="13"/>
  <c r="U31" i="13"/>
  <c r="T31" i="13"/>
  <c r="S31" i="13"/>
  <c r="R31" i="13"/>
  <c r="Q31" i="13"/>
  <c r="P31" i="13"/>
  <c r="O31" i="13"/>
  <c r="N31" i="13"/>
  <c r="L31" i="13"/>
  <c r="K31" i="13"/>
  <c r="H31" i="13"/>
  <c r="G31" i="13"/>
  <c r="F31" i="13"/>
  <c r="E31" i="13"/>
  <c r="D31" i="13"/>
  <c r="C31" i="13"/>
  <c r="AM30" i="13"/>
  <c r="AL30" i="13"/>
  <c r="AK30" i="13"/>
  <c r="AJ30" i="13"/>
  <c r="AI30" i="13"/>
  <c r="AH30" i="13"/>
  <c r="AG30" i="13"/>
  <c r="AE30" i="13"/>
  <c r="AD30" i="13"/>
  <c r="AC30" i="13"/>
  <c r="AB30" i="13"/>
  <c r="AA30" i="13"/>
  <c r="Z30" i="13"/>
  <c r="X30" i="13"/>
  <c r="W30" i="13"/>
  <c r="V30" i="13"/>
  <c r="U30" i="13"/>
  <c r="T30" i="13"/>
  <c r="S30" i="13"/>
  <c r="R30" i="13"/>
  <c r="Q30" i="13"/>
  <c r="P30" i="13"/>
  <c r="O30" i="13"/>
  <c r="N30" i="13"/>
  <c r="M30" i="13"/>
  <c r="L30" i="13"/>
  <c r="K30" i="13"/>
  <c r="H30" i="13"/>
  <c r="G30" i="13"/>
  <c r="F30" i="13"/>
  <c r="E30" i="13"/>
  <c r="C30" i="13"/>
  <c r="AM29" i="13"/>
  <c r="AL29" i="13"/>
  <c r="AK29" i="13"/>
  <c r="AJ29" i="13"/>
  <c r="AI29" i="13"/>
  <c r="AH29" i="13"/>
  <c r="AG29" i="13"/>
  <c r="AF29" i="13"/>
  <c r="AE29" i="13"/>
  <c r="AD29" i="13"/>
  <c r="AC29" i="13"/>
  <c r="AB29" i="13"/>
  <c r="AA29" i="13"/>
  <c r="Z29" i="13"/>
  <c r="Y29" i="13"/>
  <c r="X29" i="13"/>
  <c r="W29" i="13"/>
  <c r="V29" i="13"/>
  <c r="U29" i="13"/>
  <c r="T29" i="13"/>
  <c r="R29" i="13"/>
  <c r="Q29" i="13"/>
  <c r="P29" i="13"/>
  <c r="O29" i="13"/>
  <c r="N29" i="13"/>
  <c r="M29" i="13"/>
  <c r="L29" i="13"/>
  <c r="K29" i="13"/>
  <c r="J29" i="13"/>
  <c r="I29" i="13"/>
  <c r="H29" i="13"/>
  <c r="G29" i="13"/>
  <c r="F29" i="13"/>
  <c r="E29" i="13"/>
  <c r="D29" i="13"/>
  <c r="C29" i="13"/>
  <c r="AM28" i="13"/>
  <c r="AL28" i="13"/>
  <c r="AK28" i="13"/>
  <c r="AJ28" i="13"/>
  <c r="AI28" i="13"/>
  <c r="AH28" i="13"/>
  <c r="AG28" i="13"/>
  <c r="AF28" i="13"/>
  <c r="AE28" i="13"/>
  <c r="AD28" i="13"/>
  <c r="AC28" i="13"/>
  <c r="AB28" i="13"/>
  <c r="AA28" i="13"/>
  <c r="Z28" i="13"/>
  <c r="Y28" i="13"/>
  <c r="X28" i="13"/>
  <c r="W28" i="13"/>
  <c r="V28" i="13"/>
  <c r="U28" i="13"/>
  <c r="S28" i="13"/>
  <c r="R28" i="13"/>
  <c r="Q28" i="13"/>
  <c r="P28" i="13"/>
  <c r="O28" i="13"/>
  <c r="N28" i="13"/>
  <c r="M28" i="13"/>
  <c r="L28" i="13"/>
  <c r="J28" i="13"/>
  <c r="I28" i="13"/>
  <c r="H28" i="13"/>
  <c r="G28" i="13"/>
  <c r="F28" i="13"/>
  <c r="E28" i="13"/>
  <c r="D28" i="13"/>
  <c r="C28" i="13"/>
  <c r="AM27" i="13"/>
  <c r="AL27" i="13"/>
  <c r="AK27" i="13"/>
  <c r="AJ27" i="13"/>
  <c r="AI27" i="13"/>
  <c r="AH27" i="13"/>
  <c r="AG27" i="13"/>
  <c r="AF27" i="13"/>
  <c r="AE27" i="13"/>
  <c r="AD27" i="13"/>
  <c r="AC27" i="13"/>
  <c r="AB27" i="13"/>
  <c r="AA27" i="13"/>
  <c r="Z27" i="13"/>
  <c r="Y27" i="13"/>
  <c r="X27" i="13"/>
  <c r="W27" i="13"/>
  <c r="V27" i="13"/>
  <c r="U27" i="13"/>
  <c r="T27" i="13"/>
  <c r="S27" i="13"/>
  <c r="R27" i="13"/>
  <c r="Q27" i="13"/>
  <c r="P27" i="13"/>
  <c r="O27" i="13"/>
  <c r="M27" i="13"/>
  <c r="L27" i="13"/>
  <c r="K27" i="13"/>
  <c r="J27" i="13"/>
  <c r="H27" i="13"/>
  <c r="G27" i="13"/>
  <c r="F27" i="13"/>
  <c r="E27" i="13"/>
  <c r="C27" i="13"/>
  <c r="AM26" i="13"/>
  <c r="AL26" i="13"/>
  <c r="AK26" i="13"/>
  <c r="AJ26" i="13"/>
  <c r="AI26" i="13"/>
  <c r="AH26" i="13"/>
  <c r="AG26" i="13"/>
  <c r="AF26" i="13"/>
  <c r="AE26" i="13"/>
  <c r="AD26" i="13"/>
  <c r="AB26" i="13"/>
  <c r="AA26" i="13"/>
  <c r="Y26" i="13"/>
  <c r="X26" i="13"/>
  <c r="W26" i="13"/>
  <c r="U26" i="13"/>
  <c r="T26" i="13"/>
  <c r="S26" i="13"/>
  <c r="R26" i="13"/>
  <c r="Q26" i="13"/>
  <c r="P26" i="13"/>
  <c r="O26" i="13"/>
  <c r="N26" i="13"/>
  <c r="M26" i="13"/>
  <c r="L26" i="13"/>
  <c r="K26" i="13"/>
  <c r="J26" i="13"/>
  <c r="I26" i="13"/>
  <c r="H26" i="13"/>
  <c r="G26" i="13"/>
  <c r="F26" i="13"/>
  <c r="E26" i="13"/>
  <c r="D26" i="13"/>
  <c r="C26" i="13"/>
  <c r="AM25" i="13"/>
  <c r="AL25" i="13"/>
  <c r="AK25" i="13"/>
  <c r="AH25" i="13"/>
  <c r="AF25" i="13"/>
  <c r="AE25" i="13"/>
  <c r="AC25" i="13"/>
  <c r="AB25" i="13"/>
  <c r="AA25" i="13"/>
  <c r="Z25" i="13"/>
  <c r="Y25" i="13"/>
  <c r="X25" i="13"/>
  <c r="V25" i="13"/>
  <c r="U25" i="13"/>
  <c r="T25" i="13"/>
  <c r="S25" i="13"/>
  <c r="R25" i="13"/>
  <c r="Q25" i="13"/>
  <c r="P25" i="13"/>
  <c r="M25" i="13"/>
  <c r="L25" i="13"/>
  <c r="K25" i="13"/>
  <c r="J25" i="13"/>
  <c r="I25" i="13"/>
  <c r="H25" i="13"/>
  <c r="G25" i="13"/>
  <c r="E25" i="13"/>
  <c r="D25"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D24" i="13"/>
  <c r="C24" i="13"/>
  <c r="AM23" i="13"/>
  <c r="AL23" i="13"/>
  <c r="AK23" i="13"/>
  <c r="AJ23" i="13"/>
  <c r="AI23" i="13"/>
  <c r="AH23" i="13"/>
  <c r="AG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D23" i="13"/>
  <c r="C23" i="13"/>
  <c r="AM22" i="13"/>
  <c r="AK22" i="13"/>
  <c r="AJ22" i="13"/>
  <c r="AH22" i="13"/>
  <c r="AG22" i="13"/>
  <c r="AF22" i="13"/>
  <c r="AC22" i="13"/>
  <c r="AA22" i="13"/>
  <c r="Z22" i="13"/>
  <c r="Y22" i="13"/>
  <c r="X22" i="13"/>
  <c r="W22" i="13"/>
  <c r="V22" i="13"/>
  <c r="U22" i="13"/>
  <c r="T22" i="13"/>
  <c r="S22" i="13"/>
  <c r="R22" i="13"/>
  <c r="Q22" i="13"/>
  <c r="P22" i="13"/>
  <c r="O22" i="13"/>
  <c r="N22" i="13"/>
  <c r="M22" i="13"/>
  <c r="L22" i="13"/>
  <c r="K22" i="13"/>
  <c r="J22" i="13"/>
  <c r="I22" i="13"/>
  <c r="H22" i="13"/>
  <c r="G22" i="13"/>
  <c r="F22" i="13"/>
  <c r="E22" i="13"/>
  <c r="D22" i="13"/>
  <c r="AM21" i="13"/>
  <c r="AL21" i="13"/>
  <c r="AJ21" i="13"/>
  <c r="AI21" i="13"/>
  <c r="AH21" i="13"/>
  <c r="AF21" i="13"/>
  <c r="AE21" i="13"/>
  <c r="AD21" i="13"/>
  <c r="AC21" i="13"/>
  <c r="AB21" i="13"/>
  <c r="AA21" i="13"/>
  <c r="Z21" i="13"/>
  <c r="Y21" i="13"/>
  <c r="X21" i="13"/>
  <c r="W21" i="13"/>
  <c r="V21" i="13"/>
  <c r="U21" i="13"/>
  <c r="T21" i="13"/>
  <c r="R21" i="13"/>
  <c r="Q21" i="13"/>
  <c r="P21" i="13"/>
  <c r="O21" i="13"/>
  <c r="N21" i="13"/>
  <c r="M21" i="13"/>
  <c r="L21" i="13"/>
  <c r="K21" i="13"/>
  <c r="J21" i="13"/>
  <c r="I21" i="13"/>
  <c r="H21" i="13"/>
  <c r="G21" i="13"/>
  <c r="F21" i="13"/>
  <c r="D21" i="13"/>
  <c r="C21" i="13"/>
  <c r="AM20" i="13"/>
  <c r="AL20" i="13"/>
  <c r="AK20" i="13"/>
  <c r="AJ20" i="13"/>
  <c r="AI20" i="13"/>
  <c r="AH20" i="13"/>
  <c r="AG20" i="13"/>
  <c r="AE20" i="13"/>
  <c r="AD20" i="13"/>
  <c r="AC20" i="13"/>
  <c r="AB20" i="13"/>
  <c r="AA20" i="13"/>
  <c r="Z20" i="13"/>
  <c r="Y20" i="13"/>
  <c r="X20" i="13"/>
  <c r="W20" i="13"/>
  <c r="V20" i="13"/>
  <c r="T20" i="13"/>
  <c r="R20" i="13"/>
  <c r="Q20" i="13"/>
  <c r="P20" i="13"/>
  <c r="O20" i="13"/>
  <c r="N20" i="13"/>
  <c r="M20" i="13"/>
  <c r="K20" i="13"/>
  <c r="J20" i="13"/>
  <c r="H20" i="13"/>
  <c r="G20" i="13"/>
  <c r="E20" i="13"/>
  <c r="C20" i="13"/>
  <c r="AM19" i="13"/>
  <c r="AL19" i="13"/>
  <c r="AK19" i="13"/>
  <c r="AJ19" i="13"/>
  <c r="AI19" i="13"/>
  <c r="AH19" i="13"/>
  <c r="AG19" i="13"/>
  <c r="AF19" i="13"/>
  <c r="AE19" i="13"/>
  <c r="AD19" i="13"/>
  <c r="AB19" i="13"/>
  <c r="AA19" i="13"/>
  <c r="Z19" i="13"/>
  <c r="X19" i="13"/>
  <c r="W19" i="13"/>
  <c r="V19" i="13"/>
  <c r="U19" i="13"/>
  <c r="T19" i="13"/>
  <c r="S19" i="13"/>
  <c r="R19" i="13"/>
  <c r="Q19" i="13"/>
  <c r="P19" i="13"/>
  <c r="O19" i="13"/>
  <c r="N19" i="13"/>
  <c r="M19" i="13"/>
  <c r="L19" i="13"/>
  <c r="J19" i="13"/>
  <c r="I19" i="13"/>
  <c r="H19" i="13"/>
  <c r="G19" i="13"/>
  <c r="F19" i="13"/>
  <c r="E19" i="13"/>
  <c r="D19" i="13"/>
  <c r="C19" i="13"/>
  <c r="AM18" i="13"/>
  <c r="AL18" i="13"/>
  <c r="AK18" i="13"/>
  <c r="AJ18" i="13"/>
  <c r="AI18" i="13"/>
  <c r="AH18" i="13"/>
  <c r="AG18" i="13"/>
  <c r="AF18" i="13"/>
  <c r="AE18" i="13"/>
  <c r="AD18" i="13"/>
  <c r="AC18" i="13"/>
  <c r="AB18" i="13"/>
  <c r="Z18" i="13"/>
  <c r="Y18" i="13"/>
  <c r="X18" i="13"/>
  <c r="W18" i="13"/>
  <c r="V18" i="13"/>
  <c r="U18" i="13"/>
  <c r="T18" i="13"/>
  <c r="S18" i="13"/>
  <c r="R18" i="13"/>
  <c r="Q18" i="13"/>
  <c r="P18" i="13"/>
  <c r="O18" i="13"/>
  <c r="M18" i="13"/>
  <c r="L18" i="13"/>
  <c r="K18" i="13"/>
  <c r="J18" i="13"/>
  <c r="I18" i="13"/>
  <c r="H18" i="13"/>
  <c r="G18" i="13"/>
  <c r="F18" i="13"/>
  <c r="E18" i="13"/>
  <c r="D18" i="13"/>
  <c r="C18" i="13"/>
  <c r="AM17" i="13"/>
  <c r="AL17" i="13"/>
  <c r="AK17" i="13"/>
  <c r="AJ17" i="13"/>
  <c r="AI17" i="13"/>
  <c r="AH17" i="13"/>
  <c r="AG17" i="13"/>
  <c r="AF17" i="13"/>
  <c r="AE17" i="13"/>
  <c r="AD17" i="13"/>
  <c r="AC17" i="13"/>
  <c r="AB17" i="13"/>
  <c r="AA17" i="13"/>
  <c r="Z17" i="13"/>
  <c r="Y17" i="13"/>
  <c r="X17" i="13"/>
  <c r="W17" i="13"/>
  <c r="U17" i="13"/>
  <c r="T17" i="13"/>
  <c r="S17" i="13"/>
  <c r="R17" i="13"/>
  <c r="Q17" i="13"/>
  <c r="P17" i="13"/>
  <c r="O17" i="13"/>
  <c r="N17" i="13"/>
  <c r="L17" i="13"/>
  <c r="K17" i="13"/>
  <c r="J17" i="13"/>
  <c r="I17" i="13"/>
  <c r="H17" i="13"/>
  <c r="G17" i="13"/>
  <c r="F17" i="13"/>
  <c r="E17" i="13"/>
  <c r="D17" i="13"/>
  <c r="C17" i="13"/>
  <c r="AM16" i="13"/>
  <c r="AL16" i="13"/>
  <c r="AK16" i="13"/>
  <c r="AJ16" i="13"/>
  <c r="AI16" i="13"/>
  <c r="AH16" i="13"/>
  <c r="AG16" i="13"/>
  <c r="AF16" i="13"/>
  <c r="AE16" i="13"/>
  <c r="AD16" i="13"/>
  <c r="AB16" i="13"/>
  <c r="AA16" i="13"/>
  <c r="Z16" i="13"/>
  <c r="W16" i="13"/>
  <c r="V16" i="13"/>
  <c r="U16" i="13"/>
  <c r="T16" i="13"/>
  <c r="S16" i="13"/>
  <c r="R16" i="13"/>
  <c r="Q16" i="13"/>
  <c r="P16" i="13"/>
  <c r="O16" i="13"/>
  <c r="N16" i="13"/>
  <c r="M16" i="13"/>
  <c r="L16" i="13"/>
  <c r="K16" i="13"/>
  <c r="J16" i="13"/>
  <c r="H16" i="13"/>
  <c r="G16" i="13"/>
  <c r="F16" i="13"/>
  <c r="E16" i="13"/>
  <c r="D16" i="13"/>
  <c r="C16" i="13"/>
  <c r="AM15" i="13"/>
  <c r="AL15" i="13"/>
  <c r="AK15" i="13"/>
  <c r="AJ15" i="13"/>
  <c r="AI15" i="13"/>
  <c r="AH15" i="13"/>
  <c r="AG15" i="13"/>
  <c r="AF15" i="13"/>
  <c r="AE15" i="13"/>
  <c r="AD15" i="13"/>
  <c r="AB15" i="13"/>
  <c r="AA15" i="13"/>
  <c r="W15" i="13"/>
  <c r="V15" i="13"/>
  <c r="T15" i="13"/>
  <c r="S15" i="13"/>
  <c r="R15" i="13"/>
  <c r="Q15" i="13"/>
  <c r="P15" i="13"/>
  <c r="O15" i="13"/>
  <c r="M15" i="13"/>
  <c r="L15" i="13"/>
  <c r="K15" i="13"/>
  <c r="I15" i="13"/>
  <c r="G15" i="13"/>
  <c r="E15" i="13"/>
  <c r="D15" i="13"/>
  <c r="AM14" i="13"/>
  <c r="AL14" i="13"/>
  <c r="AK14" i="13"/>
  <c r="AJ14" i="13"/>
  <c r="AI14" i="13"/>
  <c r="AH14" i="13"/>
  <c r="AG14" i="13"/>
  <c r="AF14" i="13"/>
  <c r="AD14" i="13"/>
  <c r="AC14" i="13"/>
  <c r="AB14" i="13"/>
  <c r="AA14" i="13"/>
  <c r="Y14" i="13"/>
  <c r="X14" i="13"/>
  <c r="W14" i="13"/>
  <c r="V14" i="13"/>
  <c r="U14" i="13"/>
  <c r="T14" i="13"/>
  <c r="S14" i="13"/>
  <c r="R14" i="13"/>
  <c r="Q14" i="13"/>
  <c r="P14" i="13"/>
  <c r="O14" i="13"/>
  <c r="N14" i="13"/>
  <c r="M14" i="13"/>
  <c r="L14" i="13"/>
  <c r="K14" i="13"/>
  <c r="J14" i="13"/>
  <c r="H14" i="13"/>
  <c r="G14" i="13"/>
  <c r="F14" i="13"/>
  <c r="E14" i="13"/>
  <c r="D14" i="13"/>
  <c r="AM13" i="13"/>
  <c r="AL13" i="13"/>
  <c r="AK13" i="13"/>
  <c r="AJ13" i="13"/>
  <c r="AI13" i="13"/>
  <c r="AH13" i="13"/>
  <c r="AG13" i="13"/>
  <c r="AF13" i="13"/>
  <c r="AE13" i="13"/>
  <c r="AD13" i="13"/>
  <c r="AC13" i="13"/>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C13" i="13"/>
  <c r="AM12" i="13"/>
  <c r="AL12" i="13"/>
  <c r="AK12" i="13"/>
  <c r="AJ12" i="13"/>
  <c r="AI12" i="13"/>
  <c r="AH12" i="13"/>
  <c r="AG12" i="13"/>
  <c r="AF12" i="13"/>
  <c r="AE12" i="13"/>
  <c r="AD12" i="13"/>
  <c r="AC12" i="13"/>
  <c r="AB12" i="13"/>
  <c r="AA12" i="13"/>
  <c r="Z12" i="13"/>
  <c r="Y12" i="13"/>
  <c r="X12" i="13"/>
  <c r="W12" i="13"/>
  <c r="V12" i="13"/>
  <c r="U12" i="13"/>
  <c r="T12" i="13"/>
  <c r="R12" i="13"/>
  <c r="Q12" i="13"/>
  <c r="P12" i="13"/>
  <c r="O12" i="13"/>
  <c r="M12" i="13"/>
  <c r="L12" i="13"/>
  <c r="K12" i="13"/>
  <c r="J12" i="13"/>
  <c r="H12" i="13"/>
  <c r="G12" i="13"/>
  <c r="F12" i="13"/>
  <c r="E12" i="13"/>
  <c r="D12" i="13"/>
  <c r="AM11" i="13"/>
  <c r="AJ11" i="13"/>
  <c r="AI11" i="13"/>
  <c r="AH11" i="13"/>
  <c r="AG11" i="13"/>
  <c r="AF11" i="13"/>
  <c r="AE11" i="13"/>
  <c r="AD11" i="13"/>
  <c r="AC11" i="13"/>
  <c r="AA11" i="13"/>
  <c r="Z11" i="13"/>
  <c r="Y11" i="13"/>
  <c r="X11" i="13"/>
  <c r="W11" i="13"/>
  <c r="V11" i="13"/>
  <c r="U11" i="13"/>
  <c r="T11" i="13"/>
  <c r="S11" i="13"/>
  <c r="R11" i="13"/>
  <c r="Q11" i="13"/>
  <c r="P11" i="13"/>
  <c r="N11" i="13"/>
  <c r="M11" i="13"/>
  <c r="L11" i="13"/>
  <c r="K11" i="13"/>
  <c r="J11" i="13"/>
  <c r="I11" i="13"/>
  <c r="H11" i="13"/>
  <c r="G11" i="13"/>
  <c r="F11" i="13"/>
  <c r="E11" i="13"/>
  <c r="D11" i="13"/>
  <c r="C11" i="13"/>
  <c r="AM10" i="13"/>
  <c r="AL10" i="13"/>
  <c r="AK10" i="13"/>
  <c r="AJ10" i="13"/>
  <c r="AI10" i="13"/>
  <c r="AH10" i="13"/>
  <c r="AG10" i="13"/>
  <c r="AF10" i="13"/>
  <c r="AE10" i="13"/>
  <c r="AD10" i="13"/>
  <c r="AC10" i="13"/>
  <c r="AB10" i="13"/>
  <c r="AA10" i="13"/>
  <c r="Z10" i="13"/>
  <c r="Y10" i="13"/>
  <c r="W10" i="13"/>
  <c r="V10" i="13"/>
  <c r="T10" i="13"/>
  <c r="S10" i="13"/>
  <c r="R10" i="13"/>
  <c r="Q10" i="13"/>
  <c r="P10" i="13"/>
  <c r="O10" i="13"/>
  <c r="M10" i="13"/>
  <c r="L10" i="13"/>
  <c r="K10" i="13"/>
  <c r="J10" i="13"/>
  <c r="I10" i="13"/>
  <c r="H10" i="13"/>
  <c r="G10" i="13"/>
  <c r="F10" i="13"/>
  <c r="E10" i="13"/>
  <c r="D10" i="13"/>
  <c r="C10" i="13"/>
  <c r="AM9" i="13"/>
  <c r="AL9" i="13"/>
  <c r="AK9" i="13"/>
  <c r="AJ9" i="13"/>
  <c r="AI9" i="13"/>
  <c r="AH9" i="13"/>
  <c r="AG9" i="13"/>
  <c r="AF9" i="13"/>
  <c r="AE9" i="13"/>
  <c r="AC9" i="13"/>
  <c r="AB9" i="13"/>
  <c r="AA9" i="13"/>
  <c r="Z9" i="13"/>
  <c r="Y9" i="13"/>
  <c r="X9" i="13"/>
  <c r="W9" i="13"/>
  <c r="V9" i="13"/>
  <c r="U9" i="13"/>
  <c r="T9" i="13"/>
  <c r="R9" i="13"/>
  <c r="Q9" i="13"/>
  <c r="O9" i="13"/>
  <c r="N9" i="13"/>
  <c r="M9" i="13"/>
  <c r="L9" i="13"/>
  <c r="K9" i="13"/>
  <c r="J9" i="13"/>
  <c r="G9" i="13"/>
  <c r="E9" i="13"/>
  <c r="D9" i="13"/>
  <c r="C9" i="13"/>
  <c r="AM44" i="12"/>
  <c r="AL44" i="12"/>
  <c r="AF44" i="12"/>
  <c r="AE44" i="12"/>
  <c r="AD44" i="12"/>
  <c r="AC44" i="12"/>
  <c r="AA44" i="12"/>
  <c r="Z44" i="12"/>
  <c r="Y44" i="12"/>
  <c r="X44" i="12"/>
  <c r="W44" i="12"/>
  <c r="V44" i="12"/>
  <c r="U44" i="12"/>
  <c r="T44" i="12"/>
  <c r="S44" i="12"/>
  <c r="R44" i="12"/>
  <c r="Q44" i="12"/>
  <c r="O44" i="12"/>
  <c r="N44" i="12"/>
  <c r="M44" i="12"/>
  <c r="L44" i="12"/>
  <c r="K44" i="12"/>
  <c r="J44" i="12"/>
  <c r="I44" i="12"/>
  <c r="H44" i="12"/>
  <c r="G44" i="12"/>
  <c r="F44" i="12"/>
  <c r="D44" i="12"/>
  <c r="C44" i="12"/>
  <c r="AM43" i="12"/>
  <c r="AK43" i="12"/>
  <c r="AJ43" i="12"/>
  <c r="AI43" i="12"/>
  <c r="AH43" i="12"/>
  <c r="AF43" i="12"/>
  <c r="AE43" i="12"/>
  <c r="AD43" i="12"/>
  <c r="AC43" i="12"/>
  <c r="AB43" i="12"/>
  <c r="AA43" i="12"/>
  <c r="Z43" i="12"/>
  <c r="Y43" i="12"/>
  <c r="X43" i="12"/>
  <c r="W43" i="12"/>
  <c r="V43" i="12"/>
  <c r="U43" i="12"/>
  <c r="T43" i="12"/>
  <c r="S43" i="12"/>
  <c r="R43" i="12"/>
  <c r="Q43" i="12"/>
  <c r="P43" i="12"/>
  <c r="N43" i="12"/>
  <c r="M43" i="12"/>
  <c r="L43" i="12"/>
  <c r="K43" i="12"/>
  <c r="J43" i="12"/>
  <c r="I43" i="12"/>
  <c r="H43" i="12"/>
  <c r="G43" i="12"/>
  <c r="F43" i="12"/>
  <c r="D43" i="12"/>
  <c r="C43" i="12"/>
  <c r="AM42" i="12"/>
  <c r="AK42" i="12"/>
  <c r="AJ42" i="12"/>
  <c r="AI42" i="12"/>
  <c r="AF42" i="12"/>
  <c r="AE42" i="12"/>
  <c r="AD42" i="12"/>
  <c r="AC42" i="12"/>
  <c r="AB42" i="12"/>
  <c r="AA42" i="12"/>
  <c r="Z42" i="12"/>
  <c r="Y42" i="12"/>
  <c r="X42" i="12"/>
  <c r="W42" i="12"/>
  <c r="V42" i="12"/>
  <c r="U42" i="12"/>
  <c r="T42" i="12"/>
  <c r="R42" i="12"/>
  <c r="Q42" i="12"/>
  <c r="P42" i="12"/>
  <c r="O42" i="12"/>
  <c r="N42" i="12"/>
  <c r="M42" i="12"/>
  <c r="L42" i="12"/>
  <c r="K42" i="12"/>
  <c r="J42" i="12"/>
  <c r="I42" i="12"/>
  <c r="H42" i="12"/>
  <c r="G42" i="12"/>
  <c r="F42" i="12"/>
  <c r="E42" i="12"/>
  <c r="D42" i="12"/>
  <c r="C42" i="12"/>
  <c r="AM41" i="12"/>
  <c r="AK41" i="12"/>
  <c r="AJ41" i="12"/>
  <c r="AI41" i="12"/>
  <c r="AG41" i="12"/>
  <c r="AF41" i="12"/>
  <c r="AE41" i="12"/>
  <c r="AC41" i="12"/>
  <c r="AB41" i="12"/>
  <c r="AA41" i="12"/>
  <c r="Z41" i="12"/>
  <c r="Y41" i="12"/>
  <c r="X41" i="12"/>
  <c r="W41" i="12"/>
  <c r="V41" i="12"/>
  <c r="U41" i="12"/>
  <c r="T41" i="12"/>
  <c r="S41" i="12"/>
  <c r="R41" i="12"/>
  <c r="Q41" i="12"/>
  <c r="O41" i="12"/>
  <c r="N41" i="12"/>
  <c r="M41" i="12"/>
  <c r="L41" i="12"/>
  <c r="K41" i="12"/>
  <c r="J41" i="12"/>
  <c r="I41" i="12"/>
  <c r="H41" i="12"/>
  <c r="G41" i="12"/>
  <c r="F41" i="12"/>
  <c r="E41" i="12"/>
  <c r="D41" i="12"/>
  <c r="C41" i="12"/>
  <c r="AM40" i="12"/>
  <c r="AK40" i="12"/>
  <c r="AH40" i="12"/>
  <c r="AG40" i="12"/>
  <c r="AF40" i="12"/>
  <c r="AE40" i="12"/>
  <c r="AD40" i="12"/>
  <c r="AC40" i="12"/>
  <c r="AB40" i="12"/>
  <c r="AA40" i="12"/>
  <c r="Z40" i="12"/>
  <c r="Y40" i="12"/>
  <c r="X40" i="12"/>
  <c r="W40" i="12"/>
  <c r="V40" i="12"/>
  <c r="U40" i="12"/>
  <c r="T40" i="12"/>
  <c r="S40" i="12"/>
  <c r="R40" i="12"/>
  <c r="Q40" i="12"/>
  <c r="P40" i="12"/>
  <c r="O40" i="12"/>
  <c r="N40" i="12"/>
  <c r="M40" i="12"/>
  <c r="L40" i="12"/>
  <c r="K40" i="12"/>
  <c r="J40" i="12"/>
  <c r="I40" i="12"/>
  <c r="H40" i="12"/>
  <c r="G40" i="12"/>
  <c r="F40" i="12"/>
  <c r="E40" i="12"/>
  <c r="D40" i="12"/>
  <c r="C40" i="12"/>
  <c r="AM39" i="12"/>
  <c r="AI39" i="12"/>
  <c r="AH39" i="12"/>
  <c r="AG39" i="12"/>
  <c r="AF39" i="12"/>
  <c r="AE39" i="12"/>
  <c r="AD39" i="12"/>
  <c r="AC39" i="12"/>
  <c r="AB39" i="12"/>
  <c r="AA39" i="12"/>
  <c r="Z39" i="12"/>
  <c r="Y39" i="12"/>
  <c r="X39" i="12"/>
  <c r="W39" i="12"/>
  <c r="V39" i="12"/>
  <c r="U39" i="12"/>
  <c r="T39" i="12"/>
  <c r="R39" i="12"/>
  <c r="Q39" i="12"/>
  <c r="P39" i="12"/>
  <c r="N39" i="12"/>
  <c r="M39" i="12"/>
  <c r="L39" i="12"/>
  <c r="K39" i="12"/>
  <c r="J39" i="12"/>
  <c r="I39" i="12"/>
  <c r="H39" i="12"/>
  <c r="G39" i="12"/>
  <c r="F39" i="12"/>
  <c r="E39" i="12"/>
  <c r="D39" i="12"/>
  <c r="C39" i="12"/>
  <c r="AM38" i="12"/>
  <c r="AL38" i="12"/>
  <c r="AK38" i="12"/>
  <c r="AJ38" i="12"/>
  <c r="AI38" i="12"/>
  <c r="AH38" i="12"/>
  <c r="AG38" i="12"/>
  <c r="AF38" i="12"/>
  <c r="AE38" i="12"/>
  <c r="AD38" i="12"/>
  <c r="AC38" i="12"/>
  <c r="AB38" i="12"/>
  <c r="AA38" i="12"/>
  <c r="Z38" i="12"/>
  <c r="Y38" i="12"/>
  <c r="W38" i="12"/>
  <c r="V38" i="12"/>
  <c r="U38" i="12"/>
  <c r="T38" i="12"/>
  <c r="S38" i="12"/>
  <c r="R38" i="12"/>
  <c r="P38" i="12"/>
  <c r="O38" i="12"/>
  <c r="M38" i="12"/>
  <c r="L38" i="12"/>
  <c r="K38" i="12"/>
  <c r="J38" i="12"/>
  <c r="I38" i="12"/>
  <c r="H38" i="12"/>
  <c r="G38" i="12"/>
  <c r="F38" i="12"/>
  <c r="E38" i="12"/>
  <c r="D38" i="12"/>
  <c r="C38" i="12"/>
  <c r="AM37" i="12"/>
  <c r="AL37" i="12"/>
  <c r="AK37" i="12"/>
  <c r="AJ37" i="12"/>
  <c r="AI37" i="12"/>
  <c r="AH37" i="12"/>
  <c r="AG37" i="12"/>
  <c r="AF37" i="12"/>
  <c r="AE37" i="12"/>
  <c r="AD37" i="12"/>
  <c r="AC37" i="12"/>
  <c r="AB37" i="12"/>
  <c r="AA37" i="12"/>
  <c r="Y37" i="12"/>
  <c r="X37" i="12"/>
  <c r="W37" i="12"/>
  <c r="V37" i="12"/>
  <c r="U37" i="12"/>
  <c r="T37" i="12"/>
  <c r="S37" i="12"/>
  <c r="R37" i="12"/>
  <c r="Q37" i="12"/>
  <c r="O37" i="12"/>
  <c r="N37" i="12"/>
  <c r="M37" i="12"/>
  <c r="L37" i="12"/>
  <c r="K37" i="12"/>
  <c r="J37" i="12"/>
  <c r="I37" i="12"/>
  <c r="G37" i="12"/>
  <c r="F37" i="12"/>
  <c r="E37" i="12"/>
  <c r="D37" i="12"/>
  <c r="C37" i="12"/>
  <c r="AM36" i="12"/>
  <c r="AL36" i="12"/>
  <c r="AK36" i="12"/>
  <c r="AJ36" i="12"/>
  <c r="AH36" i="12"/>
  <c r="AG36" i="12"/>
  <c r="AF36" i="12"/>
  <c r="AE36" i="12"/>
  <c r="AD36" i="12"/>
  <c r="AC36" i="12"/>
  <c r="AB36" i="12"/>
  <c r="AA36" i="12"/>
  <c r="Z36" i="12"/>
  <c r="Y36" i="12"/>
  <c r="X36" i="12"/>
  <c r="W36" i="12"/>
  <c r="V36" i="12"/>
  <c r="U36" i="12"/>
  <c r="T36" i="12"/>
  <c r="R36" i="12"/>
  <c r="Q36" i="12"/>
  <c r="P36" i="12"/>
  <c r="O36" i="12"/>
  <c r="N36" i="12"/>
  <c r="M36" i="12"/>
  <c r="L36" i="12"/>
  <c r="K36" i="12"/>
  <c r="J36" i="12"/>
  <c r="I36" i="12"/>
  <c r="H36" i="12"/>
  <c r="G36" i="12"/>
  <c r="F36" i="12"/>
  <c r="E36" i="12"/>
  <c r="D36" i="12"/>
  <c r="AM35" i="12"/>
  <c r="AL35" i="12"/>
  <c r="AK35" i="12"/>
  <c r="AJ35" i="12"/>
  <c r="AI35" i="12"/>
  <c r="AH35" i="12"/>
  <c r="AG35" i="12"/>
  <c r="AF35" i="12"/>
  <c r="AE35" i="12"/>
  <c r="AD35" i="12"/>
  <c r="AC35" i="12"/>
  <c r="AB35" i="12"/>
  <c r="AA35" i="12"/>
  <c r="X35" i="12"/>
  <c r="W35" i="12"/>
  <c r="V35" i="12"/>
  <c r="U35" i="12"/>
  <c r="T35" i="12"/>
  <c r="S35" i="12"/>
  <c r="R35" i="12"/>
  <c r="Q35" i="12"/>
  <c r="P35" i="12"/>
  <c r="O35" i="12"/>
  <c r="N35" i="12"/>
  <c r="L35" i="12"/>
  <c r="K35" i="12"/>
  <c r="H35" i="12"/>
  <c r="G35" i="12"/>
  <c r="F35" i="12"/>
  <c r="E35" i="12"/>
  <c r="D35" i="12"/>
  <c r="C35" i="12"/>
  <c r="AM34" i="12"/>
  <c r="AK34" i="12"/>
  <c r="AJ34" i="12"/>
  <c r="AI34" i="12"/>
  <c r="AH34" i="12"/>
  <c r="AG34" i="12"/>
  <c r="AF34" i="12"/>
  <c r="AE34" i="12"/>
  <c r="AD34" i="12"/>
  <c r="AC34" i="12"/>
  <c r="AB34" i="12"/>
  <c r="AA34" i="12"/>
  <c r="Z34" i="12"/>
  <c r="Y34" i="12"/>
  <c r="X34" i="12"/>
  <c r="W34" i="12"/>
  <c r="V34" i="12"/>
  <c r="U34" i="12"/>
  <c r="T34" i="12"/>
  <c r="S34" i="12"/>
  <c r="R34" i="12"/>
  <c r="Q34" i="12"/>
  <c r="O34" i="12"/>
  <c r="N34" i="12"/>
  <c r="M34" i="12"/>
  <c r="L34" i="12"/>
  <c r="K34" i="12"/>
  <c r="J34" i="12"/>
  <c r="I34" i="12"/>
  <c r="H34" i="12"/>
  <c r="G34" i="12"/>
  <c r="F34" i="12"/>
  <c r="D34" i="12"/>
  <c r="C34" i="12"/>
  <c r="AM33" i="12"/>
  <c r="AL33" i="12"/>
  <c r="AK33" i="12"/>
  <c r="AJ33" i="12"/>
  <c r="AI33" i="12"/>
  <c r="AH33" i="12"/>
  <c r="AG33" i="12"/>
  <c r="AF33" i="12"/>
  <c r="AE33" i="12"/>
  <c r="AD33" i="12"/>
  <c r="AC33" i="12"/>
  <c r="AB33" i="12"/>
  <c r="AA33" i="12"/>
  <c r="Z33" i="12"/>
  <c r="Y33" i="12"/>
  <c r="X33" i="12"/>
  <c r="W33" i="12"/>
  <c r="V33" i="12"/>
  <c r="U33" i="12"/>
  <c r="T33" i="12"/>
  <c r="S33" i="12"/>
  <c r="R33" i="12"/>
  <c r="Q33" i="12"/>
  <c r="P33" i="12"/>
  <c r="O33" i="12"/>
  <c r="N33" i="12"/>
  <c r="M33" i="12"/>
  <c r="K33" i="12"/>
  <c r="J33" i="12"/>
  <c r="I33" i="12"/>
  <c r="H33" i="12"/>
  <c r="G33" i="12"/>
  <c r="F33" i="12"/>
  <c r="E33" i="12"/>
  <c r="D33" i="12"/>
  <c r="C33" i="12"/>
  <c r="AM32" i="12"/>
  <c r="AL32" i="12"/>
  <c r="AK32" i="12"/>
  <c r="AJ32" i="12"/>
  <c r="AI32" i="12"/>
  <c r="AH32" i="12"/>
  <c r="AG32" i="12"/>
  <c r="AF32" i="12"/>
  <c r="AD32" i="12"/>
  <c r="AB32" i="12"/>
  <c r="AA32" i="12"/>
  <c r="Z32" i="12"/>
  <c r="Y32" i="12"/>
  <c r="X32" i="12"/>
  <c r="W32" i="12"/>
  <c r="V32" i="12"/>
  <c r="U32" i="12"/>
  <c r="S32" i="12"/>
  <c r="R32" i="12"/>
  <c r="Q32" i="12"/>
  <c r="P32" i="12"/>
  <c r="O32" i="12"/>
  <c r="N32" i="12"/>
  <c r="M32" i="12"/>
  <c r="L32" i="12"/>
  <c r="K32" i="12"/>
  <c r="J32" i="12"/>
  <c r="G32" i="12"/>
  <c r="F32" i="12"/>
  <c r="E32" i="12"/>
  <c r="D32" i="12"/>
  <c r="C32" i="12"/>
  <c r="AM31" i="12"/>
  <c r="AL31" i="12"/>
  <c r="AK31" i="12"/>
  <c r="AJ31" i="12"/>
  <c r="AI31" i="12"/>
  <c r="AH31" i="12"/>
  <c r="AG31" i="12"/>
  <c r="AF31" i="12"/>
  <c r="AE31" i="12"/>
  <c r="AD31" i="12"/>
  <c r="AB31" i="12"/>
  <c r="AA31" i="12"/>
  <c r="Z31" i="12"/>
  <c r="Y31" i="12"/>
  <c r="W31" i="12"/>
  <c r="V31" i="12"/>
  <c r="U31" i="12"/>
  <c r="T31" i="12"/>
  <c r="S31" i="12"/>
  <c r="R31" i="12"/>
  <c r="Q31" i="12"/>
  <c r="P31" i="12"/>
  <c r="O31" i="12"/>
  <c r="N31" i="12"/>
  <c r="L31" i="12"/>
  <c r="K31" i="12"/>
  <c r="I31" i="12"/>
  <c r="H31" i="12"/>
  <c r="G31" i="12"/>
  <c r="F31" i="12"/>
  <c r="E31" i="12"/>
  <c r="D31" i="12"/>
  <c r="C31" i="12"/>
  <c r="AM30" i="12"/>
  <c r="AL30" i="12"/>
  <c r="AK30" i="12"/>
  <c r="AJ30" i="12"/>
  <c r="AI30" i="12"/>
  <c r="AH30" i="12"/>
  <c r="AG30" i="12"/>
  <c r="AE30" i="12"/>
  <c r="AD30" i="12"/>
  <c r="AC30" i="12"/>
  <c r="AB30" i="12"/>
  <c r="AA30" i="12"/>
  <c r="Z30" i="12"/>
  <c r="X30" i="12"/>
  <c r="W30" i="12"/>
  <c r="V30" i="12"/>
  <c r="U30" i="12"/>
  <c r="T30" i="12"/>
  <c r="S30" i="12"/>
  <c r="R30" i="12"/>
  <c r="Q30" i="12"/>
  <c r="P30" i="12"/>
  <c r="O30" i="12"/>
  <c r="N30" i="12"/>
  <c r="M30" i="12"/>
  <c r="L30" i="12"/>
  <c r="K30" i="12"/>
  <c r="J30" i="12"/>
  <c r="H30" i="12"/>
  <c r="G30" i="12"/>
  <c r="F30" i="12"/>
  <c r="E30" i="12"/>
  <c r="C30" i="12"/>
  <c r="AM29" i="12"/>
  <c r="AL29" i="12"/>
  <c r="AK29" i="12"/>
  <c r="AJ29" i="12"/>
  <c r="AI29" i="12"/>
  <c r="AH29" i="12"/>
  <c r="AG29" i="12"/>
  <c r="AF29" i="12"/>
  <c r="AE29" i="12"/>
  <c r="AD29" i="12"/>
  <c r="AC29" i="12"/>
  <c r="AB29" i="12"/>
  <c r="AA29" i="12"/>
  <c r="Z29" i="12"/>
  <c r="Y29" i="12"/>
  <c r="X29" i="12"/>
  <c r="W29" i="12"/>
  <c r="V29" i="12"/>
  <c r="U29" i="12"/>
  <c r="T29" i="12"/>
  <c r="R29" i="12"/>
  <c r="Q29" i="12"/>
  <c r="P29" i="12"/>
  <c r="O29" i="12"/>
  <c r="N29" i="12"/>
  <c r="M29" i="12"/>
  <c r="L29" i="12"/>
  <c r="K29" i="12"/>
  <c r="J29" i="12"/>
  <c r="I29" i="12"/>
  <c r="H29" i="12"/>
  <c r="G29" i="12"/>
  <c r="F29" i="12"/>
  <c r="E29" i="12"/>
  <c r="D29" i="12"/>
  <c r="C29" i="12"/>
  <c r="AM28" i="12"/>
  <c r="AL28" i="12"/>
  <c r="AK28" i="12"/>
  <c r="AJ28" i="12"/>
  <c r="AI28" i="12"/>
  <c r="AH28" i="12"/>
  <c r="AG28" i="12"/>
  <c r="AF28" i="12"/>
  <c r="AE28" i="12"/>
  <c r="AD28" i="12"/>
  <c r="AC28" i="12"/>
  <c r="AB28" i="12"/>
  <c r="AA28" i="12"/>
  <c r="Z28" i="12"/>
  <c r="Y28" i="12"/>
  <c r="X28" i="12"/>
  <c r="W28" i="12"/>
  <c r="V28" i="12"/>
  <c r="U28" i="12"/>
  <c r="S28" i="12"/>
  <c r="R28" i="12"/>
  <c r="Q28" i="12"/>
  <c r="P28" i="12"/>
  <c r="O28" i="12"/>
  <c r="N28" i="12"/>
  <c r="M28" i="12"/>
  <c r="L28" i="12"/>
  <c r="J28" i="12"/>
  <c r="I28" i="12"/>
  <c r="H28" i="12"/>
  <c r="G28" i="12"/>
  <c r="F28" i="12"/>
  <c r="E28" i="12"/>
  <c r="D28" i="12"/>
  <c r="C28" i="12"/>
  <c r="AM27" i="12"/>
  <c r="AL27" i="12"/>
  <c r="AK27" i="12"/>
  <c r="AJ27" i="12"/>
  <c r="AI27" i="12"/>
  <c r="AH27" i="12"/>
  <c r="AG27" i="12"/>
  <c r="AF27" i="12"/>
  <c r="AE27" i="12"/>
  <c r="AD27" i="12"/>
  <c r="AC27" i="12"/>
  <c r="AB27" i="12"/>
  <c r="AA27" i="12"/>
  <c r="Z27" i="12"/>
  <c r="Y27" i="12"/>
  <c r="X27" i="12"/>
  <c r="W27" i="12"/>
  <c r="V27" i="12"/>
  <c r="U27" i="12"/>
  <c r="T27" i="12"/>
  <c r="S27" i="12"/>
  <c r="R27" i="12"/>
  <c r="Q27" i="12"/>
  <c r="P27" i="12"/>
  <c r="O27" i="12"/>
  <c r="M27" i="12"/>
  <c r="L27" i="12"/>
  <c r="K27" i="12"/>
  <c r="J27" i="12"/>
  <c r="H27" i="12"/>
  <c r="G27" i="12"/>
  <c r="F27" i="12"/>
  <c r="E27" i="12"/>
  <c r="C27" i="12"/>
  <c r="AM26" i="12"/>
  <c r="AL26" i="12"/>
  <c r="AK26" i="12"/>
  <c r="AJ26" i="12"/>
  <c r="AI26" i="12"/>
  <c r="AH26" i="12"/>
  <c r="AG26" i="12"/>
  <c r="AF26" i="12"/>
  <c r="AE26" i="12"/>
  <c r="AD26" i="12"/>
  <c r="AC26" i="12"/>
  <c r="AB26" i="12"/>
  <c r="AA26" i="12"/>
  <c r="Y26" i="12"/>
  <c r="X26" i="12"/>
  <c r="W26" i="12"/>
  <c r="U26" i="12"/>
  <c r="T26" i="12"/>
  <c r="S26" i="12"/>
  <c r="R26" i="12"/>
  <c r="Q26" i="12"/>
  <c r="P26" i="12"/>
  <c r="O26" i="12"/>
  <c r="N26" i="12"/>
  <c r="M26" i="12"/>
  <c r="L26" i="12"/>
  <c r="K26" i="12"/>
  <c r="J26" i="12"/>
  <c r="I26" i="12"/>
  <c r="H26" i="12"/>
  <c r="G26" i="12"/>
  <c r="F26" i="12"/>
  <c r="E26" i="12"/>
  <c r="D26" i="12"/>
  <c r="C26" i="12"/>
  <c r="AM25" i="12"/>
  <c r="AL25" i="12"/>
  <c r="AK25" i="12"/>
  <c r="AI25" i="12"/>
  <c r="AH25" i="12"/>
  <c r="AF25" i="12"/>
  <c r="AE25" i="12"/>
  <c r="AC25" i="12"/>
  <c r="AB25" i="12"/>
  <c r="AA25" i="12"/>
  <c r="Z25" i="12"/>
  <c r="Y25" i="12"/>
  <c r="X25" i="12"/>
  <c r="V25" i="12"/>
  <c r="U25" i="12"/>
  <c r="T25" i="12"/>
  <c r="S25" i="12"/>
  <c r="R25" i="12"/>
  <c r="Q25" i="12"/>
  <c r="P25" i="12"/>
  <c r="M25" i="12"/>
  <c r="L25" i="12"/>
  <c r="K25" i="12"/>
  <c r="J25" i="12"/>
  <c r="I25" i="12"/>
  <c r="H25" i="12"/>
  <c r="G25" i="12"/>
  <c r="E25" i="12"/>
  <c r="D25" i="12"/>
  <c r="AM24" i="12"/>
  <c r="AL24" i="12"/>
  <c r="AK24" i="12"/>
  <c r="AJ24" i="12"/>
  <c r="AI24" i="12"/>
  <c r="AH24" i="12"/>
  <c r="AG24" i="12"/>
  <c r="AF24" i="12"/>
  <c r="AE24" i="12"/>
  <c r="AD24" i="12"/>
  <c r="AC24" i="12"/>
  <c r="AB24" i="12"/>
  <c r="AA24" i="12"/>
  <c r="Z24" i="12"/>
  <c r="Y24" i="12"/>
  <c r="X24" i="12"/>
  <c r="W24" i="12"/>
  <c r="V24" i="12"/>
  <c r="U24" i="12"/>
  <c r="T24" i="12"/>
  <c r="S24" i="12"/>
  <c r="R24" i="12"/>
  <c r="Q24" i="12"/>
  <c r="P24" i="12"/>
  <c r="O24" i="12"/>
  <c r="N24" i="12"/>
  <c r="M24" i="12"/>
  <c r="L24" i="12"/>
  <c r="K24" i="12"/>
  <c r="J24" i="12"/>
  <c r="I24" i="12"/>
  <c r="H24" i="12"/>
  <c r="G24" i="12"/>
  <c r="F24" i="12"/>
  <c r="E24" i="12"/>
  <c r="D24" i="12"/>
  <c r="C24" i="12"/>
  <c r="AM23" i="12"/>
  <c r="AL23" i="12"/>
  <c r="AK23" i="12"/>
  <c r="AJ23" i="12"/>
  <c r="AI23" i="12"/>
  <c r="AH23" i="12"/>
  <c r="AG23" i="12"/>
  <c r="AE23" i="12"/>
  <c r="AD23" i="12"/>
  <c r="AC23" i="12"/>
  <c r="AB23" i="12"/>
  <c r="AA23" i="12"/>
  <c r="Z23" i="12"/>
  <c r="Y23" i="12"/>
  <c r="X23" i="12"/>
  <c r="W23" i="12"/>
  <c r="V23" i="12"/>
  <c r="U23" i="12"/>
  <c r="T23" i="12"/>
  <c r="S23" i="12"/>
  <c r="R23" i="12"/>
  <c r="Q23" i="12"/>
  <c r="P23" i="12"/>
  <c r="O23" i="12"/>
  <c r="N23" i="12"/>
  <c r="M23" i="12"/>
  <c r="L23" i="12"/>
  <c r="K23" i="12"/>
  <c r="J23" i="12"/>
  <c r="I23" i="12"/>
  <c r="H23" i="12"/>
  <c r="G23" i="12"/>
  <c r="F23" i="12"/>
  <c r="E23" i="12"/>
  <c r="D23" i="12"/>
  <c r="C23" i="12"/>
  <c r="AM22" i="12"/>
  <c r="AK22" i="12"/>
  <c r="AJ22" i="12"/>
  <c r="AH22" i="12"/>
  <c r="AG22" i="12"/>
  <c r="AF22" i="12"/>
  <c r="AD22" i="12"/>
  <c r="AC22" i="12"/>
  <c r="AA22" i="12"/>
  <c r="Z22" i="12"/>
  <c r="Y22" i="12"/>
  <c r="X22" i="12"/>
  <c r="W22" i="12"/>
  <c r="V22" i="12"/>
  <c r="U22" i="12"/>
  <c r="T22" i="12"/>
  <c r="S22" i="12"/>
  <c r="R22" i="12"/>
  <c r="Q22" i="12"/>
  <c r="P22" i="12"/>
  <c r="O22" i="12"/>
  <c r="N22" i="12"/>
  <c r="M22" i="12"/>
  <c r="L22" i="12"/>
  <c r="K22" i="12"/>
  <c r="J22" i="12"/>
  <c r="I22" i="12"/>
  <c r="H22" i="12"/>
  <c r="G22" i="12"/>
  <c r="F22" i="12"/>
  <c r="E22" i="12"/>
  <c r="D22" i="12"/>
  <c r="AM21" i="12"/>
  <c r="AL21" i="12"/>
  <c r="AJ21" i="12"/>
  <c r="AI21" i="12"/>
  <c r="AH21" i="12"/>
  <c r="AF21" i="12"/>
  <c r="AE21" i="12"/>
  <c r="AD21" i="12"/>
  <c r="AC21" i="12"/>
  <c r="AB21" i="12"/>
  <c r="AA21" i="12"/>
  <c r="Z21" i="12"/>
  <c r="Y21" i="12"/>
  <c r="X21" i="12"/>
  <c r="W21" i="12"/>
  <c r="V21" i="12"/>
  <c r="U21" i="12"/>
  <c r="T21" i="12"/>
  <c r="R21" i="12"/>
  <c r="Q21" i="12"/>
  <c r="P21" i="12"/>
  <c r="O21" i="12"/>
  <c r="N21" i="12"/>
  <c r="M21" i="12"/>
  <c r="L21" i="12"/>
  <c r="K21" i="12"/>
  <c r="J21" i="12"/>
  <c r="I21" i="12"/>
  <c r="H21" i="12"/>
  <c r="G21" i="12"/>
  <c r="F21" i="12"/>
  <c r="D21" i="12"/>
  <c r="C21" i="12"/>
  <c r="AM20" i="12"/>
  <c r="AL20" i="12"/>
  <c r="AK20" i="12"/>
  <c r="AJ20" i="12"/>
  <c r="AI20" i="12"/>
  <c r="AH20" i="12"/>
  <c r="AG20" i="12"/>
  <c r="AE20" i="12"/>
  <c r="AD20" i="12"/>
  <c r="AC20" i="12"/>
  <c r="AB20" i="12"/>
  <c r="AA20" i="12"/>
  <c r="Z20" i="12"/>
  <c r="Y20" i="12"/>
  <c r="X20" i="12"/>
  <c r="W20" i="12"/>
  <c r="V20" i="12"/>
  <c r="T20" i="12"/>
  <c r="R20" i="12"/>
  <c r="Q20" i="12"/>
  <c r="P20" i="12"/>
  <c r="O20" i="12"/>
  <c r="N20" i="12"/>
  <c r="M20" i="12"/>
  <c r="K20" i="12"/>
  <c r="J20" i="12"/>
  <c r="H20" i="12"/>
  <c r="G20" i="12"/>
  <c r="E20" i="12"/>
  <c r="C20" i="12"/>
  <c r="AM19" i="12"/>
  <c r="AL19" i="12"/>
  <c r="AK19" i="12"/>
  <c r="AJ19" i="12"/>
  <c r="AI19" i="12"/>
  <c r="AH19" i="12"/>
  <c r="AG19" i="12"/>
  <c r="AF19" i="12"/>
  <c r="AE19" i="12"/>
  <c r="AD19" i="12"/>
  <c r="AB19" i="12"/>
  <c r="AA19" i="12"/>
  <c r="Z19" i="12"/>
  <c r="X19" i="12"/>
  <c r="W19" i="12"/>
  <c r="V19" i="12"/>
  <c r="U19" i="12"/>
  <c r="T19" i="12"/>
  <c r="S19" i="12"/>
  <c r="R19" i="12"/>
  <c r="Q19" i="12"/>
  <c r="P19" i="12"/>
  <c r="O19" i="12"/>
  <c r="N19" i="12"/>
  <c r="M19" i="12"/>
  <c r="L19" i="12"/>
  <c r="J19" i="12"/>
  <c r="I19" i="12"/>
  <c r="H19" i="12"/>
  <c r="G19" i="12"/>
  <c r="F19" i="12"/>
  <c r="E19" i="12"/>
  <c r="D19" i="12"/>
  <c r="C19" i="12"/>
  <c r="AM18" i="12"/>
  <c r="AL18" i="12"/>
  <c r="AK18" i="12"/>
  <c r="AJ18" i="12"/>
  <c r="AI18" i="12"/>
  <c r="AH18" i="12"/>
  <c r="AG18" i="12"/>
  <c r="AF18" i="12"/>
  <c r="AE18" i="12"/>
  <c r="AD18" i="12"/>
  <c r="AC18" i="12"/>
  <c r="AB18" i="12"/>
  <c r="Z18" i="12"/>
  <c r="Y18" i="12"/>
  <c r="X18" i="12"/>
  <c r="W18" i="12"/>
  <c r="V18" i="12"/>
  <c r="U18" i="12"/>
  <c r="T18" i="12"/>
  <c r="S18" i="12"/>
  <c r="R18" i="12"/>
  <c r="Q18" i="12"/>
  <c r="P18" i="12"/>
  <c r="O18" i="12"/>
  <c r="M18" i="12"/>
  <c r="L18" i="12"/>
  <c r="K18" i="12"/>
  <c r="J18" i="12"/>
  <c r="I18" i="12"/>
  <c r="H18" i="12"/>
  <c r="G18" i="12"/>
  <c r="F18" i="12"/>
  <c r="E18" i="12"/>
  <c r="D18" i="12"/>
  <c r="C18" i="12"/>
  <c r="AM17" i="12"/>
  <c r="AL17" i="12"/>
  <c r="AK17" i="12"/>
  <c r="AJ17" i="12"/>
  <c r="AI17" i="12"/>
  <c r="AH17" i="12"/>
  <c r="AG17" i="12"/>
  <c r="AF17" i="12"/>
  <c r="AE17" i="12"/>
  <c r="AD17" i="12"/>
  <c r="AC17" i="12"/>
  <c r="AB17" i="12"/>
  <c r="AA17" i="12"/>
  <c r="Z17" i="12"/>
  <c r="Y17" i="12"/>
  <c r="X17" i="12"/>
  <c r="W17" i="12"/>
  <c r="U17" i="12"/>
  <c r="T17" i="12"/>
  <c r="S17" i="12"/>
  <c r="R17" i="12"/>
  <c r="Q17" i="12"/>
  <c r="P17" i="12"/>
  <c r="O17" i="12"/>
  <c r="N17" i="12"/>
  <c r="L17" i="12"/>
  <c r="K17" i="12"/>
  <c r="J17" i="12"/>
  <c r="I17" i="12"/>
  <c r="H17" i="12"/>
  <c r="G17" i="12"/>
  <c r="F17" i="12"/>
  <c r="E17" i="12"/>
  <c r="D17" i="12"/>
  <c r="C17" i="12"/>
  <c r="AM16" i="12"/>
  <c r="AL16" i="12"/>
  <c r="AK16" i="12"/>
  <c r="AJ16" i="12"/>
  <c r="AI16" i="12"/>
  <c r="AH16" i="12"/>
  <c r="AG16" i="12"/>
  <c r="AF16" i="12"/>
  <c r="AE16" i="12"/>
  <c r="AD16" i="12"/>
  <c r="AB16" i="12"/>
  <c r="AA16" i="12"/>
  <c r="Z16" i="12"/>
  <c r="X16" i="12"/>
  <c r="W16" i="12"/>
  <c r="V16" i="12"/>
  <c r="U16" i="12"/>
  <c r="T16" i="12"/>
  <c r="S16" i="12"/>
  <c r="R16" i="12"/>
  <c r="Q16" i="12"/>
  <c r="P16" i="12"/>
  <c r="O16" i="12"/>
  <c r="N16" i="12"/>
  <c r="M16" i="12"/>
  <c r="L16" i="12"/>
  <c r="K16" i="12"/>
  <c r="J16" i="12"/>
  <c r="H16" i="12"/>
  <c r="G16" i="12"/>
  <c r="F16" i="12"/>
  <c r="E16" i="12"/>
  <c r="D16" i="12"/>
  <c r="C16" i="12"/>
  <c r="AM15" i="12"/>
  <c r="AL15" i="12"/>
  <c r="AK15" i="12"/>
  <c r="AJ15" i="12"/>
  <c r="AI15" i="12"/>
  <c r="AH15" i="12"/>
  <c r="AG15" i="12"/>
  <c r="AF15" i="12"/>
  <c r="AE15" i="12"/>
  <c r="AD15" i="12"/>
  <c r="AB15" i="12"/>
  <c r="AA15" i="12"/>
  <c r="Y15" i="12"/>
  <c r="W15" i="12"/>
  <c r="V15" i="12"/>
  <c r="T15" i="12"/>
  <c r="S15" i="12"/>
  <c r="R15" i="12"/>
  <c r="Q15" i="12"/>
  <c r="P15" i="12"/>
  <c r="O15" i="12"/>
  <c r="M15" i="12"/>
  <c r="L15" i="12"/>
  <c r="K15" i="12"/>
  <c r="I15" i="12"/>
  <c r="G15" i="12"/>
  <c r="E15" i="12"/>
  <c r="D15" i="12"/>
  <c r="AM14" i="12"/>
  <c r="AL14" i="12"/>
  <c r="AK14" i="12"/>
  <c r="AJ14" i="12"/>
  <c r="AI14" i="12"/>
  <c r="AH14" i="12"/>
  <c r="AG14" i="12"/>
  <c r="AF14" i="12"/>
  <c r="AD14" i="12"/>
  <c r="AC14" i="12"/>
  <c r="AB14" i="12"/>
  <c r="AA14" i="12"/>
  <c r="Y14" i="12"/>
  <c r="X14" i="12"/>
  <c r="W14" i="12"/>
  <c r="V14" i="12"/>
  <c r="U14" i="12"/>
  <c r="T14" i="12"/>
  <c r="S14" i="12"/>
  <c r="R14" i="12"/>
  <c r="Q14" i="12"/>
  <c r="P14" i="12"/>
  <c r="O14" i="12"/>
  <c r="N14" i="12"/>
  <c r="M14" i="12"/>
  <c r="L14" i="12"/>
  <c r="K14" i="12"/>
  <c r="J14" i="12"/>
  <c r="H14" i="12"/>
  <c r="G14" i="12"/>
  <c r="F14" i="12"/>
  <c r="E14" i="12"/>
  <c r="D14" i="12"/>
  <c r="AM13" i="12"/>
  <c r="AL13" i="12"/>
  <c r="AK13" i="12"/>
  <c r="AJ13" i="12"/>
  <c r="AI13" i="12"/>
  <c r="AH13" i="12"/>
  <c r="AG13" i="12"/>
  <c r="AF13" i="12"/>
  <c r="AE13" i="12"/>
  <c r="AD13" i="12"/>
  <c r="AC13" i="12"/>
  <c r="AB13" i="12"/>
  <c r="AA13" i="12"/>
  <c r="Z13" i="12"/>
  <c r="Y13" i="12"/>
  <c r="X13" i="12"/>
  <c r="W13" i="12"/>
  <c r="V13" i="12"/>
  <c r="U13" i="12"/>
  <c r="T13" i="12"/>
  <c r="S13" i="12"/>
  <c r="R13" i="12"/>
  <c r="Q13" i="12"/>
  <c r="P13" i="12"/>
  <c r="O13" i="12"/>
  <c r="N13" i="12"/>
  <c r="M13" i="12"/>
  <c r="L13" i="12"/>
  <c r="K13" i="12"/>
  <c r="J13" i="12"/>
  <c r="I13" i="12"/>
  <c r="H13" i="12"/>
  <c r="G13" i="12"/>
  <c r="F13" i="12"/>
  <c r="E13" i="12"/>
  <c r="D13" i="12"/>
  <c r="C13" i="12"/>
  <c r="AM12" i="12"/>
  <c r="AL12" i="12"/>
  <c r="AK12" i="12"/>
  <c r="AJ12" i="12"/>
  <c r="AI12" i="12"/>
  <c r="AH12" i="12"/>
  <c r="AG12" i="12"/>
  <c r="AF12" i="12"/>
  <c r="AE12" i="12"/>
  <c r="AD12" i="12"/>
  <c r="AC12" i="12"/>
  <c r="AB12" i="12"/>
  <c r="AA12" i="12"/>
  <c r="Z12" i="12"/>
  <c r="Y12" i="12"/>
  <c r="X12" i="12"/>
  <c r="W12" i="12"/>
  <c r="V12" i="12"/>
  <c r="U12" i="12"/>
  <c r="T12" i="12"/>
  <c r="R12" i="12"/>
  <c r="Q12" i="12"/>
  <c r="P12" i="12"/>
  <c r="O12" i="12"/>
  <c r="M12" i="12"/>
  <c r="L12" i="12"/>
  <c r="K12" i="12"/>
  <c r="J12" i="12"/>
  <c r="H12" i="12"/>
  <c r="G12" i="12"/>
  <c r="F12" i="12"/>
  <c r="E12" i="12"/>
  <c r="D12" i="12"/>
  <c r="AM11" i="12"/>
  <c r="AJ11" i="12"/>
  <c r="AI11" i="12"/>
  <c r="AH11" i="12"/>
  <c r="AG11" i="12"/>
  <c r="AF11" i="12"/>
  <c r="AE11" i="12"/>
  <c r="AD11" i="12"/>
  <c r="AC11" i="12"/>
  <c r="AA11" i="12"/>
  <c r="Z11" i="12"/>
  <c r="Y11" i="12"/>
  <c r="X11" i="12"/>
  <c r="W11" i="12"/>
  <c r="V11" i="12"/>
  <c r="U11" i="12"/>
  <c r="T11" i="12"/>
  <c r="S11" i="12"/>
  <c r="R11" i="12"/>
  <c r="Q11" i="12"/>
  <c r="P11" i="12"/>
  <c r="N11" i="12"/>
  <c r="M11" i="12"/>
  <c r="L11" i="12"/>
  <c r="K11" i="12"/>
  <c r="J11" i="12"/>
  <c r="I11" i="12"/>
  <c r="H11" i="12"/>
  <c r="G11" i="12"/>
  <c r="F11" i="12"/>
  <c r="E11" i="12"/>
  <c r="D11" i="12"/>
  <c r="C11" i="12"/>
  <c r="AM10" i="12"/>
  <c r="AL10" i="12"/>
  <c r="AK10" i="12"/>
  <c r="AJ10" i="12"/>
  <c r="AI10" i="12"/>
  <c r="AH10" i="12"/>
  <c r="AG10" i="12"/>
  <c r="AF10" i="12"/>
  <c r="AE10" i="12"/>
  <c r="AD10" i="12"/>
  <c r="AC10" i="12"/>
  <c r="AB10" i="12"/>
  <c r="AA10" i="12"/>
  <c r="Z10" i="12"/>
  <c r="Y10" i="12"/>
  <c r="W10" i="12"/>
  <c r="V10" i="12"/>
  <c r="T10" i="12"/>
  <c r="S10" i="12"/>
  <c r="R10" i="12"/>
  <c r="Q10" i="12"/>
  <c r="P10" i="12"/>
  <c r="O10" i="12"/>
  <c r="M10" i="12"/>
  <c r="L10" i="12"/>
  <c r="K10" i="12"/>
  <c r="J10" i="12"/>
  <c r="I10" i="12"/>
  <c r="H10" i="12"/>
  <c r="G10" i="12"/>
  <c r="F10" i="12"/>
  <c r="E10" i="12"/>
  <c r="D10" i="12"/>
  <c r="C10" i="12"/>
  <c r="AM9" i="12"/>
  <c r="AL9" i="12"/>
  <c r="AK9" i="12"/>
  <c r="AJ9" i="12"/>
  <c r="AI9" i="12"/>
  <c r="AH9" i="12"/>
  <c r="AG9" i="12"/>
  <c r="AF9" i="12"/>
  <c r="AE9" i="12"/>
  <c r="AC9" i="12"/>
  <c r="AB9" i="12"/>
  <c r="AA9" i="12"/>
  <c r="Z9" i="12"/>
  <c r="Y9" i="12"/>
  <c r="X9" i="12"/>
  <c r="W9" i="12"/>
  <c r="V9" i="12"/>
  <c r="U9" i="12"/>
  <c r="T9" i="12"/>
  <c r="R9" i="12"/>
  <c r="Q9" i="12"/>
  <c r="O9" i="12"/>
  <c r="N9" i="12"/>
  <c r="M9" i="12"/>
  <c r="L9" i="12"/>
  <c r="K9" i="12"/>
  <c r="J9" i="12"/>
  <c r="G9" i="12"/>
  <c r="E9" i="12"/>
  <c r="D9" i="12"/>
  <c r="C9" i="12"/>
  <c r="AM45" i="12"/>
  <c r="AL45" i="12"/>
  <c r="AK45" i="12"/>
  <c r="AJ45" i="12"/>
  <c r="AI45" i="12"/>
  <c r="AH45" i="12"/>
  <c r="AG45" i="12"/>
  <c r="AF45" i="12"/>
  <c r="AE45" i="12"/>
  <c r="AD45" i="12"/>
  <c r="AC45" i="12"/>
  <c r="AB45" i="12"/>
  <c r="AA45" i="12"/>
  <c r="Z45" i="12"/>
  <c r="Y45" i="12"/>
  <c r="X45" i="12"/>
  <c r="W45" i="12"/>
  <c r="V45" i="12"/>
  <c r="U45" i="12"/>
  <c r="T45" i="12"/>
  <c r="S45" i="12"/>
  <c r="R45" i="12"/>
  <c r="Q45" i="12"/>
  <c r="P45" i="12"/>
  <c r="O45" i="12"/>
  <c r="N45" i="12"/>
  <c r="M45" i="12"/>
  <c r="L45" i="12"/>
  <c r="K45" i="12"/>
  <c r="J45" i="12"/>
  <c r="I45" i="12"/>
  <c r="H45" i="12"/>
  <c r="G45" i="12"/>
  <c r="F45" i="12"/>
  <c r="E45" i="12"/>
  <c r="D45" i="12"/>
  <c r="C45" i="12"/>
  <c r="K8" i="18"/>
  <c r="K6" i="18"/>
  <c r="K7" i="18"/>
  <c r="J8" i="18"/>
  <c r="J6" i="18"/>
  <c r="L81" i="28"/>
  <c r="I43" i="28"/>
  <c r="L84" i="28"/>
  <c r="L66" i="28"/>
  <c r="L73" i="28"/>
  <c r="L75" i="28"/>
  <c r="L36" i="28"/>
  <c r="L64" i="28"/>
  <c r="L62" i="28"/>
  <c r="L57" i="28"/>
  <c r="L46" i="28"/>
  <c r="L67" i="28"/>
  <c r="L58" i="28"/>
  <c r="L48" i="28"/>
  <c r="L70" i="28"/>
  <c r="L44" i="28"/>
  <c r="L42" i="28"/>
  <c r="L37" i="28"/>
  <c r="L91" i="28"/>
  <c r="L88" i="28"/>
  <c r="L56" i="28"/>
  <c r="I89" i="28"/>
  <c r="I71" i="28"/>
  <c r="I63" i="28"/>
  <c r="I61" i="28"/>
  <c r="I92" i="28"/>
  <c r="I90" i="28"/>
  <c r="I86" i="28"/>
  <c r="I84" i="28"/>
  <c r="I72" i="28"/>
  <c r="I70" i="28"/>
  <c r="I62" i="28"/>
  <c r="I60" i="28"/>
  <c r="I54" i="28"/>
  <c r="I52" i="28"/>
  <c r="I45" i="28"/>
  <c r="I93" i="28"/>
  <c r="I87" i="28"/>
  <c r="I81" i="28"/>
  <c r="I55" i="28"/>
  <c r="I53" i="28"/>
  <c r="I38" i="28"/>
  <c r="I34" i="28"/>
  <c r="I80" i="28"/>
  <c r="I76" i="28"/>
  <c r="I68" i="28"/>
  <c r="I39" i="28"/>
  <c r="I74" i="28"/>
  <c r="I66" i="28"/>
  <c r="I64" i="28"/>
  <c r="I77" i="28"/>
  <c r="I58" i="28"/>
  <c r="I56" i="28"/>
  <c r="I35" i="28"/>
  <c r="CG28" i="27"/>
  <c r="AT28" i="27"/>
  <c r="I85" i="28"/>
  <c r="I46" i="28"/>
  <c r="I44" i="28"/>
  <c r="CO12" i="27"/>
  <c r="BB12" i="27"/>
  <c r="I82" i="28"/>
  <c r="I78" i="28"/>
  <c r="I75" i="28"/>
  <c r="I57" i="28"/>
  <c r="I50" i="28"/>
  <c r="I36" i="28"/>
  <c r="CP8" i="27"/>
  <c r="BC8" i="27"/>
  <c r="CC13" i="27"/>
  <c r="AP13" i="27"/>
  <c r="CC14" i="27"/>
  <c r="AP14" i="27"/>
  <c r="CH8" i="27"/>
  <c r="AU8" i="27"/>
  <c r="CD14" i="27"/>
  <c r="AQ14" i="27"/>
  <c r="CI8" i="27"/>
  <c r="AV8" i="27"/>
  <c r="CC21" i="27"/>
  <c r="AP21" i="27"/>
  <c r="I59" i="28"/>
  <c r="I47" i="28"/>
  <c r="I94" i="28"/>
  <c r="I88" i="28"/>
  <c r="I69" i="28"/>
  <c r="I51" i="28"/>
  <c r="DE8" i="27"/>
  <c r="BR8" i="27"/>
  <c r="CJ31" i="27"/>
  <c r="AW31" i="27"/>
  <c r="CZ14" i="27"/>
  <c r="BM14" i="27"/>
  <c r="CJ27" i="27"/>
  <c r="AW27" i="27"/>
  <c r="CC15" i="27"/>
  <c r="AP15" i="27"/>
  <c r="DI35" i="27"/>
  <c r="BV35" i="27"/>
  <c r="DK41" i="27"/>
  <c r="BX41" i="27"/>
  <c r="CI29" i="27"/>
  <c r="AV29" i="27"/>
  <c r="CF12" i="27"/>
  <c r="AS12" i="27"/>
  <c r="CK29" i="27"/>
  <c r="AX29" i="27"/>
  <c r="CD42" i="27"/>
  <c r="AQ42" i="27"/>
  <c r="CM31" i="27"/>
  <c r="AZ31" i="27"/>
  <c r="CM25" i="27"/>
  <c r="AZ25" i="27"/>
  <c r="CX29" i="27"/>
  <c r="BK29" i="27"/>
  <c r="CR24" i="27"/>
  <c r="BE24" i="27"/>
  <c r="CQ18" i="27"/>
  <c r="BD18" i="27"/>
  <c r="DB15" i="27"/>
  <c r="BO15" i="27"/>
  <c r="CQ30" i="27"/>
  <c r="BD30" i="27"/>
  <c r="DF22" i="27"/>
  <c r="BS22" i="27"/>
  <c r="DD24" i="27"/>
  <c r="BQ24" i="27"/>
  <c r="CP33" i="27"/>
  <c r="BC33" i="27"/>
  <c r="CX15" i="27"/>
  <c r="BK15" i="27"/>
  <c r="CN24" i="27"/>
  <c r="BA24" i="27"/>
  <c r="CE26" i="27"/>
  <c r="AR26" i="27"/>
  <c r="CJ26" i="27"/>
  <c r="AW26" i="27"/>
  <c r="CV12" i="27"/>
  <c r="BI12" i="27"/>
  <c r="DA12" i="27"/>
  <c r="BN12" i="27"/>
  <c r="DK42" i="27"/>
  <c r="BX42" i="27"/>
  <c r="CH42" i="27"/>
  <c r="AU42" i="27"/>
  <c r="CT31" i="27"/>
  <c r="BG31" i="27"/>
  <c r="DH11" i="27"/>
  <c r="BU11" i="27"/>
  <c r="DF19" i="27"/>
  <c r="BS19" i="27"/>
  <c r="CZ33" i="27"/>
  <c r="BM33" i="27"/>
  <c r="CU37" i="27"/>
  <c r="BH37" i="27"/>
  <c r="CJ37" i="27"/>
  <c r="AW37" i="27"/>
  <c r="CM30" i="27"/>
  <c r="AZ30" i="27"/>
  <c r="CY18" i="27"/>
  <c r="BL18" i="27"/>
  <c r="CN9" i="27"/>
  <c r="BA9" i="27"/>
  <c r="CM34" i="27"/>
  <c r="AZ34" i="27"/>
  <c r="CW19" i="27"/>
  <c r="BJ19" i="27"/>
  <c r="CU9" i="27"/>
  <c r="BH9" i="27"/>
  <c r="DJ9" i="27"/>
  <c r="BW9" i="27"/>
  <c r="DF12" i="27"/>
  <c r="BS12" i="27"/>
  <c r="CO20" i="27"/>
  <c r="BB20" i="27"/>
  <c r="DC14" i="27"/>
  <c r="BP14" i="27"/>
  <c r="CD13" i="27"/>
  <c r="AQ13" i="27"/>
  <c r="CI39" i="27"/>
  <c r="AV39" i="27"/>
  <c r="CF26" i="27"/>
  <c r="AS26" i="27"/>
  <c r="DG31" i="27"/>
  <c r="BT31" i="27"/>
  <c r="CZ34" i="27"/>
  <c r="BM34" i="27"/>
  <c r="CQ21" i="27"/>
  <c r="BD21" i="27"/>
  <c r="DJ22" i="27"/>
  <c r="BW22" i="27"/>
  <c r="CL18" i="27"/>
  <c r="AY18" i="27"/>
  <c r="DK35" i="27"/>
  <c r="BX35" i="27"/>
  <c r="CL39" i="27"/>
  <c r="AY39" i="27"/>
  <c r="DF18" i="27"/>
  <c r="BS18" i="27"/>
  <c r="CG21" i="27"/>
  <c r="AT21" i="27"/>
  <c r="DD39" i="27"/>
  <c r="BQ39" i="27"/>
  <c r="DE38" i="27"/>
  <c r="BR38" i="27"/>
  <c r="DC37" i="27"/>
  <c r="BP37" i="27"/>
  <c r="DE9" i="27"/>
  <c r="BR9" i="27"/>
  <c r="CC42" i="27"/>
  <c r="AP42" i="27"/>
  <c r="CP22" i="27"/>
  <c r="BC22" i="27"/>
  <c r="DC30" i="27"/>
  <c r="BP30" i="27"/>
  <c r="CS13" i="27"/>
  <c r="BF13" i="27"/>
  <c r="DE13" i="27"/>
  <c r="BR13" i="27"/>
  <c r="CT16" i="27"/>
  <c r="BG16" i="27"/>
  <c r="CQ17" i="27"/>
  <c r="BD17" i="27"/>
  <c r="CT15" i="27"/>
  <c r="BG15" i="27"/>
  <c r="DB10" i="27"/>
  <c r="BO10" i="27"/>
  <c r="CD29" i="27"/>
  <c r="AQ29" i="27"/>
  <c r="CW12" i="27"/>
  <c r="BJ12" i="27"/>
  <c r="CC36" i="27"/>
  <c r="AP36" i="27"/>
  <c r="CM16" i="27"/>
  <c r="AZ16" i="27"/>
  <c r="CN28" i="27"/>
  <c r="BA28" i="27"/>
  <c r="CE33" i="27"/>
  <c r="AR33" i="27"/>
  <c r="CL28" i="27"/>
  <c r="AY28" i="27"/>
  <c r="CN17" i="27"/>
  <c r="BA17" i="27"/>
  <c r="CV30" i="27"/>
  <c r="BI30" i="27"/>
  <c r="DE14" i="27"/>
  <c r="BR14" i="27"/>
  <c r="DB30" i="27"/>
  <c r="BO30" i="27"/>
  <c r="DE43" i="27"/>
  <c r="BR43" i="27"/>
  <c r="DA28" i="27"/>
  <c r="BN28" i="27"/>
  <c r="DD18" i="27"/>
  <c r="BQ18" i="27"/>
  <c r="CY26" i="27"/>
  <c r="BL26" i="27"/>
  <c r="DH16" i="27"/>
  <c r="BU16" i="27"/>
  <c r="DG28" i="27"/>
  <c r="BT28" i="27"/>
  <c r="CZ12" i="27"/>
  <c r="BM12" i="27"/>
  <c r="CT37" i="27"/>
  <c r="BG37" i="27"/>
  <c r="CI24" i="27"/>
  <c r="AV24" i="27"/>
  <c r="CS19" i="27"/>
  <c r="BF19" i="27"/>
  <c r="CJ34" i="27"/>
  <c r="AW34" i="27"/>
  <c r="DC27" i="27"/>
  <c r="BP27" i="27"/>
  <c r="CJ14" i="27"/>
  <c r="AW14" i="27"/>
  <c r="DC11" i="27"/>
  <c r="BP11" i="27"/>
  <c r="DJ20" i="27"/>
  <c r="BW20" i="27"/>
  <c r="DA35" i="27"/>
  <c r="BN35" i="27"/>
  <c r="DM41" i="27"/>
  <c r="BZ41" i="27"/>
  <c r="DF35" i="27"/>
  <c r="BS35" i="27"/>
  <c r="CE10" i="27"/>
  <c r="AR10" i="27"/>
  <c r="CD19" i="27"/>
  <c r="AQ19" i="27"/>
  <c r="DD15" i="27"/>
  <c r="BQ15" i="27"/>
  <c r="CN34" i="27"/>
  <c r="BA34" i="27"/>
  <c r="CW14" i="27"/>
  <c r="BJ14" i="27"/>
  <c r="CY44" i="27"/>
  <c r="BL44" i="27"/>
  <c r="CZ20" i="27"/>
  <c r="BM20" i="27"/>
  <c r="CJ25" i="27"/>
  <c r="AW25" i="27"/>
  <c r="CQ37" i="27"/>
  <c r="BD37" i="27"/>
  <c r="DA22" i="27"/>
  <c r="BN22" i="27"/>
  <c r="CI35" i="27"/>
  <c r="AV35" i="27"/>
  <c r="CE20" i="27"/>
  <c r="AR20" i="27"/>
  <c r="CO29" i="27"/>
  <c r="BB29" i="27"/>
  <c r="CC26" i="27"/>
  <c r="AP26" i="27"/>
  <c r="CF18" i="27"/>
  <c r="AS18" i="27"/>
  <c r="CT18" i="27"/>
  <c r="BG18" i="27"/>
  <c r="CT20" i="27"/>
  <c r="BG20" i="27"/>
  <c r="CR19" i="27"/>
  <c r="BE19" i="27"/>
  <c r="DG44" i="27"/>
  <c r="BT44" i="27"/>
  <c r="DD28" i="27"/>
  <c r="BQ28" i="27"/>
  <c r="CR41" i="27"/>
  <c r="BE41" i="27"/>
  <c r="DH12" i="27"/>
  <c r="BU12" i="27"/>
  <c r="CP32" i="27"/>
  <c r="BC32" i="27"/>
  <c r="CI30" i="27"/>
  <c r="AV30" i="27"/>
  <c r="DH28" i="27"/>
  <c r="BU28" i="27"/>
  <c r="DE33" i="27"/>
  <c r="BR33" i="27"/>
  <c r="DK18" i="27"/>
  <c r="BX18" i="27"/>
  <c r="DM13" i="27"/>
  <c r="BZ13" i="27"/>
  <c r="DH41" i="27"/>
  <c r="BU41" i="27"/>
  <c r="DE21" i="27"/>
  <c r="BR21" i="27"/>
  <c r="DD17" i="27"/>
  <c r="BQ17" i="27"/>
  <c r="CM18" i="27"/>
  <c r="AZ18" i="27"/>
  <c r="CO38" i="27"/>
  <c r="BB38" i="27"/>
  <c r="CJ36" i="27"/>
  <c r="AW36" i="27"/>
  <c r="CZ19" i="27"/>
  <c r="BM19" i="27"/>
  <c r="CI26" i="27"/>
  <c r="AV26" i="27"/>
  <c r="CO10" i="27"/>
  <c r="BB10" i="27"/>
  <c r="CS20" i="27"/>
  <c r="BF20" i="27"/>
  <c r="CX9" i="27"/>
  <c r="BK9" i="27"/>
  <c r="DD8" i="27"/>
  <c r="BQ8" i="27"/>
  <c r="CG20" i="27"/>
  <c r="AT20" i="27"/>
  <c r="CD26" i="27"/>
  <c r="AQ26" i="27"/>
  <c r="CI13" i="27"/>
  <c r="AV13" i="27"/>
  <c r="DF9" i="27"/>
  <c r="BS9" i="27"/>
  <c r="CY15" i="27"/>
  <c r="BL15" i="27"/>
  <c r="CD37" i="27"/>
  <c r="AQ37" i="27"/>
  <c r="CV18" i="27"/>
  <c r="BI18" i="27"/>
  <c r="CH14" i="27"/>
  <c r="AU14" i="27"/>
  <c r="CY22" i="27"/>
  <c r="BL22" i="27"/>
  <c r="CC35" i="27"/>
  <c r="AP35" i="27"/>
  <c r="CI9" i="27"/>
  <c r="AV9" i="27"/>
  <c r="CV15" i="27"/>
  <c r="BI15" i="27"/>
  <c r="DJ19" i="27"/>
  <c r="BW19" i="27"/>
  <c r="DH10" i="27"/>
  <c r="BU10" i="27"/>
  <c r="CU26" i="27"/>
  <c r="BH26" i="27"/>
  <c r="CC30" i="27"/>
  <c r="AP30" i="27"/>
  <c r="DA31" i="27"/>
  <c r="BN31" i="27"/>
  <c r="CM43" i="27"/>
  <c r="AZ43" i="27"/>
  <c r="CV8" i="27"/>
  <c r="BI8" i="27"/>
  <c r="CF20" i="27"/>
  <c r="AS20" i="27"/>
  <c r="CW40" i="27"/>
  <c r="BJ40" i="27"/>
  <c r="CG35" i="27"/>
  <c r="AT35" i="27"/>
  <c r="CN41" i="27"/>
  <c r="BA41" i="27"/>
  <c r="CH20" i="27"/>
  <c r="AU20" i="27"/>
  <c r="CK15" i="27"/>
  <c r="AX15" i="27"/>
  <c r="CK11" i="27"/>
  <c r="AX11" i="27"/>
  <c r="CW13" i="27"/>
  <c r="BJ13" i="27"/>
  <c r="CH16" i="27"/>
  <c r="AU16" i="27"/>
  <c r="CH29" i="27"/>
  <c r="AU29" i="27"/>
  <c r="CS26" i="27"/>
  <c r="BF26" i="27"/>
  <c r="DL20" i="27"/>
  <c r="BY20" i="27"/>
  <c r="CI17" i="27"/>
  <c r="AV17" i="27"/>
  <c r="CF15" i="27"/>
  <c r="AS15" i="27"/>
  <c r="DM9" i="27"/>
  <c r="BZ9" i="27"/>
  <c r="CS8" i="27"/>
  <c r="BF8" i="27"/>
  <c r="CS42" i="27"/>
  <c r="BF42" i="27"/>
  <c r="CK32" i="27"/>
  <c r="AX32" i="27"/>
  <c r="CU35" i="27"/>
  <c r="BH35" i="27"/>
  <c r="DA33" i="27"/>
  <c r="BN33" i="27"/>
  <c r="DF34" i="27"/>
  <c r="BS34" i="27"/>
  <c r="DJ27" i="27"/>
  <c r="BW27" i="27"/>
  <c r="CN22" i="27"/>
  <c r="BA22" i="27"/>
  <c r="CG36" i="27"/>
  <c r="AT36" i="27"/>
  <c r="DI11" i="27"/>
  <c r="BV11" i="27"/>
  <c r="CS27" i="27"/>
  <c r="BF27" i="27"/>
  <c r="CR29" i="27"/>
  <c r="BE29" i="27"/>
  <c r="DK39" i="27"/>
  <c r="BX39" i="27"/>
  <c r="CD41" i="27"/>
  <c r="AQ41" i="27"/>
  <c r="CW15" i="27"/>
  <c r="BJ15" i="27"/>
  <c r="CF27" i="27"/>
  <c r="AS27" i="27"/>
  <c r="CR38" i="27"/>
  <c r="BE38" i="27"/>
  <c r="DM37" i="27"/>
  <c r="BZ37" i="27"/>
  <c r="CV28" i="27"/>
  <c r="BI28" i="27"/>
  <c r="CI22" i="27"/>
  <c r="AV22" i="27"/>
  <c r="CC38" i="27"/>
  <c r="AP38" i="27"/>
  <c r="DC13" i="27"/>
  <c r="BP13" i="27"/>
  <c r="DG43" i="27"/>
  <c r="BT43" i="27"/>
  <c r="CV22" i="27"/>
  <c r="BI22" i="27"/>
  <c r="CY36" i="27"/>
  <c r="BL36" i="27"/>
  <c r="DG39" i="27"/>
  <c r="BT39" i="27"/>
  <c r="DK37" i="27"/>
  <c r="BX37" i="27"/>
  <c r="CV13" i="27"/>
  <c r="BI13" i="27"/>
  <c r="CY23" i="27"/>
  <c r="BL23" i="27"/>
  <c r="DC34" i="27"/>
  <c r="BP34" i="27"/>
  <c r="DF44" i="27"/>
  <c r="BS44" i="27"/>
  <c r="CJ35" i="27"/>
  <c r="AW35" i="27"/>
  <c r="CG34" i="27"/>
  <c r="AT34" i="27"/>
  <c r="CJ11" i="27"/>
  <c r="AW11" i="27"/>
  <c r="CV11" i="27"/>
  <c r="BI11" i="27"/>
  <c r="CL23" i="27"/>
  <c r="AY23" i="27"/>
  <c r="DG29" i="27"/>
  <c r="BT29" i="27"/>
  <c r="CN39" i="27"/>
  <c r="BA39" i="27"/>
  <c r="CZ43" i="27"/>
  <c r="BM43" i="27"/>
  <c r="CY28" i="27"/>
  <c r="BL28" i="27"/>
  <c r="DD25" i="27"/>
  <c r="BQ25" i="27"/>
  <c r="CU25" i="27"/>
  <c r="BH25" i="27"/>
  <c r="DG24" i="27"/>
  <c r="BT24" i="27"/>
  <c r="CK37" i="27"/>
  <c r="AX37" i="27"/>
  <c r="CH28" i="27"/>
  <c r="AU28" i="27"/>
  <c r="DI26" i="27"/>
  <c r="BV26" i="27"/>
  <c r="DK26" i="27"/>
  <c r="BX26" i="27"/>
  <c r="DC29" i="27"/>
  <c r="BP29" i="27"/>
  <c r="CD32" i="27"/>
  <c r="AQ32" i="27"/>
  <c r="CV10" i="27"/>
  <c r="BI10" i="27"/>
  <c r="DE40" i="27"/>
  <c r="BR40" i="27"/>
  <c r="CV31" i="27"/>
  <c r="BI31" i="27"/>
  <c r="CR22" i="27"/>
  <c r="BE22" i="27"/>
  <c r="CU33" i="27"/>
  <c r="BH33" i="27"/>
  <c r="CE12" i="27"/>
  <c r="AR12" i="27"/>
  <c r="DL26" i="27"/>
  <c r="BY26" i="27"/>
  <c r="CU44" i="27"/>
  <c r="BH44" i="27"/>
  <c r="CR28" i="27"/>
  <c r="BE28" i="27"/>
  <c r="CE34" i="27"/>
  <c r="AR34" i="27"/>
  <c r="CC27" i="27"/>
  <c r="AP27" i="27"/>
  <c r="CJ22" i="27"/>
  <c r="AW22" i="27"/>
  <c r="CN40" i="27"/>
  <c r="BA40" i="27"/>
  <c r="DI31" i="27"/>
  <c r="BV31" i="27"/>
  <c r="DJ32" i="27"/>
  <c r="BW32" i="27"/>
  <c r="CX26" i="27"/>
  <c r="BK26" i="27"/>
  <c r="DG18" i="27"/>
  <c r="BT18" i="27"/>
  <c r="DF30" i="27"/>
  <c r="BS30" i="27"/>
  <c r="CF30" i="27"/>
  <c r="AS30" i="27"/>
  <c r="DG23" i="27"/>
  <c r="BT23" i="27"/>
  <c r="DH44" i="27"/>
  <c r="BU44" i="27"/>
  <c r="DE36" i="27"/>
  <c r="BR36" i="27"/>
  <c r="CM19" i="27"/>
  <c r="AZ19" i="27"/>
  <c r="CF22" i="27"/>
  <c r="AS22" i="27"/>
  <c r="DF20" i="27"/>
  <c r="BS20" i="27"/>
  <c r="CK9" i="27"/>
  <c r="AX9" i="27"/>
  <c r="DI12" i="27"/>
  <c r="BV12" i="27"/>
  <c r="DM34" i="27"/>
  <c r="BZ34" i="27"/>
  <c r="DI38" i="27"/>
  <c r="BV38" i="27"/>
  <c r="DF43" i="27"/>
  <c r="BS43" i="27"/>
  <c r="CT14" i="27"/>
  <c r="BG14" i="27"/>
  <c r="DL38" i="27"/>
  <c r="BY38" i="27"/>
  <c r="DK21" i="27"/>
  <c r="BX21" i="27"/>
  <c r="CZ42" i="27"/>
  <c r="BM42" i="27"/>
  <c r="CU18" i="27"/>
  <c r="BH18" i="27"/>
  <c r="CT22" i="27"/>
  <c r="BG22" i="27"/>
  <c r="CV21" i="27"/>
  <c r="BI21" i="27"/>
  <c r="CH44" i="27"/>
  <c r="AU44" i="27"/>
  <c r="CX13" i="27"/>
  <c r="BK13" i="27"/>
  <c r="CH32" i="27"/>
  <c r="AU32" i="27"/>
  <c r="CL12" i="27"/>
  <c r="AY12" i="27"/>
  <c r="DH24" i="27"/>
  <c r="BU24" i="27"/>
  <c r="CM9" i="27"/>
  <c r="AZ9" i="27"/>
  <c r="CX12" i="27"/>
  <c r="BK12" i="27"/>
  <c r="CH41" i="27"/>
  <c r="AU41" i="27"/>
  <c r="CZ27" i="27"/>
  <c r="BM27" i="27"/>
  <c r="DE32" i="27"/>
  <c r="BR32" i="27"/>
  <c r="DD32" i="27"/>
  <c r="BQ32" i="27"/>
  <c r="DM15" i="27"/>
  <c r="BZ15" i="27"/>
  <c r="CR11" i="27"/>
  <c r="BE11" i="27"/>
  <c r="CU11" i="27"/>
  <c r="BH11" i="27"/>
  <c r="CD12" i="27"/>
  <c r="AQ12" i="27"/>
  <c r="DJ35" i="27"/>
  <c r="BW35" i="27"/>
  <c r="DH26" i="27"/>
  <c r="BU26" i="27"/>
  <c r="CN44" i="27"/>
  <c r="BA44" i="27"/>
  <c r="CY16" i="27"/>
  <c r="BL16" i="27"/>
  <c r="CK22" i="27"/>
  <c r="AX22" i="27"/>
  <c r="CD25" i="27"/>
  <c r="AQ25" i="27"/>
  <c r="DH17" i="27"/>
  <c r="BU17" i="27"/>
  <c r="CH40" i="27"/>
  <c r="AU40" i="27"/>
  <c r="CW38" i="27"/>
  <c r="BJ38" i="27"/>
  <c r="CT40" i="27"/>
  <c r="BG40" i="27"/>
  <c r="CR9" i="27"/>
  <c r="BE9" i="27"/>
  <c r="DJ18" i="27"/>
  <c r="BW18" i="27"/>
  <c r="CG9" i="27"/>
  <c r="AT9" i="27"/>
  <c r="DJ28" i="27"/>
  <c r="BW28" i="27"/>
  <c r="CP21" i="27"/>
  <c r="BC21" i="27"/>
  <c r="CC19" i="27"/>
  <c r="AP19" i="27"/>
  <c r="DH27" i="27"/>
  <c r="BU27" i="27"/>
  <c r="DI14" i="27"/>
  <c r="BV14" i="27"/>
  <c r="CZ22" i="27"/>
  <c r="BM22" i="27"/>
  <c r="CF33" i="27"/>
  <c r="AS33" i="27"/>
  <c r="CS23" i="27"/>
  <c r="BF23" i="27"/>
  <c r="CY37" i="27"/>
  <c r="BL37" i="27"/>
  <c r="CK19" i="27"/>
  <c r="AX19" i="27"/>
  <c r="CT12" i="27"/>
  <c r="BG12" i="27"/>
  <c r="CR23" i="27"/>
  <c r="BE23" i="27"/>
  <c r="CK28" i="27"/>
  <c r="AX28" i="27"/>
  <c r="CS43" i="27"/>
  <c r="BF43" i="27"/>
  <c r="CV26" i="27"/>
  <c r="BI26" i="27"/>
  <c r="DA38" i="27"/>
  <c r="BN38" i="27"/>
  <c r="DC41" i="27"/>
  <c r="BP41" i="27"/>
  <c r="CU29" i="27"/>
  <c r="BH29" i="27"/>
  <c r="DC36" i="27"/>
  <c r="BP36" i="27"/>
  <c r="CM13" i="27"/>
  <c r="AZ13" i="27"/>
  <c r="CJ28" i="27"/>
  <c r="AW28" i="27"/>
  <c r="CZ9" i="27"/>
  <c r="BM9" i="27"/>
  <c r="CZ18" i="27"/>
  <c r="BM18" i="27"/>
  <c r="CD28" i="27"/>
  <c r="AQ28" i="27"/>
  <c r="CH37" i="27"/>
  <c r="AU37" i="27"/>
  <c r="DC39" i="27"/>
  <c r="BP39" i="27"/>
  <c r="DB25" i="27"/>
  <c r="BO25" i="27"/>
  <c r="CM36" i="27"/>
  <c r="AZ36" i="27"/>
  <c r="DA9" i="27"/>
  <c r="BN9" i="27"/>
  <c r="DA21" i="27"/>
  <c r="BN21" i="27"/>
  <c r="DC21" i="27"/>
  <c r="BP21" i="27"/>
  <c r="DK17" i="27"/>
  <c r="BX17" i="27"/>
  <c r="CF10" i="27"/>
  <c r="AS10" i="27"/>
  <c r="CS32" i="27"/>
  <c r="BF32" i="27"/>
  <c r="CV41" i="27"/>
  <c r="BI41" i="27"/>
  <c r="DC26" i="27"/>
  <c r="BP26" i="27"/>
  <c r="CJ44" i="27"/>
  <c r="AW44" i="27"/>
  <c r="CN8" i="27"/>
  <c r="BA8" i="27"/>
  <c r="CX18" i="27"/>
  <c r="BK18" i="27"/>
  <c r="CS21" i="27"/>
  <c r="BF21" i="27"/>
  <c r="CP20" i="27"/>
  <c r="BC20" i="27"/>
  <c r="CT28" i="27"/>
  <c r="BG28" i="27"/>
  <c r="CP15" i="27"/>
  <c r="BC15" i="27"/>
  <c r="CH27" i="27"/>
  <c r="AU27" i="27"/>
  <c r="CX43" i="27"/>
  <c r="BK43" i="27"/>
  <c r="CK24" i="27"/>
  <c r="AX24" i="27"/>
  <c r="CC34" i="27"/>
  <c r="AP34" i="27"/>
  <c r="CR39" i="27"/>
  <c r="BE39" i="27"/>
  <c r="DB28" i="27"/>
  <c r="BO28" i="27"/>
  <c r="DF31" i="27"/>
  <c r="BS31" i="27"/>
  <c r="CR33" i="27"/>
  <c r="BE33" i="27"/>
  <c r="CW39" i="27"/>
  <c r="BJ39" i="27"/>
  <c r="CV17" i="27"/>
  <c r="BI17" i="27"/>
  <c r="CE24" i="27"/>
  <c r="AR24" i="27"/>
  <c r="CC24" i="27"/>
  <c r="AP24" i="27"/>
  <c r="CU42" i="27"/>
  <c r="BH42" i="27"/>
  <c r="CV38" i="27"/>
  <c r="BI38" i="27"/>
  <c r="CU38" i="27"/>
  <c r="BH38" i="27"/>
  <c r="CI33" i="27"/>
  <c r="AV33" i="27"/>
  <c r="CD44" i="27"/>
  <c r="AQ44" i="27"/>
  <c r="DI8" i="27"/>
  <c r="BV8" i="27"/>
  <c r="CS16" i="27"/>
  <c r="BF16" i="27"/>
  <c r="CZ44" i="27"/>
  <c r="BM44" i="27"/>
  <c r="DG11" i="27"/>
  <c r="BT11" i="27"/>
  <c r="CJ33" i="27"/>
  <c r="AW33" i="27"/>
  <c r="DJ44" i="27"/>
  <c r="BW44" i="27"/>
  <c r="CY32" i="27"/>
  <c r="BL32" i="27"/>
  <c r="DD12" i="27"/>
  <c r="BQ12" i="27"/>
  <c r="CC43" i="27"/>
  <c r="AP43" i="27"/>
  <c r="CS39" i="27"/>
  <c r="BF39" i="27"/>
  <c r="CV42" i="27"/>
  <c r="BI42" i="27"/>
  <c r="DC22" i="27"/>
  <c r="BP22" i="27"/>
  <c r="DK38" i="27"/>
  <c r="BX38" i="27"/>
  <c r="DJ31" i="27"/>
  <c r="BW31" i="27"/>
  <c r="CC16" i="27"/>
  <c r="AP16" i="27"/>
  <c r="DM17" i="27"/>
  <c r="BZ17" i="27"/>
  <c r="DG19" i="27"/>
  <c r="BT19" i="27"/>
  <c r="DL37" i="27"/>
  <c r="BY37" i="27"/>
  <c r="CL13" i="27"/>
  <c r="AY13" i="27"/>
  <c r="DA34" i="27"/>
  <c r="BN34" i="27"/>
  <c r="CL30" i="27"/>
  <c r="AY30" i="27"/>
  <c r="CX32" i="27"/>
  <c r="BK32" i="27"/>
  <c r="CQ39" i="27"/>
  <c r="BD39" i="27"/>
  <c r="CG26" i="27"/>
  <c r="AT26" i="27"/>
  <c r="DC16" i="27"/>
  <c r="BP16" i="27"/>
  <c r="CS25" i="27"/>
  <c r="BF25" i="27"/>
  <c r="CE38" i="27"/>
  <c r="AR38" i="27"/>
  <c r="DL28" i="27"/>
  <c r="BY28" i="27"/>
  <c r="CU22" i="27"/>
  <c r="BH22" i="27"/>
  <c r="DF33" i="27"/>
  <c r="BS33" i="27"/>
  <c r="DM39" i="27"/>
  <c r="BZ39" i="27"/>
  <c r="CW32" i="27"/>
  <c r="BJ32" i="27"/>
  <c r="DG41" i="27"/>
  <c r="BT41" i="27"/>
  <c r="DI29" i="27"/>
  <c r="BV29" i="27"/>
  <c r="DD44" i="27"/>
  <c r="BQ44" i="27"/>
  <c r="CQ42" i="27"/>
  <c r="BD42" i="27"/>
  <c r="CF41" i="27"/>
  <c r="AS41" i="27"/>
  <c r="CY9" i="27"/>
  <c r="BL9" i="27"/>
  <c r="CD30" i="27"/>
  <c r="AQ30" i="27"/>
  <c r="DF16" i="27"/>
  <c r="BS16" i="27"/>
  <c r="CX39" i="27"/>
  <c r="BK39" i="27"/>
  <c r="DK32" i="27"/>
  <c r="BX32" i="27"/>
  <c r="DD30" i="27"/>
  <c r="BQ30" i="27"/>
  <c r="CF11" i="27"/>
  <c r="AS11" i="27"/>
  <c r="DK34" i="27"/>
  <c r="BX34" i="27"/>
  <c r="CG17" i="27"/>
  <c r="AT17" i="27"/>
  <c r="DC40" i="27"/>
  <c r="BP40" i="27"/>
  <c r="DF42" i="27"/>
  <c r="BS42" i="27"/>
  <c r="CS29" i="27"/>
  <c r="BF29" i="27"/>
  <c r="CN38" i="27"/>
  <c r="BA38" i="27"/>
  <c r="DG40" i="27"/>
  <c r="BT40" i="27"/>
  <c r="CE40" i="27"/>
  <c r="AR40" i="27"/>
  <c r="CT36" i="27"/>
  <c r="BG36" i="27"/>
  <c r="CE19" i="27"/>
  <c r="AR19" i="27"/>
  <c r="CD40" i="27"/>
  <c r="AQ40" i="27"/>
  <c r="CT41" i="27"/>
  <c r="BG41" i="27"/>
  <c r="CL29" i="27"/>
  <c r="AY29" i="27"/>
  <c r="CK21" i="27"/>
  <c r="AX21" i="27"/>
  <c r="CR35" i="27"/>
  <c r="BE35" i="27"/>
  <c r="DI36" i="27"/>
  <c r="BV36" i="27"/>
  <c r="CU39" i="27"/>
  <c r="BH39" i="27"/>
  <c r="DM26" i="27"/>
  <c r="BZ26" i="27"/>
  <c r="CM12" i="27"/>
  <c r="AZ12" i="27"/>
  <c r="CY25" i="27"/>
  <c r="BL25" i="27"/>
  <c r="CS44" i="27"/>
  <c r="BF44" i="27"/>
  <c r="DM44" i="27"/>
  <c r="BZ44" i="27"/>
  <c r="CQ11" i="27"/>
  <c r="BD11" i="27"/>
  <c r="DD31" i="27"/>
  <c r="BQ31" i="27"/>
  <c r="CE29" i="27"/>
  <c r="AR29" i="27"/>
  <c r="DI18" i="27"/>
  <c r="BV18" i="27"/>
  <c r="DC12" i="27"/>
  <c r="BP12" i="27"/>
  <c r="DH25" i="27"/>
  <c r="BU25" i="27"/>
  <c r="CJ13" i="27"/>
  <c r="AW13" i="27"/>
  <c r="CX21" i="27"/>
  <c r="BK21" i="27"/>
  <c r="CF44" i="27"/>
  <c r="AS44" i="27"/>
  <c r="CI23" i="27"/>
  <c r="AV23" i="27"/>
  <c r="DI19" i="27"/>
  <c r="BV19" i="27"/>
  <c r="DG34" i="27"/>
  <c r="BT34" i="27"/>
  <c r="CT11" i="27"/>
  <c r="BG11" i="27"/>
  <c r="DB14" i="27"/>
  <c r="BO14" i="27"/>
  <c r="CZ38" i="27"/>
  <c r="BM38" i="27"/>
  <c r="DE29" i="27"/>
  <c r="BR29" i="27"/>
  <c r="CV33" i="27"/>
  <c r="BI33" i="27"/>
  <c r="DL41" i="27"/>
  <c r="BY41" i="27"/>
  <c r="CY13" i="27"/>
  <c r="BL13" i="27"/>
  <c r="DJ41" i="27"/>
  <c r="BW41" i="27"/>
  <c r="DA24" i="27"/>
  <c r="BN24" i="27"/>
  <c r="DF32" i="27"/>
  <c r="BS32" i="27"/>
  <c r="DJ12" i="27"/>
  <c r="BW12" i="27"/>
  <c r="CG22" i="27"/>
  <c r="AT22" i="27"/>
  <c r="CY24" i="27"/>
  <c r="BL24" i="27"/>
  <c r="DK22" i="27"/>
  <c r="BX22" i="27"/>
  <c r="CU15" i="27"/>
  <c r="BH15" i="27"/>
  <c r="DJ33" i="27"/>
  <c r="BW33" i="27"/>
  <c r="CZ8" i="27"/>
  <c r="BM8" i="27"/>
  <c r="CV27" i="27"/>
  <c r="BI27" i="27"/>
  <c r="CH12" i="27"/>
  <c r="AU12" i="27"/>
  <c r="CE11" i="27"/>
  <c r="AR11" i="27"/>
  <c r="DD23" i="27"/>
  <c r="BQ23" i="27"/>
  <c r="CT34" i="27"/>
  <c r="BG34" i="27"/>
  <c r="CH19" i="27"/>
  <c r="AU19" i="27"/>
  <c r="DE34" i="27"/>
  <c r="BR34" i="27"/>
  <c r="CE16" i="27"/>
  <c r="AR16" i="27"/>
  <c r="CL42" i="27"/>
  <c r="AY42" i="27"/>
  <c r="CV43" i="27"/>
  <c r="BI43" i="27"/>
  <c r="DB18" i="27"/>
  <c r="BO18" i="27"/>
  <c r="DB17" i="27"/>
  <c r="BO17" i="27"/>
  <c r="CY41" i="27"/>
  <c r="BL41" i="27"/>
  <c r="DE41" i="27"/>
  <c r="BR41" i="27"/>
  <c r="DF38" i="27"/>
  <c r="BS38" i="27"/>
  <c r="DA10" i="27"/>
  <c r="BN10" i="27"/>
  <c r="DH43" i="27"/>
  <c r="BU43" i="27"/>
  <c r="CP38" i="27"/>
  <c r="BC38" i="27"/>
  <c r="DD10" i="27"/>
  <c r="BQ10" i="27"/>
  <c r="CS38" i="27"/>
  <c r="BF38" i="27"/>
  <c r="CO18" i="27"/>
  <c r="BB18" i="27"/>
  <c r="CN19" i="27"/>
  <c r="BA19" i="27"/>
  <c r="DD29" i="27"/>
  <c r="BQ29" i="27"/>
  <c r="CY20" i="27"/>
  <c r="BL20" i="27"/>
  <c r="CN12" i="27"/>
  <c r="BA12" i="27"/>
  <c r="CO36" i="27"/>
  <c r="BB36" i="27"/>
  <c r="CF13" i="27"/>
  <c r="AS13" i="27"/>
  <c r="DD26" i="27"/>
  <c r="BQ26" i="27"/>
  <c r="CF38" i="27"/>
  <c r="AS38" i="27"/>
  <c r="DF37" i="27"/>
  <c r="BS37" i="27"/>
  <c r="CJ41" i="27"/>
  <c r="AW41" i="27"/>
  <c r="CF35" i="27"/>
  <c r="AS35" i="27"/>
  <c r="CR26" i="27"/>
  <c r="BE26" i="27"/>
  <c r="DM27" i="27"/>
  <c r="BZ27" i="27"/>
  <c r="CI14" i="27"/>
  <c r="AV14" i="27"/>
  <c r="DH42" i="27"/>
  <c r="BU42" i="27"/>
  <c r="CO41" i="27"/>
  <c r="BB41" i="27"/>
  <c r="CX31" i="27"/>
  <c r="BK31" i="27"/>
  <c r="DL14" i="27"/>
  <c r="BY14" i="27"/>
  <c r="CX17" i="27"/>
  <c r="BK17" i="27"/>
  <c r="CO31" i="27"/>
  <c r="BB31" i="27"/>
  <c r="CY29" i="27"/>
  <c r="BL29" i="27"/>
  <c r="DJ40" i="27"/>
  <c r="BW40" i="27"/>
  <c r="CO25" i="27"/>
  <c r="BB25" i="27"/>
  <c r="CQ29" i="27"/>
  <c r="BD29" i="27"/>
  <c r="DE27" i="27"/>
  <c r="BR27" i="27"/>
  <c r="CO19" i="27"/>
  <c r="BB19" i="27"/>
  <c r="CL37" i="27"/>
  <c r="AY37" i="27"/>
  <c r="DE28" i="27"/>
  <c r="BR28" i="27"/>
  <c r="CN29" i="27"/>
  <c r="BA29" i="27"/>
  <c r="DI30" i="27"/>
  <c r="BV30" i="27"/>
  <c r="CU12" i="27"/>
  <c r="BH12" i="27"/>
  <c r="DB35" i="27"/>
  <c r="BO35" i="27"/>
  <c r="DC44" i="27"/>
  <c r="BP44" i="27"/>
  <c r="CY14" i="27"/>
  <c r="BL14" i="27"/>
  <c r="DK20" i="27"/>
  <c r="BX20" i="27"/>
  <c r="DD36" i="27"/>
  <c r="BQ36" i="27"/>
  <c r="CT13" i="27"/>
  <c r="BG13" i="27"/>
  <c r="CD23" i="27"/>
  <c r="AQ23" i="27"/>
  <c r="DI10" i="27"/>
  <c r="BV10" i="27"/>
  <c r="CE22" i="27"/>
  <c r="AR22" i="27"/>
  <c r="CY40" i="27"/>
  <c r="BL40" i="27"/>
  <c r="CT30" i="27"/>
  <c r="BG30" i="27"/>
  <c r="DM30" i="27"/>
  <c r="BZ30" i="27"/>
  <c r="DB37" i="27"/>
  <c r="BO37" i="27"/>
  <c r="DM8" i="27"/>
  <c r="BZ8" i="27"/>
  <c r="CS12" i="27"/>
  <c r="BF12" i="27"/>
  <c r="DD20" i="27"/>
  <c r="BQ20" i="27"/>
  <c r="CG39" i="27"/>
  <c r="AT39" i="27"/>
  <c r="DA11" i="27"/>
  <c r="BN11" i="27"/>
  <c r="CH36" i="27"/>
  <c r="AU36" i="27"/>
  <c r="DI13" i="27"/>
  <c r="BV13" i="27"/>
  <c r="CW44" i="27"/>
  <c r="BJ44" i="27"/>
  <c r="DC38" i="27"/>
  <c r="BP38" i="27"/>
  <c r="DI32" i="27"/>
  <c r="BV32" i="27"/>
  <c r="DL42" i="27"/>
  <c r="BY42" i="27"/>
  <c r="DL11" i="27"/>
  <c r="BY11" i="27"/>
  <c r="CQ12" i="27"/>
  <c r="BD12" i="27"/>
  <c r="CF36" i="27"/>
  <c r="AS36" i="27"/>
  <c r="DD11" i="27"/>
  <c r="BQ11" i="27"/>
  <c r="CP27" i="27"/>
  <c r="BC27" i="27"/>
  <c r="DL8" i="27"/>
  <c r="BY8" i="27"/>
  <c r="DB20" i="27"/>
  <c r="BO20" i="27"/>
  <c r="DF28" i="27"/>
  <c r="BS28" i="27"/>
  <c r="CN26" i="27"/>
  <c r="BA26" i="27"/>
  <c r="CJ30" i="27"/>
  <c r="AW30" i="27"/>
  <c r="CU19" i="27"/>
  <c r="BH19" i="27"/>
  <c r="DB24" i="27"/>
  <c r="BO24" i="27"/>
  <c r="CP28" i="27"/>
  <c r="BC28" i="27"/>
  <c r="CZ40" i="27"/>
  <c r="BM40" i="27"/>
  <c r="DC8" i="27"/>
  <c r="BP8" i="27"/>
  <c r="CE37" i="27"/>
  <c r="AR37" i="27"/>
  <c r="CX36" i="27"/>
  <c r="BK36" i="27"/>
  <c r="DL36" i="27"/>
  <c r="BY36" i="27"/>
  <c r="CL27" i="27"/>
  <c r="AY27" i="27"/>
  <c r="CR13" i="27"/>
  <c r="BE13" i="27"/>
  <c r="CQ13" i="27"/>
  <c r="BD13" i="27"/>
  <c r="CI20" i="27"/>
  <c r="AV20" i="27"/>
  <c r="DC18" i="27"/>
  <c r="BP18" i="27"/>
  <c r="CH31" i="27"/>
  <c r="AU31" i="27"/>
  <c r="CL19" i="27"/>
  <c r="AY19" i="27"/>
  <c r="DC15" i="27"/>
  <c r="BP15" i="27"/>
  <c r="CS33" i="27"/>
  <c r="BF33" i="27"/>
  <c r="CN32" i="27"/>
  <c r="BA32" i="27"/>
  <c r="DB41" i="27"/>
  <c r="BO41" i="27"/>
  <c r="DL35" i="27"/>
  <c r="BY35" i="27"/>
  <c r="CO37" i="27"/>
  <c r="BB37" i="27"/>
  <c r="CG18" i="27"/>
  <c r="AT18" i="27"/>
  <c r="CS14" i="27"/>
  <c r="BF14" i="27"/>
  <c r="CK25" i="27"/>
  <c r="AX25" i="27"/>
  <c r="CZ13" i="27"/>
  <c r="BM13" i="27"/>
  <c r="DD14" i="27"/>
  <c r="BQ14" i="27"/>
  <c r="CI15" i="27"/>
  <c r="AV15" i="27"/>
  <c r="CX11" i="27"/>
  <c r="BK11" i="27"/>
  <c r="CQ19" i="27"/>
  <c r="BD19" i="27"/>
  <c r="DH21" i="27"/>
  <c r="BU21" i="27"/>
  <c r="CT26" i="27"/>
  <c r="BG26" i="27"/>
  <c r="CF16" i="27"/>
  <c r="AS16" i="27"/>
  <c r="CK14" i="27"/>
  <c r="AX14" i="27"/>
  <c r="CV37" i="27"/>
  <c r="BI37" i="27"/>
  <c r="DI39" i="27"/>
  <c r="BV39" i="27"/>
  <c r="CO35" i="27"/>
  <c r="BB35" i="27"/>
  <c r="DL13" i="27"/>
  <c r="BY13" i="27"/>
  <c r="CR30" i="27"/>
  <c r="BE30" i="27"/>
  <c r="CS41" i="27"/>
  <c r="BF41" i="27"/>
  <c r="CJ38" i="27"/>
  <c r="AW38" i="27"/>
  <c r="CR31" i="27"/>
  <c r="BE31" i="27"/>
  <c r="CF37" i="27"/>
  <c r="AS37" i="27"/>
  <c r="CG41" i="27"/>
  <c r="AT41" i="27"/>
  <c r="CE41" i="27"/>
  <c r="AR41" i="27"/>
  <c r="CT19" i="27"/>
  <c r="BG19" i="27"/>
  <c r="DJ39" i="27"/>
  <c r="BW39" i="27"/>
  <c r="DG15" i="27"/>
  <c r="BT15" i="27"/>
  <c r="CX44" i="27"/>
  <c r="BK44" i="27"/>
  <c r="DE30" i="27"/>
  <c r="BR30" i="27"/>
  <c r="CE8" i="27"/>
  <c r="AR8" i="27"/>
  <c r="CZ10" i="27"/>
  <c r="BM10" i="27"/>
  <c r="CN35" i="27"/>
  <c r="BA35" i="27"/>
  <c r="CG8" i="27"/>
  <c r="AT8" i="27"/>
  <c r="DA26" i="27"/>
  <c r="BN26" i="27"/>
  <c r="CL26" i="27"/>
  <c r="AY26" i="27"/>
  <c r="CF19" i="27"/>
  <c r="AS19" i="27"/>
  <c r="CD9" i="27"/>
  <c r="AQ9" i="27"/>
  <c r="CN37" i="27"/>
  <c r="BA37" i="27"/>
  <c r="CK42" i="27"/>
  <c r="AX42" i="27"/>
  <c r="CX23" i="27"/>
  <c r="BK23" i="27"/>
  <c r="CI41" i="27"/>
  <c r="AV41" i="27"/>
  <c r="CI21" i="27"/>
  <c r="AV21" i="27"/>
  <c r="CZ30" i="27"/>
  <c r="BM30" i="27"/>
  <c r="DK33" i="27"/>
  <c r="BX33" i="27"/>
  <c r="CD11" i="27"/>
  <c r="AQ11" i="27"/>
  <c r="DH29" i="27"/>
  <c r="BU29" i="27"/>
  <c r="DM21" i="27"/>
  <c r="BZ21" i="27"/>
  <c r="CI19" i="27"/>
  <c r="AV19" i="27"/>
  <c r="DM25" i="27"/>
  <c r="BZ25" i="27"/>
  <c r="CY38" i="27"/>
  <c r="BL38" i="27"/>
  <c r="CL9" i="27"/>
  <c r="AY9" i="27"/>
  <c r="DG14" i="27"/>
  <c r="BT14" i="27"/>
  <c r="CW29" i="27"/>
  <c r="BJ29" i="27"/>
  <c r="CZ35" i="27"/>
  <c r="BM35" i="27"/>
  <c r="DJ34" i="27"/>
  <c r="BW34" i="27"/>
  <c r="CP30" i="27"/>
  <c r="BC30" i="27"/>
  <c r="CV32" i="27"/>
  <c r="BI32" i="27"/>
  <c r="CP12" i="27"/>
  <c r="BC12" i="27"/>
  <c r="CU30" i="27"/>
  <c r="BH30" i="27"/>
  <c r="CY19" i="27"/>
  <c r="BL19" i="27"/>
  <c r="CC9" i="27"/>
  <c r="AP9" i="27"/>
  <c r="DM28" i="27"/>
  <c r="BZ28" i="27"/>
  <c r="CX25" i="27"/>
  <c r="BK25" i="27"/>
  <c r="CW21" i="27"/>
  <c r="BJ21" i="27"/>
  <c r="DB36" i="27"/>
  <c r="BO36" i="27"/>
  <c r="CR36" i="27"/>
  <c r="BE36" i="27"/>
  <c r="CZ31" i="27"/>
  <c r="BM31" i="27"/>
  <c r="CZ37" i="27"/>
  <c r="BM37" i="27"/>
  <c r="DM10" i="27"/>
  <c r="BZ10" i="27"/>
  <c r="CP24" i="27"/>
  <c r="BC24" i="27"/>
  <c r="DJ43" i="27"/>
  <c r="BW43" i="27"/>
  <c r="DF26" i="27"/>
  <c r="BS26" i="27"/>
  <c r="CZ17" i="27"/>
  <c r="BM17" i="27"/>
  <c r="CI32" i="27"/>
  <c r="AV32" i="27"/>
  <c r="DF39" i="27"/>
  <c r="BS39" i="27"/>
  <c r="CG42" i="27"/>
  <c r="AT42" i="27"/>
  <c r="CW25" i="27"/>
  <c r="BJ25" i="27"/>
  <c r="DB40" i="27"/>
  <c r="BO40" i="27"/>
  <c r="CH21" i="27"/>
  <c r="AU21" i="27"/>
  <c r="CJ12" i="27"/>
  <c r="AW12" i="27"/>
  <c r="DL29" i="27"/>
  <c r="BY29" i="27"/>
  <c r="DJ26" i="27"/>
  <c r="BW26" i="27"/>
  <c r="CO28" i="27"/>
  <c r="BB28" i="27"/>
  <c r="CT27" i="27"/>
  <c r="BG27" i="27"/>
  <c r="CZ24" i="27"/>
  <c r="BM24" i="27"/>
  <c r="DA43" i="27"/>
  <c r="BN43" i="27"/>
  <c r="DI44" i="27"/>
  <c r="BV44" i="27"/>
  <c r="DA19" i="27"/>
  <c r="BN19" i="27"/>
  <c r="CF14" i="27"/>
  <c r="AS14" i="27"/>
  <c r="CD35" i="27"/>
  <c r="AQ35" i="27"/>
  <c r="CD15" i="27"/>
  <c r="AQ15" i="27"/>
  <c r="DK9" i="27"/>
  <c r="BX9" i="27"/>
  <c r="CL36" i="27"/>
  <c r="AY36" i="27"/>
  <c r="CW27" i="27"/>
  <c r="BJ27" i="27"/>
  <c r="CN14" i="27"/>
  <c r="BA14" i="27"/>
  <c r="CK31" i="27"/>
  <c r="AX31" i="27"/>
  <c r="DA29" i="27"/>
  <c r="BN29" i="27"/>
  <c r="DM14" i="27"/>
  <c r="BZ14" i="27"/>
  <c r="CN16" i="27"/>
  <c r="BA16" i="27"/>
  <c r="DC9" i="27"/>
  <c r="BP9" i="27"/>
  <c r="DH13" i="27"/>
  <c r="BU13" i="27"/>
  <c r="DL21" i="27"/>
  <c r="BY21" i="27"/>
  <c r="CG19" i="27"/>
  <c r="AT19" i="27"/>
  <c r="DA18" i="27"/>
  <c r="BN18" i="27"/>
  <c r="DG8" i="27"/>
  <c r="BT8" i="27"/>
  <c r="CM14" i="27"/>
  <c r="AZ14" i="27"/>
  <c r="CK26" i="27"/>
  <c r="AX26" i="27"/>
  <c r="CW34" i="27"/>
  <c r="BJ34" i="27"/>
  <c r="CF43" i="27"/>
  <c r="AS43" i="27"/>
  <c r="DK28" i="27"/>
  <c r="BX28" i="27"/>
  <c r="DE39" i="27"/>
  <c r="BR39" i="27"/>
  <c r="CH10" i="27"/>
  <c r="AU10" i="27"/>
  <c r="DI23" i="27"/>
  <c r="BV23" i="27"/>
  <c r="DA15" i="27"/>
  <c r="BN15" i="27"/>
  <c r="CH25" i="27"/>
  <c r="AU25" i="27"/>
  <c r="DI21" i="27"/>
  <c r="BV21" i="27"/>
  <c r="DF13" i="27"/>
  <c r="BS13" i="27"/>
  <c r="DL33" i="27"/>
  <c r="BY33" i="27"/>
  <c r="CK44" i="27"/>
  <c r="AX44" i="27"/>
  <c r="CV34" i="27"/>
  <c r="BI34" i="27"/>
  <c r="CP43" i="27"/>
  <c r="BC43" i="27"/>
  <c r="CZ28" i="27"/>
  <c r="BM28" i="27"/>
  <c r="CU16" i="27"/>
  <c r="BH16" i="27"/>
  <c r="CN23" i="27"/>
  <c r="BA23" i="27"/>
  <c r="CL22" i="27"/>
  <c r="AY22" i="27"/>
  <c r="CS9" i="27"/>
  <c r="BF9" i="27"/>
  <c r="DJ14" i="27"/>
  <c r="BW14" i="27"/>
  <c r="DA41" i="27"/>
  <c r="BN41" i="27"/>
  <c r="DB38" i="27"/>
  <c r="BO38" i="27"/>
  <c r="CO33" i="27"/>
  <c r="BB33" i="27"/>
  <c r="DG9" i="27"/>
  <c r="BT9" i="27"/>
  <c r="CD8" i="27"/>
  <c r="AQ8" i="27"/>
  <c r="CX16" i="27"/>
  <c r="BK16" i="27"/>
  <c r="DE19" i="27"/>
  <c r="BR19" i="27"/>
  <c r="CT9" i="27"/>
  <c r="BG9" i="27"/>
  <c r="CC28" i="27"/>
  <c r="AP28" i="27"/>
  <c r="CZ26" i="27"/>
  <c r="BM26" i="27"/>
  <c r="DI37" i="27"/>
  <c r="BV37" i="27"/>
  <c r="DM18" i="27"/>
  <c r="BZ18" i="27"/>
  <c r="CI27" i="27"/>
  <c r="AV27" i="27"/>
  <c r="CU14" i="27"/>
  <c r="BH14" i="27"/>
  <c r="DL18" i="27"/>
  <c r="BY18" i="27"/>
  <c r="DC31" i="27"/>
  <c r="BP31" i="27"/>
  <c r="CM41" i="27"/>
  <c r="AZ41" i="27"/>
  <c r="DJ16" i="27"/>
  <c r="BW16" i="27"/>
  <c r="CQ8" i="27"/>
  <c r="BD8" i="27"/>
  <c r="CC11" i="27"/>
  <c r="AP11" i="27"/>
  <c r="CW35" i="27"/>
  <c r="BJ35" i="27"/>
  <c r="CD39" i="27"/>
  <c r="AQ39" i="27"/>
  <c r="DB13" i="27"/>
  <c r="BO13" i="27"/>
  <c r="CN13" i="27"/>
  <c r="BA13" i="27"/>
  <c r="DD19" i="27"/>
  <c r="BQ19" i="27"/>
  <c r="CI11" i="27"/>
  <c r="AV11" i="27"/>
  <c r="CM32" i="27"/>
  <c r="AZ32" i="27"/>
  <c r="CO13" i="27"/>
  <c r="BB13" i="27"/>
  <c r="DJ8" i="27"/>
  <c r="BW8" i="27"/>
  <c r="DC17" i="27"/>
  <c r="BP17" i="27"/>
  <c r="DG16" i="27"/>
  <c r="BT16" i="27"/>
  <c r="DH35" i="27"/>
  <c r="BU35" i="27"/>
  <c r="CJ8" i="27"/>
  <c r="AW8" i="27"/>
  <c r="CC10" i="27"/>
  <c r="AP10" i="27"/>
  <c r="CG13" i="27"/>
  <c r="AT13" i="27"/>
  <c r="CY34" i="27"/>
  <c r="BL34" i="27"/>
  <c r="CE43" i="27"/>
  <c r="AR43" i="27"/>
  <c r="CP44" i="27"/>
  <c r="BC44" i="27"/>
  <c r="CP19" i="27"/>
  <c r="BC19" i="27"/>
  <c r="DG33" i="27"/>
  <c r="BT33" i="27"/>
  <c r="CP41" i="27"/>
  <c r="BC41" i="27"/>
  <c r="CD38" i="27"/>
  <c r="AQ38" i="27"/>
  <c r="DE26" i="27"/>
  <c r="BR26" i="27"/>
  <c r="CK18" i="27"/>
  <c r="AX18" i="27"/>
  <c r="CO44" i="27"/>
  <c r="BB44" i="27"/>
  <c r="CW26" i="27"/>
  <c r="BJ26" i="27"/>
  <c r="DJ29" i="27"/>
  <c r="BW29" i="27"/>
  <c r="CD22" i="27"/>
  <c r="AQ22" i="27"/>
  <c r="DC32" i="27"/>
  <c r="BP32" i="27"/>
  <c r="CM15" i="27"/>
  <c r="AZ15" i="27"/>
  <c r="CF21" i="27"/>
  <c r="AS21" i="27"/>
  <c r="CR14" i="27"/>
  <c r="BE14" i="27"/>
  <c r="DM33" i="27"/>
  <c r="BZ33" i="27"/>
  <c r="DJ24" i="27"/>
  <c r="BW24" i="27"/>
  <c r="CQ41" i="27"/>
  <c r="BD41" i="27"/>
  <c r="DM40" i="27"/>
  <c r="BZ40" i="27"/>
  <c r="CX33" i="27"/>
  <c r="BK33" i="27"/>
  <c r="CQ22" i="27"/>
  <c r="BD22" i="27"/>
  <c r="CE31" i="27"/>
  <c r="AR31" i="27"/>
  <c r="CG40" i="27"/>
  <c r="AT40" i="27"/>
  <c r="CR20" i="27"/>
  <c r="BE20" i="27"/>
  <c r="CX34" i="27"/>
  <c r="BK34" i="27"/>
  <c r="DJ25" i="27"/>
  <c r="BW25" i="27"/>
  <c r="DB44" i="27"/>
  <c r="BO44" i="27"/>
  <c r="CP29" i="27"/>
  <c r="BC29" i="27"/>
  <c r="DG27" i="27"/>
  <c r="BT27" i="27"/>
  <c r="CN36" i="27"/>
  <c r="BA36" i="27"/>
  <c r="DM43" i="27"/>
  <c r="BZ43" i="27"/>
  <c r="DA30" i="27"/>
  <c r="BN30" i="27"/>
  <c r="CM22" i="27"/>
  <c r="AZ22" i="27"/>
  <c r="CS37" i="27"/>
  <c r="BF37" i="27"/>
  <c r="DK13" i="27"/>
  <c r="BX13" i="27"/>
  <c r="CX41" i="27"/>
  <c r="BK41" i="27"/>
  <c r="DD21" i="27"/>
  <c r="BQ21" i="27"/>
  <c r="CR32" i="27"/>
  <c r="BE32" i="27"/>
  <c r="CF32" i="27"/>
  <c r="AS32" i="27"/>
  <c r="DI9" i="27"/>
  <c r="BV9" i="27"/>
  <c r="CQ16" i="27"/>
  <c r="BD16" i="27"/>
  <c r="CV40" i="27"/>
  <c r="BI40" i="27"/>
  <c r="CZ41" i="27"/>
  <c r="BM41" i="27"/>
  <c r="DG20" i="27"/>
  <c r="BT20" i="27"/>
  <c r="CW24" i="27"/>
  <c r="BJ24" i="27"/>
  <c r="DM42" i="27"/>
  <c r="BZ42" i="27"/>
  <c r="CT21" i="27"/>
  <c r="BG21" i="27"/>
  <c r="CO14" i="27"/>
  <c r="BB14" i="27"/>
  <c r="CK12" i="27"/>
  <c r="AX12" i="27"/>
  <c r="CQ38" i="27"/>
  <c r="BD38" i="27"/>
  <c r="CP25" i="27"/>
  <c r="BC25" i="27"/>
  <c r="CM42" i="27"/>
  <c r="AZ42" i="27"/>
  <c r="DA37" i="27"/>
  <c r="BN37" i="27"/>
  <c r="CG44" i="27"/>
  <c r="AT44" i="27"/>
  <c r="DG38" i="27"/>
  <c r="BT38" i="27"/>
  <c r="CQ23" i="27"/>
  <c r="BD23" i="27"/>
  <c r="CY31" i="27"/>
  <c r="BL31" i="27"/>
  <c r="CP31" i="27"/>
  <c r="BC31" i="27"/>
  <c r="DM22" i="27"/>
  <c r="BZ22" i="27"/>
  <c r="CG27" i="27"/>
  <c r="AT27" i="27"/>
  <c r="DE31" i="27"/>
  <c r="BR31" i="27"/>
  <c r="CE42" i="27"/>
  <c r="AR42" i="27"/>
  <c r="CH9" i="27"/>
  <c r="AU9" i="27"/>
  <c r="CI36" i="27"/>
  <c r="AV36" i="27"/>
  <c r="CX14" i="27"/>
  <c r="BK14" i="27"/>
  <c r="CD20" i="27"/>
  <c r="AQ20" i="27"/>
  <c r="DB31" i="27"/>
  <c r="BO31" i="27"/>
  <c r="DJ10" i="27"/>
  <c r="BW10" i="27"/>
  <c r="CR16" i="27"/>
  <c r="BE16" i="27"/>
  <c r="CW11" i="27"/>
  <c r="BJ11" i="27"/>
  <c r="CQ33" i="27"/>
  <c r="BD33" i="27"/>
  <c r="CQ34" i="27"/>
  <c r="BD34" i="27"/>
  <c r="DF21" i="27"/>
  <c r="BS21" i="27"/>
  <c r="CW30" i="27"/>
  <c r="BJ30" i="27"/>
  <c r="DE44" i="27"/>
  <c r="BR44" i="27"/>
  <c r="CI31" i="27"/>
  <c r="AV31" i="27"/>
  <c r="CY30" i="27"/>
  <c r="BL30" i="27"/>
  <c r="DH9" i="27"/>
  <c r="BU9" i="27"/>
  <c r="CL10" i="27"/>
  <c r="AY10" i="27"/>
  <c r="DC43" i="27"/>
  <c r="BP43" i="27"/>
  <c r="CJ16" i="27"/>
  <c r="AW16" i="27"/>
  <c r="DB19" i="27"/>
  <c r="BO19" i="27"/>
  <c r="CK30" i="27"/>
  <c r="AX30" i="27"/>
  <c r="CP17" i="27"/>
  <c r="BC17" i="27"/>
  <c r="CR12" i="27"/>
  <c r="BE12" i="27"/>
  <c r="CO43" i="27"/>
  <c r="BB43" i="27"/>
  <c r="DE10" i="27"/>
  <c r="BR10" i="27"/>
  <c r="CZ11" i="27"/>
  <c r="BM11" i="27"/>
  <c r="CF34" i="27"/>
  <c r="AS34" i="27"/>
  <c r="CL24" i="27"/>
  <c r="AY24" i="27"/>
  <c r="CS35" i="27"/>
  <c r="BF35" i="27"/>
  <c r="CX38" i="27"/>
  <c r="BK38" i="27"/>
  <c r="CV29" i="27"/>
  <c r="BI29" i="27"/>
  <c r="CK17" i="27"/>
  <c r="AX17" i="27"/>
  <c r="CF40" i="27"/>
  <c r="AS40" i="27"/>
  <c r="DM29" i="27"/>
  <c r="BZ29" i="27"/>
  <c r="DA44" i="27"/>
  <c r="BN44" i="27"/>
  <c r="DL24" i="27"/>
  <c r="BY24" i="27"/>
  <c r="CR8" i="27"/>
  <c r="BE8" i="27"/>
  <c r="CR37" i="27"/>
  <c r="BE37" i="27"/>
  <c r="CY17" i="27"/>
  <c r="BL17" i="27"/>
  <c r="CP35" i="27"/>
  <c r="BC35" i="27"/>
  <c r="DK40" i="27"/>
  <c r="BX40" i="27"/>
  <c r="CJ17" i="27"/>
  <c r="AW17" i="27"/>
  <c r="CU17" i="27"/>
  <c r="BH17" i="27"/>
  <c r="CR17" i="27"/>
  <c r="BE17" i="27"/>
  <c r="CI12" i="27"/>
  <c r="AV12" i="27"/>
  <c r="DB26" i="27"/>
  <c r="BO26" i="27"/>
  <c r="DI27" i="27"/>
  <c r="BV27" i="27"/>
  <c r="DK44" i="27"/>
  <c r="BX44" i="27"/>
  <c r="CK34" i="27"/>
  <c r="AX34" i="27"/>
  <c r="DK8" i="27"/>
  <c r="BX8" i="27"/>
  <c r="CG43" i="27"/>
  <c r="AT43" i="27"/>
  <c r="CM40" i="27"/>
  <c r="AZ40" i="27"/>
  <c r="DM12" i="27"/>
  <c r="BZ12" i="27"/>
  <c r="CJ19" i="27"/>
  <c r="AW19" i="27"/>
  <c r="DI22" i="27"/>
  <c r="BV22" i="27"/>
  <c r="DJ11" i="27"/>
  <c r="BW11" i="27"/>
  <c r="CJ24" i="27"/>
  <c r="AW24" i="27"/>
  <c r="DH38" i="27"/>
  <c r="BU38" i="27"/>
  <c r="CC20" i="27"/>
  <c r="AP20" i="27"/>
  <c r="CI37" i="27"/>
  <c r="AV37" i="27"/>
  <c r="DK29" i="27"/>
  <c r="BX29" i="27"/>
  <c r="DM36" i="27"/>
  <c r="BZ36" i="27"/>
  <c r="DB11" i="27"/>
  <c r="BO11" i="27"/>
  <c r="DA40" i="27"/>
  <c r="BN40" i="27"/>
  <c r="CH11" i="27"/>
  <c r="AU11" i="27"/>
  <c r="DI24" i="27"/>
  <c r="BV24" i="27"/>
  <c r="DL32" i="27"/>
  <c r="BY32" i="27"/>
  <c r="DE18" i="27"/>
  <c r="BR18" i="27"/>
  <c r="CC31" i="27"/>
  <c r="AP31" i="27"/>
  <c r="DL31" i="27"/>
  <c r="BY31" i="27"/>
  <c r="CF28" i="27"/>
  <c r="AS28" i="27"/>
  <c r="CV39" i="27"/>
  <c r="BI39" i="27"/>
  <c r="DH37" i="27"/>
  <c r="BU37" i="27"/>
  <c r="CD17" i="27"/>
  <c r="AQ17" i="27"/>
  <c r="DA23" i="27"/>
  <c r="BN23" i="27"/>
  <c r="DD43" i="27"/>
  <c r="BQ43" i="27"/>
  <c r="CW42" i="27"/>
  <c r="BJ42" i="27"/>
  <c r="DF23" i="27"/>
  <c r="BS23" i="27"/>
  <c r="DM31" i="27"/>
  <c r="BZ31" i="27"/>
  <c r="CD24" i="27"/>
  <c r="AQ24" i="27"/>
  <c r="DK24" i="27"/>
  <c r="BX24" i="27"/>
  <c r="DD41" i="27"/>
  <c r="BQ41" i="27"/>
  <c r="CC32" i="27"/>
  <c r="AP32" i="27"/>
  <c r="DG35" i="27"/>
  <c r="BT35" i="27"/>
  <c r="CO17" i="27"/>
  <c r="BB17" i="27"/>
  <c r="DB32" i="27"/>
  <c r="BO32" i="27"/>
  <c r="CX22" i="27"/>
  <c r="BK22" i="27"/>
  <c r="CE14" i="27"/>
  <c r="AR14" i="27"/>
  <c r="CW10" i="27"/>
  <c r="BJ10" i="27"/>
  <c r="DG25" i="27"/>
  <c r="BT25" i="27"/>
  <c r="CP42" i="27"/>
  <c r="BC42" i="27"/>
  <c r="CZ21" i="27"/>
  <c r="BM21" i="27"/>
  <c r="CG16" i="27"/>
  <c r="AT16" i="27"/>
  <c r="DA27" i="27"/>
  <c r="BN27" i="27"/>
  <c r="CM44" i="27"/>
  <c r="AZ44" i="27"/>
  <c r="CO16" i="27"/>
  <c r="BB16" i="27"/>
  <c r="CS10" i="27"/>
  <c r="BF10" i="27"/>
  <c r="CW17" i="27"/>
  <c r="BJ17" i="27"/>
  <c r="CC17" i="27"/>
  <c r="AP17" i="27"/>
  <c r="DE25" i="27"/>
  <c r="BR25" i="27"/>
  <c r="CI16" i="27"/>
  <c r="AV16" i="27"/>
  <c r="CX27" i="27"/>
  <c r="BK27" i="27"/>
  <c r="DH36" i="27"/>
  <c r="BU36" i="27"/>
  <c r="DD22" i="27"/>
  <c r="BQ22" i="27"/>
  <c r="CO8" i="27"/>
  <c r="BB8" i="27"/>
  <c r="DM23" i="27"/>
  <c r="BZ23" i="27"/>
  <c r="DE37" i="27"/>
  <c r="BR37" i="27"/>
  <c r="CQ25" i="27"/>
  <c r="BD25" i="27"/>
  <c r="DJ23" i="27"/>
  <c r="BW23" i="27"/>
  <c r="DJ21" i="27"/>
  <c r="BW21" i="27"/>
  <c r="CK20" i="27"/>
  <c r="AX20" i="27"/>
  <c r="DF40" i="27"/>
  <c r="BS40" i="27"/>
  <c r="CV24" i="27"/>
  <c r="BI24" i="27"/>
  <c r="CE28" i="27"/>
  <c r="AR28" i="27"/>
  <c r="CQ43" i="27"/>
  <c r="BD43" i="27"/>
  <c r="CU10" i="27"/>
  <c r="BH10" i="27"/>
  <c r="DJ42" i="27"/>
  <c r="BW42" i="27"/>
  <c r="CR42" i="27"/>
  <c r="BE42" i="27"/>
  <c r="CM10" i="27"/>
  <c r="AZ10" i="27"/>
  <c r="DA36" i="27"/>
  <c r="BN36" i="27"/>
  <c r="CJ9" i="27"/>
  <c r="AW9" i="27"/>
  <c r="CC25" i="27"/>
  <c r="AP25" i="27"/>
  <c r="DK27" i="27"/>
  <c r="BX27" i="27"/>
  <c r="DL40" i="27"/>
  <c r="BY40" i="27"/>
  <c r="CE21" i="27"/>
  <c r="AR21" i="27"/>
  <c r="CJ39" i="27"/>
  <c r="AW39" i="27"/>
  <c r="CS24" i="27"/>
  <c r="BF24" i="27"/>
  <c r="CO23" i="27"/>
  <c r="BB23" i="27"/>
  <c r="DA39" i="27"/>
  <c r="BN39" i="27"/>
  <c r="DF10" i="27"/>
  <c r="BS10" i="27"/>
  <c r="CI18" i="27"/>
  <c r="AV18" i="27"/>
  <c r="DL10" i="27"/>
  <c r="BY10" i="27"/>
  <c r="DH22" i="27"/>
  <c r="BU22" i="27"/>
  <c r="CT25" i="27"/>
  <c r="BG25" i="27"/>
  <c r="DB34" i="27"/>
  <c r="BO34" i="27"/>
  <c r="CJ42" i="27"/>
  <c r="AW42" i="27"/>
  <c r="CG11" i="27"/>
  <c r="AT11" i="27"/>
  <c r="DM35" i="27"/>
  <c r="BZ35" i="27"/>
  <c r="CC40" i="27"/>
  <c r="AP40" i="27"/>
  <c r="CP37" i="27"/>
  <c r="BC37" i="27"/>
  <c r="CX10" i="27"/>
  <c r="BK10" i="27"/>
  <c r="DE22" i="27"/>
  <c r="BR22" i="27"/>
  <c r="CN20" i="27"/>
  <c r="BA20" i="27"/>
  <c r="CO15" i="27"/>
  <c r="BB15" i="27"/>
  <c r="CQ10" i="27"/>
  <c r="BD10" i="27"/>
  <c r="CM26" i="27"/>
  <c r="AZ26" i="27"/>
  <c r="CY11" i="27"/>
  <c r="BL11" i="27"/>
  <c r="CM39" i="27"/>
  <c r="AZ39" i="27"/>
  <c r="CT42" i="27"/>
  <c r="BG42" i="27"/>
  <c r="CU21" i="27"/>
  <c r="BH21" i="27"/>
  <c r="CE27" i="27"/>
  <c r="AR27" i="27"/>
  <c r="DJ36" i="27"/>
  <c r="BW36" i="27"/>
  <c r="CT17" i="27"/>
  <c r="BG17" i="27"/>
  <c r="DD33" i="27"/>
  <c r="BQ33" i="27"/>
  <c r="CR34" i="27"/>
  <c r="BE34" i="27"/>
  <c r="CV36" i="27"/>
  <c r="BI36" i="27"/>
  <c r="CU28" i="27"/>
  <c r="BH28" i="27"/>
  <c r="CH43" i="27"/>
  <c r="AU43" i="27"/>
  <c r="CC37" i="27"/>
  <c r="AP37" i="27"/>
  <c r="CI42" i="27"/>
  <c r="AV42" i="27"/>
  <c r="DC24" i="27"/>
  <c r="BP24" i="27"/>
  <c r="CJ23" i="27"/>
  <c r="AW23" i="27"/>
  <c r="CL41" i="27"/>
  <c r="AY41" i="27"/>
  <c r="CG10" i="27"/>
  <c r="AT10" i="27"/>
  <c r="CG25" i="27"/>
  <c r="AT25" i="27"/>
  <c r="DL9" i="27"/>
  <c r="BY9" i="27"/>
  <c r="CO11" i="27"/>
  <c r="BB11" i="27"/>
  <c r="CP14" i="27"/>
  <c r="BC14" i="27"/>
  <c r="CC44" i="27"/>
  <c r="AP44" i="27"/>
  <c r="CI38" i="27"/>
  <c r="AV38" i="27"/>
  <c r="CL14" i="27"/>
  <c r="AY14" i="27"/>
  <c r="DK19" i="27"/>
  <c r="BX19" i="27"/>
  <c r="CZ25" i="27"/>
  <c r="BM25" i="27"/>
  <c r="DL17" i="27"/>
  <c r="BY17" i="27"/>
  <c r="CY33" i="27"/>
  <c r="BL33" i="27"/>
  <c r="CL34" i="27"/>
  <c r="AY34" i="27"/>
  <c r="CK41" i="27"/>
  <c r="AX41" i="27"/>
  <c r="DM24" i="27"/>
  <c r="BZ24" i="27"/>
  <c r="CI43" i="27"/>
  <c r="AV43" i="27"/>
  <c r="CD16" i="27"/>
  <c r="AQ16" i="27"/>
  <c r="CZ23" i="27"/>
  <c r="BM23" i="27"/>
  <c r="CI10" i="27"/>
  <c r="AV10" i="27"/>
  <c r="CW37" i="27"/>
  <c r="BJ37" i="27"/>
  <c r="DD42" i="27"/>
  <c r="BQ42" i="27"/>
  <c r="CU40" i="27"/>
  <c r="BH40" i="27"/>
  <c r="CS22" i="27"/>
  <c r="BF22" i="27"/>
  <c r="CU8" i="27"/>
  <c r="BH8" i="27"/>
  <c r="CQ40" i="27"/>
  <c r="BD40" i="27"/>
  <c r="CX40" i="27"/>
  <c r="BK40" i="27"/>
  <c r="DF11" i="27"/>
  <c r="BS11" i="27"/>
  <c r="DE15" i="27"/>
  <c r="BR15" i="27"/>
  <c r="CR43" i="27"/>
  <c r="BE43" i="27"/>
  <c r="CQ32" i="27"/>
  <c r="BD32" i="27"/>
  <c r="CW18" i="27"/>
  <c r="BJ18" i="27"/>
  <c r="CL8" i="27"/>
  <c r="AY8" i="27"/>
  <c r="DI43" i="27"/>
  <c r="BV43" i="27"/>
  <c r="CE35" i="27"/>
  <c r="AR35" i="27"/>
  <c r="DI40" i="27"/>
  <c r="BV40" i="27"/>
  <c r="DG36" i="27"/>
  <c r="BT36" i="27"/>
  <c r="DI17" i="27"/>
  <c r="BV17" i="27"/>
  <c r="CQ14" i="27"/>
  <c r="BD14" i="27"/>
  <c r="CF24" i="27"/>
  <c r="AS24" i="27"/>
  <c r="DB23" i="27"/>
  <c r="BO23" i="27"/>
  <c r="CL21" i="27"/>
  <c r="AY21" i="27"/>
  <c r="CT23" i="27"/>
  <c r="BG23" i="27"/>
  <c r="CS18" i="27"/>
  <c r="BF18" i="27"/>
  <c r="CI28" i="27"/>
  <c r="AV28" i="27"/>
  <c r="DF36" i="27"/>
  <c r="BS36" i="27"/>
  <c r="CL32" i="27"/>
  <c r="AY32" i="27"/>
  <c r="CU34" i="27"/>
  <c r="BH34" i="27"/>
  <c r="CT39" i="27"/>
  <c r="BG39" i="27"/>
  <c r="CZ16" i="27"/>
  <c r="BM16" i="27"/>
  <c r="CN27" i="27"/>
  <c r="BA27" i="27"/>
  <c r="CP23" i="27"/>
  <c r="BC23" i="27"/>
  <c r="DD40" i="27"/>
  <c r="BQ40" i="27"/>
  <c r="CP40" i="27"/>
  <c r="BC40" i="27"/>
  <c r="DK30" i="27"/>
  <c r="BX30" i="27"/>
  <c r="CC33" i="27"/>
  <c r="AP33" i="27"/>
  <c r="CL25" i="27"/>
  <c r="AY25" i="27"/>
  <c r="DB29" i="27"/>
  <c r="BO29" i="27"/>
  <c r="CJ10" i="27"/>
  <c r="AW10" i="27"/>
  <c r="CQ26" i="27"/>
  <c r="BD26" i="27"/>
  <c r="CW33" i="27"/>
  <c r="BJ33" i="27"/>
  <c r="CG29" i="27"/>
  <c r="AT29" i="27"/>
  <c r="DA25" i="27"/>
  <c r="BN25" i="27"/>
  <c r="DA20" i="27"/>
  <c r="BN20" i="27"/>
  <c r="DH8" i="27"/>
  <c r="BU8" i="27"/>
  <c r="DL12" i="27"/>
  <c r="BY12" i="27"/>
  <c r="CV44" i="27"/>
  <c r="BI44" i="27"/>
  <c r="CQ36" i="27"/>
  <c r="BD36" i="27"/>
  <c r="DM38" i="27"/>
  <c r="BZ38" i="27"/>
  <c r="DC20" i="27"/>
  <c r="BP20" i="27"/>
  <c r="CY39" i="27"/>
  <c r="BL39" i="27"/>
  <c r="CJ21" i="27"/>
  <c r="AW21" i="27"/>
  <c r="CJ18" i="27"/>
  <c r="AW18" i="27"/>
  <c r="CK39" i="27"/>
  <c r="AX39" i="27"/>
  <c r="CS40" i="27"/>
  <c r="BF40" i="27"/>
  <c r="CJ32" i="27"/>
  <c r="AW32" i="27"/>
  <c r="DE17" i="27"/>
  <c r="BR17" i="27"/>
  <c r="CV25" i="27"/>
  <c r="BI25" i="27"/>
  <c r="DB16" i="27"/>
  <c r="BO16" i="27"/>
  <c r="DC42" i="27"/>
  <c r="BP42" i="27"/>
  <c r="CK36" i="27"/>
  <c r="AX36" i="27"/>
  <c r="DB27" i="27"/>
  <c r="BO27" i="27"/>
  <c r="DD34" i="27"/>
  <c r="BQ34" i="27"/>
  <c r="CV9" i="27"/>
  <c r="BI9" i="27"/>
  <c r="CU36" i="27"/>
  <c r="BH36" i="27"/>
  <c r="CF17" i="27"/>
  <c r="AS17" i="27"/>
  <c r="DG42" i="27"/>
  <c r="BT42" i="27"/>
  <c r="DL27" i="27"/>
  <c r="BY27" i="27"/>
  <c r="CR27" i="27"/>
  <c r="BE27" i="27"/>
  <c r="CI40" i="27"/>
  <c r="AV40" i="27"/>
  <c r="DK15" i="27"/>
  <c r="BX15" i="27"/>
  <c r="CY42" i="27"/>
  <c r="BL42" i="27"/>
  <c r="DK11" i="27"/>
  <c r="BX11" i="27"/>
  <c r="CN11" i="27"/>
  <c r="BA11" i="27"/>
  <c r="DJ15" i="27"/>
  <c r="BW15" i="27"/>
  <c r="CM29" i="27"/>
  <c r="AZ29" i="27"/>
  <c r="DA8" i="27"/>
  <c r="BN8" i="27"/>
  <c r="CY35" i="27"/>
  <c r="BL35" i="27"/>
  <c r="CE15" i="27"/>
  <c r="AR15" i="27"/>
  <c r="CU23" i="27"/>
  <c r="BH23" i="27"/>
  <c r="DH39" i="27"/>
  <c r="BU39" i="27"/>
  <c r="DG13" i="27"/>
  <c r="BT13" i="27"/>
  <c r="CE13" i="27"/>
  <c r="AR13" i="27"/>
  <c r="CN33" i="27"/>
  <c r="BA33" i="27"/>
  <c r="CO40" i="27"/>
  <c r="BB40" i="27"/>
  <c r="DA14" i="27"/>
  <c r="BN14" i="27"/>
  <c r="CE44" i="27"/>
  <c r="AR44" i="27"/>
  <c r="CV20" i="27"/>
  <c r="BI20" i="27"/>
  <c r="CP10" i="27"/>
  <c r="BC10" i="27"/>
  <c r="DC10" i="27"/>
  <c r="BP10" i="27"/>
  <c r="DF14" i="27"/>
  <c r="BS14" i="27"/>
  <c r="DG10" i="27"/>
  <c r="BT10" i="27"/>
  <c r="CW20" i="27"/>
  <c r="BJ20" i="27"/>
  <c r="DF25" i="27"/>
  <c r="BS25" i="27"/>
  <c r="CJ43" i="27"/>
  <c r="AW43" i="27"/>
  <c r="CX30" i="27"/>
  <c r="BK30" i="27"/>
  <c r="CK35" i="27"/>
  <c r="AX35" i="27"/>
  <c r="CM21" i="27"/>
  <c r="AZ21" i="27"/>
  <c r="CF8" i="27"/>
  <c r="AS8" i="27"/>
  <c r="CW28" i="27"/>
  <c r="BJ28" i="27"/>
  <c r="CP13" i="27"/>
  <c r="BC13" i="27"/>
  <c r="CG23" i="27"/>
  <c r="AT23" i="27"/>
  <c r="CT35" i="27"/>
  <c r="BG35" i="27"/>
  <c r="CT24" i="27"/>
  <c r="BG24" i="27"/>
  <c r="DI25" i="27"/>
  <c r="BV25" i="27"/>
  <c r="CH38" i="27"/>
  <c r="AU38" i="27"/>
  <c r="DG12" i="27"/>
  <c r="BT12" i="27"/>
  <c r="DI15" i="27"/>
  <c r="BV15" i="27"/>
  <c r="CT32" i="27"/>
  <c r="BG32" i="27"/>
  <c r="CL16" i="27"/>
  <c r="AY16" i="27"/>
  <c r="CO26" i="27"/>
  <c r="BB26" i="27"/>
  <c r="DA32" i="27"/>
  <c r="BN32" i="27"/>
  <c r="CU20" i="27"/>
  <c r="BH20" i="27"/>
  <c r="CE9" i="27"/>
  <c r="AR9" i="27"/>
  <c r="CD18" i="27"/>
  <c r="AQ18" i="27"/>
  <c r="CV35" i="27"/>
  <c r="BI35" i="27"/>
  <c r="CC22" i="27"/>
  <c r="AP22" i="27"/>
  <c r="DD35" i="27"/>
  <c r="BQ35" i="27"/>
  <c r="CX28" i="27"/>
  <c r="BK28" i="27"/>
  <c r="DL22" i="27"/>
  <c r="BY22" i="27"/>
  <c r="CS11" i="27"/>
  <c r="BF11" i="27"/>
  <c r="DA13" i="27"/>
  <c r="BN13" i="27"/>
  <c r="CY8" i="27"/>
  <c r="BL8" i="27"/>
  <c r="CD36" i="27"/>
  <c r="AQ36" i="27"/>
  <c r="DH19" i="27"/>
  <c r="BU19" i="27"/>
  <c r="DH30" i="27"/>
  <c r="BU30" i="27"/>
  <c r="DF24" i="27"/>
  <c r="BS24" i="27"/>
  <c r="CN25" i="27"/>
  <c r="BA25" i="27"/>
  <c r="DD27" i="27"/>
  <c r="BQ27" i="27"/>
  <c r="CD10" i="27"/>
  <c r="AQ10" i="27"/>
  <c r="CS36" i="27"/>
  <c r="BF36" i="27"/>
  <c r="CR40" i="27"/>
  <c r="BE40" i="27"/>
  <c r="DJ38" i="27"/>
  <c r="BW38" i="27"/>
  <c r="CF31" i="27"/>
  <c r="AS31" i="27"/>
  <c r="CI25" i="27"/>
  <c r="AV25" i="27"/>
  <c r="CG33" i="27"/>
  <c r="AT33" i="27"/>
  <c r="CI34" i="27"/>
  <c r="AV34" i="27"/>
  <c r="DB12" i="27"/>
  <c r="BO12" i="27"/>
  <c r="CV23" i="27"/>
  <c r="BI23" i="27"/>
  <c r="CQ35" i="27"/>
  <c r="BD35" i="27"/>
  <c r="CN21" i="27"/>
  <c r="BA21" i="27"/>
  <c r="CX8" i="27"/>
  <c r="BK8" i="27"/>
  <c r="CM33" i="27"/>
  <c r="AZ33" i="27"/>
  <c r="CR10" i="27"/>
  <c r="BE10" i="27"/>
  <c r="DC33" i="27"/>
  <c r="BP33" i="27"/>
  <c r="CD21" i="27"/>
  <c r="AQ21" i="27"/>
  <c r="CC29" i="27"/>
  <c r="AP29" i="27"/>
  <c r="CE23" i="27"/>
  <c r="AR23" i="27"/>
  <c r="DK23" i="27"/>
  <c r="BX23" i="27"/>
  <c r="CM24" i="27"/>
  <c r="AZ24" i="27"/>
  <c r="CY27" i="27"/>
  <c r="BL27" i="27"/>
  <c r="DK12" i="27"/>
  <c r="BX12" i="27"/>
  <c r="DL34" i="27"/>
  <c r="BY34" i="27"/>
  <c r="CT29" i="27"/>
  <c r="BG29" i="27"/>
  <c r="CN31" i="27"/>
  <c r="BA31" i="27"/>
  <c r="CG38" i="27"/>
  <c r="AT38" i="27"/>
  <c r="CD34" i="27"/>
  <c r="AQ34" i="27"/>
  <c r="DJ37" i="27"/>
  <c r="BW37" i="27"/>
  <c r="DG22" i="27"/>
  <c r="BT22" i="27"/>
  <c r="CS17" i="27"/>
  <c r="BF17" i="27"/>
  <c r="CQ15" i="27"/>
  <c r="BD15" i="27"/>
  <c r="CW9" i="27"/>
  <c r="BJ9" i="27"/>
  <c r="DH31" i="27"/>
  <c r="BU31" i="27"/>
  <c r="CQ20" i="27"/>
  <c r="BD20" i="27"/>
  <c r="CK40" i="27"/>
  <c r="AX40" i="27"/>
  <c r="CZ29" i="27"/>
  <c r="BM29" i="27"/>
  <c r="CN30" i="27"/>
  <c r="BA30" i="27"/>
  <c r="CL44" i="27"/>
  <c r="AY44" i="27"/>
  <c r="CM37" i="27"/>
  <c r="AZ37" i="27"/>
  <c r="CX24" i="27"/>
  <c r="BK24" i="27"/>
  <c r="CH15" i="27"/>
  <c r="AU15" i="27"/>
  <c r="CG14" i="27"/>
  <c r="AT14" i="27"/>
  <c r="CF42" i="27"/>
  <c r="AS42" i="27"/>
  <c r="DI20" i="27"/>
  <c r="BV20" i="27"/>
  <c r="CW41" i="27"/>
  <c r="BJ41" i="27"/>
  <c r="CL38" i="27"/>
  <c r="AY38" i="27"/>
  <c r="DD37" i="27"/>
  <c r="BQ37" i="27"/>
  <c r="DI33" i="27"/>
  <c r="BV33" i="27"/>
  <c r="DC19" i="27"/>
  <c r="BP19" i="27"/>
  <c r="CD31" i="27"/>
  <c r="AQ31" i="27"/>
  <c r="DM11" i="27"/>
  <c r="BZ11" i="27"/>
  <c r="CO21" i="27"/>
  <c r="BB21" i="27"/>
  <c r="DG32" i="27"/>
  <c r="BT32" i="27"/>
  <c r="CW16" i="27"/>
  <c r="BJ16" i="27"/>
  <c r="CG32" i="27"/>
  <c r="AT32" i="27"/>
  <c r="CY12" i="27"/>
  <c r="BL12" i="27"/>
  <c r="CP18" i="27"/>
  <c r="BC18" i="27"/>
  <c r="CD27" i="27"/>
  <c r="AQ27" i="27"/>
  <c r="CL20" i="27"/>
  <c r="AY20" i="27"/>
  <c r="DF27" i="27"/>
  <c r="BS27" i="27"/>
  <c r="DA42" i="27"/>
  <c r="BN42" i="27"/>
  <c r="CL15" i="27"/>
  <c r="AY15" i="27"/>
  <c r="CE18" i="27"/>
  <c r="AR18" i="27"/>
  <c r="CU13" i="27"/>
  <c r="BH13" i="27"/>
  <c r="CM17" i="27"/>
  <c r="AZ17" i="27"/>
  <c r="DK43" i="27"/>
  <c r="BX43" i="27"/>
  <c r="DH20" i="27"/>
  <c r="BU20" i="27"/>
  <c r="CL35" i="27"/>
  <c r="AY35" i="27"/>
  <c r="CN18" i="27"/>
  <c r="BA18" i="27"/>
  <c r="CO27" i="27"/>
  <c r="BB27" i="27"/>
  <c r="CL43" i="27"/>
  <c r="AY43" i="27"/>
  <c r="DH33" i="27"/>
  <c r="BU33" i="27"/>
  <c r="DL39" i="27"/>
  <c r="BY39" i="27"/>
  <c r="CH33" i="27"/>
  <c r="AU33" i="27"/>
  <c r="CH22" i="27"/>
  <c r="AU22" i="27"/>
  <c r="CG12" i="27"/>
  <c r="AT12" i="27"/>
  <c r="CT38" i="27"/>
  <c r="BG38" i="27"/>
  <c r="CC12" i="27"/>
  <c r="AP12" i="27"/>
  <c r="CR25" i="27"/>
  <c r="BE25" i="27"/>
  <c r="CF29" i="27"/>
  <c r="AS29" i="27"/>
  <c r="DD38" i="27"/>
  <c r="BQ38" i="27"/>
  <c r="DF41" i="27"/>
  <c r="BS41" i="27"/>
  <c r="CS15" i="27"/>
  <c r="BF15" i="27"/>
  <c r="DH18" i="27"/>
  <c r="BU18" i="27"/>
  <c r="CM38" i="27"/>
  <c r="AZ38" i="27"/>
  <c r="CX35" i="27"/>
  <c r="BK35" i="27"/>
  <c r="CG15" i="27"/>
  <c r="AT15" i="27"/>
  <c r="CK13" i="27"/>
  <c r="AX13" i="27"/>
  <c r="DJ30" i="27"/>
  <c r="BW30" i="27"/>
  <c r="DC35" i="27"/>
  <c r="BP35" i="27"/>
  <c r="CQ24" i="27"/>
  <c r="BD24" i="27"/>
  <c r="CH23" i="27"/>
  <c r="AU23" i="27"/>
  <c r="DL23" i="27"/>
  <c r="BY23" i="27"/>
  <c r="CO32" i="27"/>
  <c r="BB32" i="27"/>
  <c r="CJ15" i="27"/>
  <c r="AW15" i="27"/>
  <c r="CX42" i="27"/>
  <c r="BK42" i="27"/>
  <c r="CQ44" i="27"/>
  <c r="BD44" i="27"/>
  <c r="CY21" i="27"/>
  <c r="BL21" i="27"/>
  <c r="CN42" i="27"/>
  <c r="BA42" i="27"/>
  <c r="CL17" i="27"/>
  <c r="AY17" i="27"/>
  <c r="CC8" i="27"/>
  <c r="AP8" i="27"/>
  <c r="DL44" i="27"/>
  <c r="BY44" i="27"/>
  <c r="DK31" i="27"/>
  <c r="BX31" i="27"/>
  <c r="DL30" i="27"/>
  <c r="BY30" i="27"/>
  <c r="DJ17" i="27"/>
  <c r="BW17" i="27"/>
  <c r="CD33" i="27"/>
  <c r="AQ33" i="27"/>
  <c r="DM19" i="27"/>
  <c r="BZ19" i="27"/>
  <c r="DL16" i="27"/>
  <c r="BY16" i="27"/>
  <c r="DG17" i="27"/>
  <c r="BT17" i="27"/>
  <c r="DB21" i="27"/>
  <c r="BO21" i="27"/>
  <c r="DI41" i="27"/>
  <c r="BV41" i="27"/>
  <c r="CR21" i="27"/>
  <c r="BE21" i="27"/>
  <c r="DE23" i="27"/>
  <c r="BR23" i="27"/>
  <c r="CT43" i="27"/>
  <c r="BG43" i="27"/>
  <c r="CK23" i="27"/>
  <c r="AX23" i="27"/>
  <c r="CH17" i="27"/>
  <c r="AU17" i="27"/>
  <c r="CH26" i="27"/>
  <c r="AU26" i="27"/>
  <c r="CE30" i="27"/>
  <c r="AR30" i="27"/>
  <c r="CH24" i="27"/>
  <c r="AU24" i="27"/>
  <c r="CO42" i="27"/>
  <c r="BB42" i="27"/>
  <c r="CG37" i="27"/>
  <c r="AT37" i="27"/>
  <c r="DH32" i="27"/>
  <c r="BU32" i="27"/>
  <c r="CW31" i="27"/>
  <c r="BJ31" i="27"/>
  <c r="CC41" i="27"/>
  <c r="AP41" i="27"/>
  <c r="DB22" i="27"/>
  <c r="BO22" i="27"/>
  <c r="CW8" i="27"/>
  <c r="BJ8" i="27"/>
  <c r="DI16" i="27"/>
  <c r="BV16" i="27"/>
  <c r="CM8" i="27"/>
  <c r="AZ8" i="27"/>
  <c r="DB39" i="27"/>
  <c r="BO39" i="27"/>
  <c r="DE42" i="27"/>
  <c r="BR42" i="27"/>
  <c r="CI44" i="27"/>
  <c r="AV44" i="27"/>
  <c r="CF9" i="27"/>
  <c r="AS9" i="27"/>
  <c r="DL19" i="27"/>
  <c r="BY19" i="27"/>
  <c r="CM23" i="27"/>
  <c r="AZ23" i="27"/>
  <c r="CG24" i="27"/>
  <c r="AT24" i="27"/>
  <c r="DE16" i="27"/>
  <c r="BR16" i="27"/>
  <c r="CW23" i="27"/>
  <c r="BJ23" i="27"/>
  <c r="CP26" i="27"/>
  <c r="BC26" i="27"/>
  <c r="CH34" i="27"/>
  <c r="AU34" i="27"/>
  <c r="DL25" i="27"/>
  <c r="BY25" i="27"/>
  <c r="DE20" i="27"/>
  <c r="BR20" i="27"/>
  <c r="CX20" i="27"/>
  <c r="BK20" i="27"/>
  <c r="CZ32" i="27"/>
  <c r="BM32" i="27"/>
  <c r="CD43" i="27"/>
  <c r="AQ43" i="27"/>
  <c r="CL33" i="27"/>
  <c r="AY33" i="27"/>
  <c r="CN43" i="27"/>
  <c r="BA43" i="27"/>
  <c r="DB8" i="27"/>
  <c r="BO8" i="27"/>
  <c r="CH18" i="27"/>
  <c r="AU18" i="27"/>
  <c r="CE39" i="27"/>
  <c r="AR39" i="27"/>
  <c r="CS30" i="27"/>
  <c r="BF30" i="27"/>
  <c r="CO30" i="27"/>
  <c r="BB30" i="27"/>
  <c r="CU27" i="27"/>
  <c r="BH27" i="27"/>
  <c r="CP9" i="27"/>
  <c r="BC9" i="27"/>
  <c r="DB9" i="27"/>
  <c r="BO9" i="27"/>
  <c r="DG37" i="27"/>
  <c r="BT37" i="27"/>
  <c r="DD16" i="27"/>
  <c r="BQ16" i="27"/>
  <c r="DE35" i="27"/>
  <c r="BR35" i="27"/>
  <c r="CK33" i="27"/>
  <c r="AX33" i="27"/>
  <c r="CM35" i="27"/>
  <c r="AZ35" i="27"/>
  <c r="CZ39" i="27"/>
  <c r="BM39" i="27"/>
  <c r="DE12" i="27"/>
  <c r="BR12" i="27"/>
  <c r="CK38" i="27"/>
  <c r="AX38" i="27"/>
  <c r="CO39" i="27"/>
  <c r="BB39" i="27"/>
  <c r="DL43" i="27"/>
  <c r="BY43" i="27"/>
  <c r="CV19" i="27"/>
  <c r="BI19" i="27"/>
  <c r="CX19" i="27"/>
  <c r="BK19" i="27"/>
  <c r="DA16" i="27"/>
  <c r="BN16" i="27"/>
  <c r="CJ20" i="27"/>
  <c r="AW20" i="27"/>
  <c r="DH15" i="27"/>
  <c r="BU15" i="27"/>
  <c r="CJ40" i="27"/>
  <c r="AW40" i="27"/>
  <c r="CW43" i="27"/>
  <c r="BJ43" i="27"/>
  <c r="DJ13" i="27"/>
  <c r="BW13" i="27"/>
  <c r="DH14" i="27"/>
  <c r="BU14" i="27"/>
  <c r="CT8" i="27"/>
  <c r="BG8" i="27"/>
  <c r="CQ9" i="27"/>
  <c r="BD9" i="27"/>
  <c r="CO34" i="27"/>
  <c r="BB34" i="27"/>
  <c r="CY43" i="27"/>
  <c r="BL43" i="27"/>
  <c r="CR44" i="27"/>
  <c r="BE44" i="27"/>
  <c r="DE11" i="27"/>
  <c r="BR11" i="27"/>
  <c r="CU31" i="27"/>
  <c r="BH31" i="27"/>
  <c r="CQ28" i="27"/>
  <c r="BD28" i="27"/>
  <c r="CE17" i="27"/>
  <c r="AR17" i="27"/>
  <c r="CT10" i="27"/>
  <c r="BG10" i="27"/>
  <c r="DE24" i="27"/>
  <c r="BR24" i="27"/>
  <c r="CW22" i="27"/>
  <c r="BJ22" i="27"/>
  <c r="CQ31" i="27"/>
  <c r="BD31" i="27"/>
  <c r="CN10" i="27"/>
  <c r="BA10" i="27"/>
  <c r="CE32" i="27"/>
  <c r="AR32" i="27"/>
  <c r="DF8" i="27"/>
  <c r="BS8" i="27"/>
  <c r="CM20" i="27"/>
  <c r="AZ20" i="27"/>
  <c r="CP11" i="27"/>
  <c r="BC11" i="27"/>
  <c r="CY10" i="27"/>
  <c r="BL10" i="27"/>
  <c r="CG31" i="27"/>
  <c r="AT31" i="27"/>
  <c r="CE36" i="27"/>
  <c r="AR36" i="27"/>
  <c r="CR18" i="27"/>
  <c r="BE18" i="27"/>
  <c r="CU41" i="27"/>
  <c r="BH41" i="27"/>
  <c r="DH40" i="27"/>
  <c r="BU40" i="27"/>
  <c r="CP16" i="27"/>
  <c r="BC16" i="27"/>
  <c r="DK10" i="27"/>
  <c r="BX10" i="27"/>
  <c r="DD13" i="27"/>
  <c r="BQ13" i="27"/>
  <c r="CV14" i="27"/>
  <c r="BI14" i="27"/>
  <c r="CL31" i="27"/>
  <c r="AY31" i="27"/>
  <c r="CK43" i="27"/>
  <c r="AX43" i="27"/>
  <c r="DC28" i="27"/>
  <c r="BP28" i="27"/>
  <c r="DI34" i="27"/>
  <c r="BV34" i="27"/>
  <c r="DH23" i="27"/>
  <c r="BU23" i="27"/>
  <c r="CO9" i="27"/>
  <c r="BB9" i="27"/>
  <c r="DK25" i="27"/>
  <c r="BX25" i="27"/>
  <c r="DB33" i="27"/>
  <c r="BO33" i="27"/>
  <c r="CF39" i="27"/>
  <c r="AS39" i="27"/>
  <c r="DH34" i="27"/>
  <c r="BU34" i="27"/>
  <c r="CZ36" i="27"/>
  <c r="BM36" i="27"/>
  <c r="DK36" i="27"/>
  <c r="BX36" i="27"/>
  <c r="CC18" i="27"/>
  <c r="AP18" i="27"/>
  <c r="CK10" i="27"/>
  <c r="AX10" i="27"/>
  <c r="DK14" i="27"/>
  <c r="BX14" i="27"/>
  <c r="CK16" i="27"/>
  <c r="AX16" i="27"/>
  <c r="DA17" i="27"/>
  <c r="BN17" i="27"/>
  <c r="CL11" i="27"/>
  <c r="AY11" i="27"/>
  <c r="DM32" i="27"/>
  <c r="BZ32" i="27"/>
  <c r="CS31" i="27"/>
  <c r="BF31" i="27"/>
  <c r="DF17" i="27"/>
  <c r="BS17" i="27"/>
  <c r="DC25" i="27"/>
  <c r="BP25" i="27"/>
  <c r="DG26" i="27"/>
  <c r="BT26" i="27"/>
  <c r="CH13" i="27"/>
  <c r="AU13" i="27"/>
  <c r="CP34" i="27"/>
  <c r="BC34" i="27"/>
  <c r="CH35" i="27"/>
  <c r="AU35" i="27"/>
  <c r="DB42" i="27"/>
  <c r="BO42" i="27"/>
  <c r="DI42" i="27"/>
  <c r="BV42" i="27"/>
  <c r="CH30" i="27"/>
  <c r="AU30" i="27"/>
  <c r="CU32" i="27"/>
  <c r="BH32" i="27"/>
  <c r="DC23" i="27"/>
  <c r="BP23" i="27"/>
  <c r="DM16" i="27"/>
  <c r="BZ16" i="27"/>
  <c r="DI28" i="27"/>
  <c r="BV28" i="27"/>
  <c r="CP39" i="27"/>
  <c r="BC39" i="27"/>
  <c r="CW36" i="27"/>
  <c r="BJ36" i="27"/>
  <c r="CH39" i="27"/>
  <c r="AU39" i="27"/>
  <c r="CK8" i="27"/>
  <c r="AX8" i="27"/>
  <c r="CM28" i="27"/>
  <c r="AZ28" i="27"/>
  <c r="CN15" i="27"/>
  <c r="BA15" i="27"/>
  <c r="DL15" i="27"/>
  <c r="BY15" i="27"/>
  <c r="CO22" i="27"/>
  <c r="BB22" i="27"/>
  <c r="CF23" i="27"/>
  <c r="AS23" i="27"/>
  <c r="DK16" i="27"/>
  <c r="BX16" i="27"/>
  <c r="CR15" i="27"/>
  <c r="BE15" i="27"/>
  <c r="CS28" i="27"/>
  <c r="BF28" i="27"/>
  <c r="DM20" i="27"/>
  <c r="BZ20" i="27"/>
  <c r="CT33" i="27"/>
  <c r="BG33" i="27"/>
  <c r="DG30" i="27"/>
  <c r="BT30" i="27"/>
  <c r="CL40" i="27"/>
  <c r="AY40" i="27"/>
  <c r="CE25" i="27"/>
  <c r="AR25" i="27"/>
  <c r="CM11" i="27"/>
  <c r="AZ11" i="27"/>
  <c r="CQ27" i="27"/>
  <c r="BD27" i="27"/>
  <c r="CU43" i="27"/>
  <c r="BH43" i="27"/>
  <c r="CU24" i="27"/>
  <c r="BH24" i="27"/>
  <c r="CS34" i="27"/>
  <c r="BF34" i="27"/>
  <c r="DG21" i="27"/>
  <c r="BT21" i="27"/>
  <c r="CT44" i="27"/>
  <c r="BG44" i="27"/>
  <c r="CJ29" i="27"/>
  <c r="AW29" i="27"/>
  <c r="DF29" i="27"/>
  <c r="BS29" i="27"/>
  <c r="CP36" i="27"/>
  <c r="BC36" i="27"/>
  <c r="CO24" i="27"/>
  <c r="BB24" i="27"/>
  <c r="DD9" i="27"/>
  <c r="BQ9" i="27"/>
  <c r="CG30" i="27"/>
  <c r="AT30" i="27"/>
  <c r="CC23" i="27"/>
  <c r="AP23" i="27"/>
  <c r="DB43" i="27"/>
  <c r="BO43" i="27"/>
  <c r="CC39" i="27"/>
  <c r="AP39" i="27"/>
  <c r="DF15" i="27"/>
  <c r="BS15" i="27"/>
  <c r="CK27" i="27"/>
  <c r="AX27" i="27"/>
  <c r="CM27" i="27"/>
  <c r="AZ27" i="27"/>
  <c r="CX37" i="27"/>
  <c r="BK37" i="27"/>
  <c r="CZ15" i="27"/>
  <c r="BM15" i="27"/>
  <c r="CV16" i="27"/>
  <c r="BI16" i="27"/>
  <c r="CF25" i="27"/>
  <c r="AS25" i="27"/>
  <c r="AI22" i="12"/>
  <c r="F15" i="12"/>
  <c r="Z26" i="12"/>
  <c r="AK11" i="12"/>
  <c r="AC15" i="12"/>
  <c r="AL39" i="12"/>
  <c r="I31" i="13"/>
  <c r="J35" i="12"/>
  <c r="Z37" i="12"/>
  <c r="AL34" i="12"/>
  <c r="AJ25" i="12"/>
  <c r="X31" i="12"/>
  <c r="N23" i="21"/>
  <c r="AJ40" i="12"/>
  <c r="O11" i="12"/>
  <c r="E43" i="12"/>
  <c r="AJ39" i="12"/>
  <c r="AD41" i="13"/>
  <c r="T28" i="12"/>
  <c r="C36" i="12"/>
  <c r="X10" i="12"/>
  <c r="I14" i="12"/>
  <c r="Z35" i="12"/>
  <c r="P44" i="12"/>
  <c r="AD25" i="12"/>
  <c r="V17" i="12"/>
  <c r="AJ44" i="12"/>
  <c r="C37" i="21"/>
  <c r="X38" i="21"/>
  <c r="Q38" i="21"/>
  <c r="L33" i="21"/>
  <c r="F20" i="12"/>
  <c r="K19" i="12"/>
  <c r="K19" i="13" s="1"/>
  <c r="X16" i="13"/>
  <c r="S12" i="12"/>
  <c r="X10" i="13"/>
  <c r="X16" i="21"/>
  <c r="E43" i="13"/>
  <c r="E43" i="21" s="1"/>
  <c r="AE32" i="12"/>
  <c r="AE32" i="13" s="1"/>
  <c r="AE32" i="21" s="1"/>
  <c r="E34" i="12"/>
  <c r="P41" i="21"/>
  <c r="AE14" i="12"/>
  <c r="AC26" i="13"/>
  <c r="O43" i="12"/>
  <c r="M17" i="12"/>
  <c r="AJ39" i="13"/>
  <c r="AJ39" i="21" s="1"/>
  <c r="Y16" i="12"/>
  <c r="S20" i="12"/>
  <c r="S39" i="21"/>
  <c r="AF23" i="21"/>
  <c r="AH44" i="12"/>
  <c r="U10" i="12"/>
  <c r="E34" i="21"/>
  <c r="I14" i="13"/>
  <c r="AC28" i="21"/>
  <c r="S39" i="12"/>
  <c r="H9" i="12"/>
  <c r="AJ25" i="13"/>
  <c r="Y16" i="13"/>
  <c r="AG21" i="12"/>
  <c r="AG21" i="13" s="1"/>
  <c r="AG42" i="12"/>
  <c r="AL43" i="12"/>
  <c r="AB22" i="12"/>
  <c r="F25" i="12"/>
  <c r="O11" i="13"/>
  <c r="AE9" i="21"/>
  <c r="T35" i="13"/>
  <c r="Y30" i="12"/>
  <c r="P37" i="12"/>
  <c r="H37" i="12"/>
  <c r="AJ44" i="21"/>
  <c r="H15" i="12"/>
  <c r="AK44" i="21"/>
  <c r="AL40" i="12"/>
  <c r="I31" i="21"/>
  <c r="C12" i="13"/>
  <c r="C12" i="21" s="1"/>
  <c r="D27" i="12"/>
  <c r="AA18" i="12"/>
  <c r="I14" i="21"/>
  <c r="AI25" i="13"/>
  <c r="AF30" i="21"/>
  <c r="AI44" i="12"/>
  <c r="AL39" i="21"/>
  <c r="AG42" i="13"/>
  <c r="K28" i="12"/>
  <c r="S41" i="13"/>
  <c r="AB11" i="12"/>
  <c r="K28" i="13"/>
  <c r="K28" i="21" s="1"/>
  <c r="W25" i="12"/>
  <c r="W25" i="13" s="1"/>
  <c r="I16" i="12"/>
  <c r="I16" i="13" s="1"/>
  <c r="AL42" i="21"/>
  <c r="I16" i="21"/>
  <c r="AC31" i="12"/>
  <c r="AC31" i="13" s="1"/>
  <c r="C14" i="12"/>
  <c r="AG25" i="21"/>
  <c r="F9" i="12"/>
  <c r="AI36" i="13"/>
  <c r="Z14" i="12"/>
  <c r="I27" i="12"/>
  <c r="I27" i="13" s="1"/>
  <c r="O43" i="13"/>
  <c r="AG43" i="21"/>
  <c r="AE14" i="13"/>
  <c r="AE14" i="21" s="1"/>
  <c r="X15" i="12"/>
  <c r="X15" i="13" s="1"/>
  <c r="Z15" i="12"/>
  <c r="T35" i="21"/>
  <c r="V26" i="12"/>
  <c r="N15" i="12"/>
  <c r="N15" i="13" s="1"/>
  <c r="D38" i="21"/>
  <c r="E44" i="12"/>
  <c r="D30" i="12"/>
  <c r="M31" i="12"/>
  <c r="S36" i="12"/>
  <c r="S36" i="13" s="1"/>
  <c r="C15" i="12"/>
  <c r="C15" i="13" s="1"/>
  <c r="P34" i="12"/>
  <c r="P34" i="13" s="1"/>
  <c r="AD22" i="13"/>
  <c r="AG25" i="12"/>
  <c r="D15" i="21"/>
  <c r="AG44" i="21"/>
  <c r="T32" i="12"/>
  <c r="H32" i="12"/>
  <c r="AL22" i="12"/>
  <c r="AL43" i="21"/>
  <c r="AH42" i="21"/>
  <c r="I12" i="12"/>
  <c r="AJ25" i="21"/>
  <c r="AC26" i="21"/>
  <c r="O39" i="12"/>
  <c r="J30" i="13"/>
  <c r="S9" i="12"/>
  <c r="AL41" i="12"/>
  <c r="T32" i="13"/>
  <c r="T32" i="21" s="1"/>
  <c r="C36" i="13"/>
  <c r="X10" i="21"/>
  <c r="P9" i="12"/>
  <c r="P9" i="13" s="1"/>
  <c r="P9" i="21" s="1"/>
  <c r="D30" i="13"/>
  <c r="D30" i="21" s="1"/>
  <c r="P36" i="13"/>
  <c r="P36" i="21" s="1"/>
  <c r="V35" i="21"/>
  <c r="M17" i="13"/>
  <c r="M35" i="12"/>
  <c r="M35" i="13" s="1"/>
  <c r="S20" i="13"/>
  <c r="S20" i="21" s="1"/>
  <c r="I35" i="12"/>
  <c r="I35" i="13" s="1"/>
  <c r="I35" i="21" s="1"/>
  <c r="AB44" i="12"/>
  <c r="AF20" i="21"/>
  <c r="AL42" i="12"/>
  <c r="AB11" i="21"/>
  <c r="J30" i="21"/>
  <c r="AA18" i="21"/>
  <c r="H32" i="13"/>
  <c r="H32" i="21" s="1"/>
  <c r="S9" i="13"/>
  <c r="AJ40" i="21"/>
  <c r="O39" i="13"/>
  <c r="J31" i="12"/>
  <c r="S42" i="12"/>
  <c r="L33" i="12"/>
  <c r="AK21" i="12"/>
  <c r="AC32" i="12"/>
  <c r="AC32" i="13" s="1"/>
  <c r="U15" i="12"/>
  <c r="U15" i="13" s="1"/>
  <c r="N38" i="21"/>
  <c r="AH42" i="12"/>
  <c r="S41" i="21"/>
  <c r="AI22" i="21"/>
  <c r="AK21" i="13"/>
  <c r="AK21" i="21" s="1"/>
  <c r="C36" i="21"/>
  <c r="AD9" i="12"/>
  <c r="AD9" i="13" s="1"/>
  <c r="U15" i="21"/>
  <c r="Y19" i="12"/>
  <c r="Y19" i="13" s="1"/>
  <c r="I20" i="12"/>
  <c r="I20" i="13" s="1"/>
  <c r="N12" i="12"/>
  <c r="N12" i="13" s="1"/>
  <c r="N12" i="21" s="1"/>
  <c r="N38" i="12"/>
  <c r="AC16" i="12"/>
  <c r="AC16" i="13" s="1"/>
  <c r="AC16" i="21" s="1"/>
  <c r="AL11" i="12"/>
  <c r="N27" i="12"/>
  <c r="Y15" i="13"/>
  <c r="Y15" i="21" s="1"/>
  <c r="AE22" i="12"/>
  <c r="J31" i="13"/>
  <c r="AC31" i="21"/>
  <c r="Q20" i="21"/>
  <c r="S21" i="12"/>
  <c r="S21" i="13" s="1"/>
  <c r="S21" i="21" s="1"/>
  <c r="AF20" i="12"/>
  <c r="I9" i="12"/>
  <c r="I9" i="13" s="1"/>
  <c r="I9" i="21" s="1"/>
  <c r="AF10" i="21"/>
  <c r="AK39" i="21"/>
  <c r="U20" i="12"/>
  <c r="Z26" i="13"/>
  <c r="U10" i="13"/>
  <c r="H9" i="13"/>
  <c r="C14" i="13"/>
  <c r="O25" i="12"/>
  <c r="O25" i="13" s="1"/>
  <c r="O25" i="21" s="1"/>
  <c r="D20" i="12"/>
  <c r="D20" i="13" s="1"/>
  <c r="I10" i="21"/>
  <c r="P37" i="13"/>
  <c r="P37" i="21" s="1"/>
  <c r="H89" i="33" l="1"/>
  <c r="G89" i="33"/>
  <c r="D30" i="33"/>
  <c r="O30" i="33" s="1"/>
  <c r="D19" i="33"/>
  <c r="O19" i="33" s="1"/>
  <c r="D69" i="33"/>
  <c r="O69" i="33" s="1"/>
  <c r="D36" i="33"/>
  <c r="O36" i="33" s="1"/>
  <c r="H67" i="33"/>
  <c r="G67" i="33"/>
  <c r="E54" i="33"/>
  <c r="D63" i="33"/>
  <c r="O63" i="33" s="1"/>
  <c r="E34" i="33"/>
  <c r="D76" i="33"/>
  <c r="O76" i="33" s="1"/>
  <c r="H64" i="33"/>
  <c r="G64" i="33"/>
  <c r="H28" i="33"/>
  <c r="G28" i="33"/>
  <c r="E8" i="33"/>
  <c r="H57" i="33"/>
  <c r="G57" i="33"/>
  <c r="E21" i="33"/>
  <c r="D83" i="33"/>
  <c r="O83" i="33" s="1"/>
  <c r="D99" i="33"/>
  <c r="O99" i="33" s="1"/>
  <c r="H93" i="33"/>
  <c r="G93" i="33"/>
  <c r="D70" i="33"/>
  <c r="O70" i="33" s="1"/>
  <c r="E87" i="33"/>
  <c r="D90" i="33"/>
  <c r="O90" i="33" s="1"/>
  <c r="D58" i="33"/>
  <c r="O58" i="33" s="1"/>
  <c r="E53" i="33"/>
  <c r="E41" i="33"/>
  <c r="E49" i="33"/>
  <c r="E40" i="33"/>
  <c r="D54" i="33"/>
  <c r="O54" i="33" s="1"/>
  <c r="E86" i="33"/>
  <c r="D34" i="33"/>
  <c r="O34" i="33" s="1"/>
  <c r="E20" i="33"/>
  <c r="D53" i="33"/>
  <c r="O53" i="33" s="1"/>
  <c r="D42" i="33"/>
  <c r="O42" i="33" s="1"/>
  <c r="D20" i="33"/>
  <c r="O20" i="33" s="1"/>
  <c r="D21" i="33"/>
  <c r="O21" i="33" s="1"/>
  <c r="E88" i="33"/>
  <c r="D41" i="33"/>
  <c r="O41" i="33" s="1"/>
  <c r="E94" i="33"/>
  <c r="E52" i="33"/>
  <c r="E37" i="33"/>
  <c r="E42" i="33"/>
  <c r="E76" i="33"/>
  <c r="E75" i="33"/>
  <c r="D15" i="33"/>
  <c r="O15" i="33" s="1"/>
  <c r="D82" i="33"/>
  <c r="O82" i="33" s="1"/>
  <c r="D16" i="33"/>
  <c r="O16" i="33" s="1"/>
  <c r="E101" i="33"/>
  <c r="E69" i="33"/>
  <c r="D52" i="33"/>
  <c r="O52" i="33" s="1"/>
  <c r="E81" i="33"/>
  <c r="E50" i="33"/>
  <c r="E7" i="33"/>
  <c r="D40" i="33"/>
  <c r="O40" i="33" s="1"/>
  <c r="D84" i="33"/>
  <c r="O84" i="33" s="1"/>
  <c r="E62" i="33"/>
  <c r="D88" i="33"/>
  <c r="O88" i="33" s="1"/>
  <c r="D49" i="33"/>
  <c r="O49" i="33" s="1"/>
  <c r="D8" i="33"/>
  <c r="O8" i="33" s="1"/>
  <c r="D72" i="33"/>
  <c r="O72" i="33" s="1"/>
  <c r="D71" i="33"/>
  <c r="O71" i="33" s="1"/>
  <c r="D87" i="33"/>
  <c r="O87" i="33" s="1"/>
  <c r="D86" i="33"/>
  <c r="O86" i="33" s="1"/>
  <c r="D80" i="33"/>
  <c r="O80" i="33" s="1"/>
  <c r="D81" i="33"/>
  <c r="O81" i="33" s="1"/>
  <c r="E58" i="33"/>
  <c r="E39" i="33"/>
  <c r="G11" i="33"/>
  <c r="H11" i="33"/>
  <c r="E82" i="33"/>
  <c r="D43" i="33"/>
  <c r="O43" i="33" s="1"/>
  <c r="G26" i="33"/>
  <c r="H26" i="33"/>
  <c r="E51" i="33"/>
  <c r="H24" i="33"/>
  <c r="G24" i="33"/>
  <c r="E92" i="33"/>
  <c r="D101" i="33"/>
  <c r="O101" i="33" s="1"/>
  <c r="E77" i="33"/>
  <c r="D38" i="33"/>
  <c r="O38" i="33" s="1"/>
  <c r="E60" i="33"/>
  <c r="E63" i="33"/>
  <c r="E66" i="33"/>
  <c r="E91" i="33"/>
  <c r="D59" i="33"/>
  <c r="O59" i="33" s="1"/>
  <c r="D55" i="33"/>
  <c r="O55" i="33" s="1"/>
  <c r="D85" i="33"/>
  <c r="O85" i="33" s="1"/>
  <c r="H29" i="33"/>
  <c r="G29" i="33"/>
  <c r="G61" i="33"/>
  <c r="H61" i="33"/>
  <c r="E56" i="33"/>
  <c r="E46" i="33"/>
  <c r="E85" i="33"/>
  <c r="G14" i="33"/>
  <c r="H14" i="33"/>
  <c r="D7" i="33"/>
  <c r="O7" i="33" s="1"/>
  <c r="E43" i="33"/>
  <c r="E15" i="33"/>
  <c r="E83" i="33"/>
  <c r="D47" i="33"/>
  <c r="O47" i="33" s="1"/>
  <c r="D92" i="33"/>
  <c r="O92" i="33" s="1"/>
  <c r="D39" i="33"/>
  <c r="O39" i="33" s="1"/>
  <c r="E55" i="33"/>
  <c r="E71" i="33"/>
  <c r="H9" i="33"/>
  <c r="G9" i="33"/>
  <c r="E72" i="33"/>
  <c r="E100" i="33"/>
  <c r="D75" i="33"/>
  <c r="O75" i="33" s="1"/>
  <c r="D91" i="33"/>
  <c r="O91" i="33" s="1"/>
  <c r="D66" i="33"/>
  <c r="O66" i="33" s="1"/>
  <c r="E70" i="33"/>
  <c r="G18" i="33"/>
  <c r="H18" i="33"/>
  <c r="E47" i="33"/>
  <c r="E19" i="33"/>
  <c r="D51" i="33"/>
  <c r="O51" i="33" s="1"/>
  <c r="E99" i="33"/>
  <c r="D77" i="33"/>
  <c r="O77" i="33" s="1"/>
  <c r="D46" i="33"/>
  <c r="O46" i="33" s="1"/>
  <c r="E80" i="33"/>
  <c r="D37" i="33"/>
  <c r="O37" i="33" s="1"/>
  <c r="E16" i="33"/>
  <c r="G98" i="33"/>
  <c r="H98" i="33"/>
  <c r="D60" i="33"/>
  <c r="O60" i="33" s="1"/>
  <c r="D50" i="33"/>
  <c r="O50" i="33" s="1"/>
  <c r="E30" i="33"/>
  <c r="E59" i="33"/>
  <c r="G27" i="33"/>
  <c r="H27" i="33"/>
  <c r="E38" i="33"/>
  <c r="E90" i="33"/>
  <c r="D100" i="33"/>
  <c r="O100" i="33" s="1"/>
  <c r="E84" i="33"/>
  <c r="E36" i="33"/>
  <c r="D62" i="33"/>
  <c r="O62" i="33" s="1"/>
  <c r="Y35" i="21"/>
  <c r="E21" i="12"/>
  <c r="Y35" i="13"/>
  <c r="N25" i="13"/>
  <c r="V17" i="13"/>
  <c r="S29" i="12"/>
  <c r="Y35" i="12"/>
  <c r="H15" i="13"/>
  <c r="I30" i="12"/>
  <c r="AE22" i="13"/>
  <c r="N10" i="12"/>
  <c r="AG44" i="12"/>
  <c r="J15" i="13"/>
  <c r="AK44" i="12"/>
  <c r="AC19" i="12"/>
  <c r="C25" i="12"/>
  <c r="C22" i="12"/>
  <c r="I32" i="12"/>
  <c r="Z37" i="21"/>
  <c r="N25" i="12"/>
  <c r="J15" i="12"/>
  <c r="Z26" i="21"/>
  <c r="AB22" i="13"/>
  <c r="F15" i="13"/>
  <c r="F15" i="21" s="1"/>
  <c r="W25" i="21"/>
  <c r="N10" i="13"/>
  <c r="O11" i="21"/>
  <c r="C25" i="13"/>
  <c r="N25" i="21"/>
  <c r="Z35" i="13"/>
  <c r="P44" i="13"/>
  <c r="X31" i="13"/>
  <c r="AC15" i="13"/>
  <c r="AC15" i="21" s="1"/>
  <c r="M17" i="21"/>
  <c r="H37" i="13"/>
  <c r="H37" i="21" s="1"/>
  <c r="T28" i="13"/>
  <c r="X15" i="21"/>
  <c r="I27" i="21"/>
  <c r="AL22" i="13"/>
  <c r="Z14" i="13"/>
  <c r="C22" i="13"/>
  <c r="V26" i="13"/>
  <c r="S42" i="13"/>
  <c r="S42" i="21" s="1"/>
  <c r="C14" i="21"/>
  <c r="H9" i="21"/>
  <c r="J15" i="21"/>
  <c r="K19" i="21"/>
  <c r="H15" i="21"/>
  <c r="U10" i="21"/>
  <c r="S9" i="21"/>
  <c r="O39" i="21"/>
  <c r="U20" i="13"/>
  <c r="AL34" i="13"/>
  <c r="AL11" i="13"/>
  <c r="AL11" i="21" s="1"/>
  <c r="AK11" i="13"/>
  <c r="AK11" i="21" s="1"/>
  <c r="AD22" i="21"/>
  <c r="N27" i="13"/>
  <c r="M35" i="21"/>
  <c r="AD9" i="21"/>
  <c r="O43" i="21"/>
  <c r="Y16" i="21"/>
  <c r="AI25" i="21"/>
  <c r="AL41" i="13"/>
  <c r="Y30" i="13"/>
  <c r="Y30" i="21" s="1"/>
  <c r="J31" i="21"/>
  <c r="AI44" i="13"/>
  <c r="S36" i="21"/>
  <c r="I30" i="13"/>
  <c r="D27" i="13"/>
  <c r="E44" i="13"/>
  <c r="E44" i="21" s="1"/>
  <c r="S12" i="13"/>
  <c r="S12" i="21" s="1"/>
  <c r="E21" i="13"/>
  <c r="AD25" i="13"/>
  <c r="AC32" i="21"/>
  <c r="F20" i="13"/>
  <c r="AC19" i="13"/>
  <c r="AB44" i="13"/>
  <c r="J35" i="13"/>
  <c r="V17" i="21"/>
  <c r="D20" i="21"/>
  <c r="AE22" i="21"/>
  <c r="M31" i="13"/>
  <c r="I12" i="13"/>
  <c r="S29" i="13"/>
  <c r="F9" i="13"/>
  <c r="F9" i="21" s="1"/>
  <c r="AG42" i="21"/>
  <c r="Z37" i="13"/>
  <c r="C15" i="21"/>
  <c r="P34" i="21"/>
  <c r="AG21" i="21"/>
  <c r="F25" i="21" l="1"/>
  <c r="F25" i="13"/>
  <c r="AC19" i="21"/>
  <c r="H80" i="33"/>
  <c r="G80" i="33"/>
  <c r="H43" i="33"/>
  <c r="G43" i="33"/>
  <c r="H51" i="33"/>
  <c r="G51" i="33"/>
  <c r="H58" i="33"/>
  <c r="G58" i="33"/>
  <c r="H42" i="33"/>
  <c r="G42" i="33"/>
  <c r="H36" i="33"/>
  <c r="G36" i="33"/>
  <c r="G71" i="33"/>
  <c r="H71" i="33"/>
  <c r="G60" i="33"/>
  <c r="H60" i="33"/>
  <c r="H69" i="33"/>
  <c r="G69" i="33"/>
  <c r="G55" i="33"/>
  <c r="H55" i="33"/>
  <c r="G101" i="33"/>
  <c r="H101" i="33"/>
  <c r="G99" i="33"/>
  <c r="H99" i="33"/>
  <c r="H77" i="33"/>
  <c r="G77" i="33"/>
  <c r="H85" i="33"/>
  <c r="G85" i="33"/>
  <c r="H38" i="33"/>
  <c r="G38" i="33"/>
  <c r="G19" i="33"/>
  <c r="H19" i="33"/>
  <c r="H46" i="33"/>
  <c r="G46" i="33"/>
  <c r="H88" i="33"/>
  <c r="G88" i="33"/>
  <c r="H16" i="33"/>
  <c r="G16" i="33"/>
  <c r="H47" i="33"/>
  <c r="G47" i="33"/>
  <c r="G72" i="33"/>
  <c r="H72" i="33"/>
  <c r="H83" i="33"/>
  <c r="G83" i="33"/>
  <c r="G91" i="33"/>
  <c r="H91" i="33"/>
  <c r="H50" i="33"/>
  <c r="G50" i="33"/>
  <c r="G15" i="33"/>
  <c r="H15" i="33"/>
  <c r="H66" i="33"/>
  <c r="G66" i="33"/>
  <c r="H39" i="33"/>
  <c r="G39" i="33"/>
  <c r="H81" i="33"/>
  <c r="G81" i="33"/>
  <c r="H76" i="33"/>
  <c r="G76" i="33"/>
  <c r="G49" i="33"/>
  <c r="H49" i="33"/>
  <c r="H63" i="33"/>
  <c r="G63" i="33"/>
  <c r="H70" i="33"/>
  <c r="G70" i="33"/>
  <c r="H20" i="33"/>
  <c r="G20" i="33"/>
  <c r="H86" i="33"/>
  <c r="G86" i="33"/>
  <c r="H87" i="33"/>
  <c r="G87" i="33"/>
  <c r="G59" i="33"/>
  <c r="H59" i="33"/>
  <c r="H41" i="33"/>
  <c r="G41" i="33"/>
  <c r="H53" i="33"/>
  <c r="G53" i="33"/>
  <c r="H84" i="33"/>
  <c r="G84" i="33"/>
  <c r="H52" i="33"/>
  <c r="G52" i="33"/>
  <c r="H94" i="33"/>
  <c r="G94" i="33"/>
  <c r="H34" i="33"/>
  <c r="G34" i="33"/>
  <c r="G92" i="33"/>
  <c r="H92" i="33"/>
  <c r="G8" i="33"/>
  <c r="H8" i="33"/>
  <c r="H54" i="33"/>
  <c r="G54" i="33"/>
  <c r="G30" i="33"/>
  <c r="H30" i="33"/>
  <c r="H37" i="33"/>
  <c r="G37" i="33"/>
  <c r="H62" i="33"/>
  <c r="G62" i="33"/>
  <c r="G21" i="33"/>
  <c r="H21" i="33"/>
  <c r="H90" i="33"/>
  <c r="G90" i="33"/>
  <c r="H82" i="33"/>
  <c r="G82" i="33"/>
  <c r="H100" i="33"/>
  <c r="G100" i="33"/>
  <c r="G7" i="33"/>
  <c r="H7" i="33"/>
  <c r="G56" i="33"/>
  <c r="H56" i="33"/>
  <c r="H75" i="33"/>
  <c r="G75" i="33"/>
  <c r="G40" i="33"/>
  <c r="H40" i="33"/>
  <c r="P44" i="21"/>
  <c r="Z35" i="21"/>
  <c r="I12" i="21"/>
  <c r="AL41" i="21"/>
  <c r="J35" i="21"/>
  <c r="X31" i="21"/>
  <c r="AL34" i="21"/>
  <c r="AD25" i="21"/>
  <c r="V26" i="21"/>
  <c r="T28" i="21"/>
  <c r="I30" i="21"/>
  <c r="S29" i="21"/>
  <c r="N10" i="21"/>
  <c r="C25" i="21"/>
  <c r="C22" i="21"/>
  <c r="U20" i="21"/>
  <c r="E21" i="21"/>
  <c r="AB22" i="21"/>
  <c r="N27" i="21"/>
  <c r="D27" i="21"/>
  <c r="AL22" i="21"/>
  <c r="AI44" i="21"/>
  <c r="AB44" i="21"/>
  <c r="F20" i="21"/>
  <c r="Z14" i="21"/>
</calcChain>
</file>

<file path=xl/comments1.xml><?xml version="1.0" encoding="utf-8"?>
<comments xmlns="http://schemas.openxmlformats.org/spreadsheetml/2006/main">
  <authors>
    <author>Angelo L'Abbate</author>
    <author>Maurizio Gargiulo</author>
  </authors>
  <commentList>
    <comment ref="U8" authorId="0">
      <text>
        <r>
          <rPr>
            <b/>
            <sz val="11"/>
            <color indexed="81"/>
            <rFont val="Tahoma"/>
            <family val="2"/>
          </rPr>
          <t>Angelo L'Abbate:</t>
        </r>
        <r>
          <rPr>
            <sz val="11"/>
            <color indexed="81"/>
            <rFont val="Tahoma"/>
            <family val="2"/>
          </rPr>
          <t xml:space="preserve">
No NTC values provided as the LU network is embedded within the DE and BE grids</t>
        </r>
      </text>
    </comment>
    <comment ref="BN8" authorId="0">
      <text>
        <r>
          <rPr>
            <b/>
            <sz val="11"/>
            <color indexed="81"/>
            <rFont val="Tahoma"/>
            <family val="2"/>
          </rPr>
          <t>Angelo L'Abbate:</t>
        </r>
        <r>
          <rPr>
            <sz val="11"/>
            <color indexed="81"/>
            <rFont val="Tahoma"/>
            <family val="2"/>
          </rPr>
          <t xml:space="preserve">
No NTC values provided as the LU network is embedded within the DE and BE grids</t>
        </r>
      </text>
    </comment>
    <comment ref="F9" authorId="0">
      <text>
        <r>
          <rPr>
            <b/>
            <sz val="11"/>
            <color indexed="81"/>
            <rFont val="Tahoma"/>
            <family val="2"/>
          </rPr>
          <t>Angelo L'Abbate:</t>
        </r>
        <r>
          <rPr>
            <sz val="11"/>
            <color indexed="81"/>
            <rFont val="Tahoma"/>
            <family val="2"/>
          </rPr>
          <t xml:space="preserve">
value provided by AT; NTC provided by CH is 0,55 GW</t>
        </r>
      </text>
    </comment>
    <comment ref="H9" authorId="0">
      <text>
        <r>
          <rPr>
            <b/>
            <sz val="11"/>
            <color indexed="81"/>
            <rFont val="Tahoma"/>
            <family val="2"/>
          </rPr>
          <t>Angelo L'Abbate:</t>
        </r>
        <r>
          <rPr>
            <sz val="11"/>
            <color indexed="81"/>
            <rFont val="Tahoma"/>
            <family val="2"/>
          </rPr>
          <t xml:space="preserve">
value provided by CZ; NTC provided by AT is 0,4 GW</t>
        </r>
      </text>
    </comment>
    <comment ref="P9" authorId="0">
      <text>
        <r>
          <rPr>
            <b/>
            <sz val="11"/>
            <color indexed="81"/>
            <rFont val="Tahoma"/>
            <family val="2"/>
          </rPr>
          <t>Angelo L'Abbate:</t>
        </r>
        <r>
          <rPr>
            <sz val="11"/>
            <color indexed="81"/>
            <rFont val="Tahoma"/>
            <family val="2"/>
          </rPr>
          <t xml:space="preserve">
value provided by AT; NTC provided by HU is 0,15 GW</t>
        </r>
      </text>
    </comment>
    <comment ref="S9" authorId="0">
      <text>
        <r>
          <rPr>
            <b/>
            <sz val="11"/>
            <color indexed="81"/>
            <rFont val="Tahoma"/>
            <family val="2"/>
          </rPr>
          <t>Angelo L'Abbate:</t>
        </r>
        <r>
          <rPr>
            <sz val="11"/>
            <color indexed="81"/>
            <rFont val="Tahoma"/>
            <family val="2"/>
          </rPr>
          <t xml:space="preserve">
value provided by AT-FR-IT-CH-SI</t>
        </r>
      </text>
    </comment>
    <comment ref="AD9" authorId="0">
      <text>
        <r>
          <rPr>
            <b/>
            <sz val="11"/>
            <color indexed="81"/>
            <rFont val="Tahoma"/>
            <family val="2"/>
          </rPr>
          <t>Angelo L'Abbate:</t>
        </r>
        <r>
          <rPr>
            <sz val="11"/>
            <color indexed="81"/>
            <rFont val="Tahoma"/>
            <family val="2"/>
          </rPr>
          <t xml:space="preserve">
value provided by SI; NTC value provided by AT is 0,45 GW</t>
        </r>
      </text>
    </comment>
    <comment ref="BA9" authorId="0">
      <text>
        <r>
          <rPr>
            <b/>
            <sz val="11"/>
            <color indexed="81"/>
            <rFont val="Tahoma"/>
            <family val="2"/>
          </rPr>
          <t>Angelo L'Abbate:</t>
        </r>
        <r>
          <rPr>
            <sz val="11"/>
            <color indexed="81"/>
            <rFont val="Tahoma"/>
            <family val="2"/>
          </rPr>
          <t xml:space="preserve">
value provided by CZ; NTC provided by AT is 0,4 GW</t>
        </r>
      </text>
    </comment>
    <comment ref="BI9" authorId="0">
      <text>
        <r>
          <rPr>
            <b/>
            <sz val="11"/>
            <color indexed="81"/>
            <rFont val="Tahoma"/>
            <family val="2"/>
          </rPr>
          <t>Angelo L'Abbate:</t>
        </r>
        <r>
          <rPr>
            <sz val="11"/>
            <color indexed="81"/>
            <rFont val="Tahoma"/>
            <family val="2"/>
          </rPr>
          <t xml:space="preserve">
value provided by HU; NTC provided by AT is 0,2 GW</t>
        </r>
      </text>
    </comment>
    <comment ref="BL9" authorId="0">
      <text>
        <r>
          <rPr>
            <b/>
            <sz val="11"/>
            <color indexed="81"/>
            <rFont val="Tahoma"/>
            <family val="2"/>
          </rPr>
          <t>Angelo L'Abbate:</t>
        </r>
        <r>
          <rPr>
            <sz val="11"/>
            <color indexed="81"/>
            <rFont val="Tahoma"/>
            <family val="2"/>
          </rPr>
          <t xml:space="preserve">
no realistic limit for NTC from IT to AT: flow is intended in opposite direction</t>
        </r>
      </text>
    </comment>
    <comment ref="BW9" authorId="0">
      <text>
        <r>
          <rPr>
            <b/>
            <sz val="11"/>
            <color indexed="81"/>
            <rFont val="Tahoma"/>
            <family val="2"/>
          </rPr>
          <t>Angelo L'Abbate:</t>
        </r>
        <r>
          <rPr>
            <sz val="11"/>
            <color indexed="81"/>
            <rFont val="Tahoma"/>
            <family val="2"/>
          </rPr>
          <t xml:space="preserve">
value provided by SI; NTC value provided by AT is 0,45 GW</t>
        </r>
      </text>
    </comment>
    <comment ref="DC9" authorId="0">
      <text>
        <r>
          <rPr>
            <b/>
            <sz val="11"/>
            <color indexed="81"/>
            <rFont val="Tahoma"/>
            <family val="2"/>
          </rPr>
          <t>Angelo L'Abbate:</t>
        </r>
        <r>
          <rPr>
            <sz val="11"/>
            <color indexed="81"/>
            <rFont val="Tahoma"/>
            <family val="2"/>
          </rPr>
          <t xml:space="preserve">
it includes also many 110 kV lines</t>
        </r>
      </text>
    </comment>
    <comment ref="U10" authorId="0">
      <text>
        <r>
          <rPr>
            <b/>
            <sz val="11"/>
            <color indexed="81"/>
            <rFont val="Tahoma"/>
            <family val="2"/>
          </rPr>
          <t>Angelo L'Abbate:</t>
        </r>
        <r>
          <rPr>
            <sz val="11"/>
            <color indexed="81"/>
            <rFont val="Tahoma"/>
            <family val="2"/>
          </rPr>
          <t xml:space="preserve">
no value provided in 2005</t>
        </r>
      </text>
    </comment>
    <comment ref="BN10" authorId="0">
      <text>
        <r>
          <rPr>
            <b/>
            <sz val="11"/>
            <color indexed="81"/>
            <rFont val="Tahoma"/>
            <family val="2"/>
          </rPr>
          <t>Angelo L'Abbate:</t>
        </r>
        <r>
          <rPr>
            <sz val="11"/>
            <color indexed="81"/>
            <rFont val="Tahoma"/>
            <family val="2"/>
          </rPr>
          <t xml:space="preserve">
no value provided in 2005</t>
        </r>
      </text>
    </comment>
    <comment ref="DH10" authorId="0">
      <text>
        <r>
          <rPr>
            <b/>
            <sz val="11"/>
            <color indexed="81"/>
            <rFont val="Tahoma"/>
            <family val="2"/>
          </rPr>
          <t>Angelo L'Abbate:</t>
        </r>
        <r>
          <rPr>
            <sz val="11"/>
            <color indexed="81"/>
            <rFont val="Tahoma"/>
            <family val="2"/>
          </rPr>
          <t xml:space="preserve">
it includes also 150 kV lines</t>
        </r>
      </text>
    </comment>
    <comment ref="DO10" authorId="0">
      <text>
        <r>
          <rPr>
            <b/>
            <sz val="11"/>
            <color indexed="81"/>
            <rFont val="Tahoma"/>
            <family val="2"/>
          </rPr>
          <t xml:space="preserve">Angelo L'Abbate: </t>
        </r>
        <r>
          <rPr>
            <sz val="11"/>
            <color indexed="81"/>
            <rFont val="Tahoma"/>
            <family val="2"/>
          </rPr>
          <t>it includes also 150 kV lines</t>
        </r>
      </text>
    </comment>
    <comment ref="O11" authorId="0">
      <text>
        <r>
          <rPr>
            <b/>
            <sz val="11"/>
            <color indexed="81"/>
            <rFont val="Tahoma"/>
            <family val="2"/>
          </rPr>
          <t>Angelo L'Abbate:</t>
        </r>
        <r>
          <rPr>
            <sz val="11"/>
            <color indexed="81"/>
            <rFont val="Tahoma"/>
            <family val="2"/>
          </rPr>
          <t xml:space="preserve">
value provided by BG; NTC provided by GR is 0,45 GW</t>
        </r>
      </text>
    </comment>
    <comment ref="AK11" authorId="0">
      <text>
        <r>
          <rPr>
            <b/>
            <sz val="11"/>
            <color indexed="81"/>
            <rFont val="Tahoma"/>
            <family val="2"/>
          </rPr>
          <t>Angelo L'Abbate:</t>
        </r>
        <r>
          <rPr>
            <sz val="11"/>
            <color indexed="81"/>
            <rFont val="Tahoma"/>
            <family val="2"/>
          </rPr>
          <t xml:space="preserve">
see BG-RS</t>
        </r>
      </text>
    </comment>
    <comment ref="AL11" authorId="0">
      <text>
        <r>
          <rPr>
            <b/>
            <sz val="11"/>
            <color indexed="81"/>
            <rFont val="Tahoma"/>
            <family val="2"/>
          </rPr>
          <t>Angelo L'Abbate:</t>
        </r>
        <r>
          <rPr>
            <sz val="11"/>
            <color indexed="81"/>
            <rFont val="Tahoma"/>
            <family val="2"/>
          </rPr>
          <t xml:space="preserve">
NTC from BG to MK+RS</t>
        </r>
      </text>
    </comment>
    <comment ref="BH11" authorId="0">
      <text>
        <r>
          <rPr>
            <b/>
            <sz val="11"/>
            <color indexed="81"/>
            <rFont val="Tahoma"/>
            <family val="2"/>
          </rPr>
          <t>Angelo L'Abbate:</t>
        </r>
        <r>
          <rPr>
            <sz val="11"/>
            <color indexed="81"/>
            <rFont val="Tahoma"/>
            <family val="2"/>
          </rPr>
          <t xml:space="preserve">
flow is intended in opposite direction, from BG to GR</t>
        </r>
      </text>
    </comment>
    <comment ref="CD11" authorId="0">
      <text>
        <r>
          <rPr>
            <b/>
            <sz val="11"/>
            <color indexed="81"/>
            <rFont val="Tahoma"/>
            <family val="2"/>
          </rPr>
          <t>Angelo L'Abbate:</t>
        </r>
        <r>
          <rPr>
            <sz val="11"/>
            <color indexed="81"/>
            <rFont val="Tahoma"/>
            <family val="2"/>
          </rPr>
          <t xml:space="preserve">
see RS-BG</t>
        </r>
      </text>
    </comment>
    <comment ref="CE11" authorId="0">
      <text>
        <r>
          <rPr>
            <b/>
            <sz val="11"/>
            <color indexed="81"/>
            <rFont val="Tahoma"/>
            <family val="2"/>
          </rPr>
          <t>Angelo L'Abbate:</t>
        </r>
        <r>
          <rPr>
            <sz val="11"/>
            <color indexed="81"/>
            <rFont val="Tahoma"/>
            <family val="2"/>
          </rPr>
          <t xml:space="preserve">
NTC from RS+MK to BG</t>
        </r>
      </text>
    </comment>
    <comment ref="EE11" authorId="0">
      <text>
        <r>
          <rPr>
            <b/>
            <sz val="11"/>
            <color indexed="81"/>
            <rFont val="Tahoma"/>
            <family val="2"/>
          </rPr>
          <t>Angelo L'Abbate:</t>
        </r>
        <r>
          <rPr>
            <sz val="11"/>
            <color indexed="81"/>
            <rFont val="Tahoma"/>
            <family val="2"/>
          </rPr>
          <t xml:space="preserve">
it refers to two 110 kV lines</t>
        </r>
      </text>
    </comment>
    <comment ref="EF11" authorId="0">
      <text>
        <r>
          <rPr>
            <b/>
            <sz val="11"/>
            <color indexed="81"/>
            <rFont val="Tahoma"/>
            <family val="2"/>
          </rPr>
          <t>Angelo L'Abbate:</t>
        </r>
        <r>
          <rPr>
            <sz val="11"/>
            <color indexed="81"/>
            <rFont val="Tahoma"/>
            <family val="2"/>
          </rPr>
          <t xml:space="preserve">
it includes two 110 kV lines as well</t>
        </r>
      </text>
    </comment>
    <comment ref="EK11" authorId="0">
      <text>
        <r>
          <rPr>
            <b/>
            <sz val="11"/>
            <color indexed="81"/>
            <rFont val="Tahoma"/>
            <family val="2"/>
          </rPr>
          <t>Angelo L'Abbate:</t>
        </r>
        <r>
          <rPr>
            <sz val="11"/>
            <color indexed="81"/>
            <rFont val="Tahoma"/>
            <family val="2"/>
          </rPr>
          <t xml:space="preserve">
the two existing  BG-TR links are currently out-of-operation: they will be put in operation back when UCTE and Turkey will be synchronised</t>
        </r>
      </text>
    </comment>
    <comment ref="S12" authorId="0">
      <text>
        <r>
          <rPr>
            <b/>
            <sz val="11"/>
            <color indexed="81"/>
            <rFont val="Tahoma"/>
            <family val="2"/>
          </rPr>
          <t>Angelo L'Abbate:</t>
        </r>
        <r>
          <rPr>
            <sz val="11"/>
            <color indexed="81"/>
            <rFont val="Tahoma"/>
            <family val="2"/>
          </rPr>
          <t xml:space="preserve">
value provided by AT-FR-IT-CH-SI</t>
        </r>
      </text>
    </comment>
    <comment ref="AV12" authorId="0">
      <text>
        <r>
          <rPr>
            <b/>
            <sz val="11"/>
            <color indexed="81"/>
            <rFont val="Tahoma"/>
            <family val="2"/>
          </rPr>
          <t>Angelo L'Abbate:</t>
        </r>
        <r>
          <rPr>
            <sz val="11"/>
            <color indexed="81"/>
            <rFont val="Tahoma"/>
            <family val="2"/>
          </rPr>
          <t xml:space="preserve">
value provided by AT; NTC provided by CH is 0,55 GW</t>
        </r>
      </text>
    </comment>
    <comment ref="BL12" authorId="0">
      <text>
        <r>
          <rPr>
            <b/>
            <sz val="11"/>
            <color indexed="81"/>
            <rFont val="Tahoma"/>
            <family val="2"/>
          </rPr>
          <t>Angelo L'Abbate:</t>
        </r>
        <r>
          <rPr>
            <sz val="11"/>
            <color indexed="81"/>
            <rFont val="Tahoma"/>
            <family val="2"/>
          </rPr>
          <t xml:space="preserve">
no realistic limit for NTC from IT to CH: flow is intended in opposite direction</t>
        </r>
      </text>
    </comment>
    <comment ref="DC12" authorId="0">
      <text>
        <r>
          <rPr>
            <b/>
            <sz val="11"/>
            <color indexed="81"/>
            <rFont val="Tahoma"/>
            <family val="2"/>
          </rPr>
          <t>Angelo L'Abbate:</t>
        </r>
        <r>
          <rPr>
            <sz val="11"/>
            <color indexed="81"/>
            <rFont val="Tahoma"/>
            <family val="2"/>
          </rPr>
          <t xml:space="preserve">
it includes  also 110 kV line</t>
        </r>
      </text>
    </comment>
    <comment ref="DH12" authorId="0">
      <text>
        <r>
          <rPr>
            <b/>
            <sz val="11"/>
            <color indexed="81"/>
            <rFont val="Tahoma"/>
            <family val="2"/>
          </rPr>
          <t>Angelo L'Abbate:</t>
        </r>
        <r>
          <rPr>
            <sz val="11"/>
            <color indexed="81"/>
            <rFont val="Tahoma"/>
            <family val="2"/>
          </rPr>
          <t xml:space="preserve">
it includes also 130 kV line</t>
        </r>
      </text>
    </comment>
    <comment ref="DM12" authorId="0">
      <text>
        <r>
          <rPr>
            <b/>
            <sz val="11"/>
            <color indexed="81"/>
            <rFont val="Tahoma"/>
            <family val="2"/>
          </rPr>
          <t>Angelo L'Abbate:</t>
        </r>
        <r>
          <rPr>
            <sz val="11"/>
            <color indexed="81"/>
            <rFont val="Tahoma"/>
            <family val="2"/>
          </rPr>
          <t xml:space="preserve">
it includes also 150 kV line</t>
        </r>
      </text>
    </comment>
    <comment ref="C14" authorId="0">
      <text>
        <r>
          <rPr>
            <b/>
            <sz val="11"/>
            <color indexed="81"/>
            <rFont val="Tahoma"/>
            <family val="2"/>
          </rPr>
          <t>Angelo L'Abbate:</t>
        </r>
        <r>
          <rPr>
            <sz val="11"/>
            <color indexed="81"/>
            <rFont val="Tahoma"/>
            <family val="2"/>
          </rPr>
          <t xml:space="preserve">
value provided by CZ; NTC provided by AT is 0,4 GW</t>
        </r>
      </text>
    </comment>
    <comment ref="Z14" authorId="0">
      <text>
        <r>
          <rPr>
            <b/>
            <sz val="11"/>
            <color indexed="81"/>
            <rFont val="Tahoma"/>
            <family val="2"/>
          </rPr>
          <t>Angelo L'Abbate:</t>
        </r>
        <r>
          <rPr>
            <sz val="11"/>
            <color indexed="81"/>
            <rFont val="Tahoma"/>
            <family val="2"/>
          </rPr>
          <t xml:space="preserve">
value provided by only PL</t>
        </r>
      </text>
    </comment>
    <comment ref="BS14" authorId="0">
      <text>
        <r>
          <rPr>
            <b/>
            <sz val="11"/>
            <color indexed="81"/>
            <rFont val="Tahoma"/>
            <family val="2"/>
          </rPr>
          <t>Angelo L'Abbate:</t>
        </r>
        <r>
          <rPr>
            <sz val="11"/>
            <color indexed="81"/>
            <rFont val="Tahoma"/>
            <family val="2"/>
          </rPr>
          <t xml:space="preserve">
value provided by only PL</t>
        </r>
      </text>
    </comment>
    <comment ref="J15" authorId="0">
      <text>
        <r>
          <rPr>
            <b/>
            <sz val="11"/>
            <color indexed="81"/>
            <rFont val="Tahoma"/>
            <family val="2"/>
          </rPr>
          <t>Angelo L'Abbate:</t>
        </r>
        <r>
          <rPr>
            <sz val="11"/>
            <color indexed="81"/>
            <rFont val="Tahoma"/>
            <family val="2"/>
          </rPr>
          <t xml:space="preserve">
sum of NTC values of DK_W-DE (1,2 GW) and DK_E-DE (0,55 GW)</t>
        </r>
      </text>
    </comment>
    <comment ref="U15" authorId="0">
      <text>
        <r>
          <rPr>
            <b/>
            <sz val="11"/>
            <color indexed="81"/>
            <rFont val="Tahoma"/>
            <family val="2"/>
          </rPr>
          <t>Angelo L'Abbate:</t>
        </r>
        <r>
          <rPr>
            <sz val="11"/>
            <color indexed="81"/>
            <rFont val="Tahoma"/>
            <family val="2"/>
          </rPr>
          <t xml:space="preserve">
no realistic limit for NTC from LU to DE: flow is intended in opposite direction</t>
        </r>
      </text>
    </comment>
    <comment ref="Z15" authorId="0">
      <text>
        <r>
          <rPr>
            <b/>
            <sz val="11"/>
            <color indexed="81"/>
            <rFont val="Tahoma"/>
            <family val="2"/>
          </rPr>
          <t>Angelo L'Abbate:</t>
        </r>
        <r>
          <rPr>
            <sz val="11"/>
            <color indexed="81"/>
            <rFont val="Tahoma"/>
            <family val="2"/>
          </rPr>
          <t xml:space="preserve">
value provided by only DE</t>
        </r>
      </text>
    </comment>
    <comment ref="BC15" authorId="0">
      <text>
        <r>
          <rPr>
            <b/>
            <sz val="11"/>
            <color indexed="81"/>
            <rFont val="Tahoma"/>
            <family val="2"/>
          </rPr>
          <t>Angelo L'Abbate:</t>
        </r>
        <r>
          <rPr>
            <sz val="11"/>
            <color indexed="81"/>
            <rFont val="Tahoma"/>
            <family val="2"/>
          </rPr>
          <t xml:space="preserve">
sum of NTC values of DK_W-DE (1,2 GW) and DK_E-DE (0,55 GW)</t>
        </r>
      </text>
    </comment>
    <comment ref="BN15" authorId="0">
      <text>
        <r>
          <rPr>
            <b/>
            <sz val="11"/>
            <color indexed="81"/>
            <rFont val="Tahoma"/>
            <family val="2"/>
          </rPr>
          <t>Angelo L'Abbate:</t>
        </r>
        <r>
          <rPr>
            <sz val="11"/>
            <color indexed="81"/>
            <rFont val="Tahoma"/>
            <family val="2"/>
          </rPr>
          <t xml:space="preserve">
no realistic limit for NTC from LU to DE: flow is intended in opposite direction</t>
        </r>
      </text>
    </comment>
    <comment ref="BS15" authorId="0">
      <text>
        <r>
          <rPr>
            <b/>
            <sz val="11"/>
            <color indexed="81"/>
            <rFont val="Tahoma"/>
            <family val="2"/>
          </rPr>
          <t>Angelo L'Abbate:</t>
        </r>
        <r>
          <rPr>
            <sz val="11"/>
            <color indexed="81"/>
            <rFont val="Tahoma"/>
            <family val="2"/>
          </rPr>
          <t xml:space="preserve">
value provided by only PL</t>
        </r>
      </text>
    </comment>
    <comment ref="CW15" authorId="0">
      <text>
        <r>
          <rPr>
            <b/>
            <sz val="11"/>
            <color indexed="81"/>
            <rFont val="Tahoma"/>
            <family val="2"/>
          </rPr>
          <t>Angelo L'Abbate:</t>
        </r>
        <r>
          <rPr>
            <sz val="11"/>
            <color indexed="81"/>
            <rFont val="Tahoma"/>
            <family val="2"/>
          </rPr>
          <t xml:space="preserve">
it includes also many 110 kV lines</t>
        </r>
      </text>
    </comment>
    <comment ref="CZ15" authorId="0">
      <text>
        <r>
          <rPr>
            <b/>
            <sz val="11"/>
            <color indexed="81"/>
            <rFont val="Tahoma"/>
            <family val="2"/>
          </rPr>
          <t>Angelo L'Abbate:</t>
        </r>
        <r>
          <rPr>
            <sz val="11"/>
            <color indexed="81"/>
            <rFont val="Tahoma"/>
            <family val="2"/>
          </rPr>
          <t xml:space="preserve">
it includes  also 110 kV line</t>
        </r>
      </text>
    </comment>
    <comment ref="DD15" authorId="0">
      <text>
        <r>
          <rPr>
            <b/>
            <sz val="11"/>
            <color indexed="81"/>
            <rFont val="Tahoma"/>
            <family val="2"/>
          </rPr>
          <t>Angelo L'Abbate:</t>
        </r>
        <r>
          <rPr>
            <sz val="11"/>
            <color indexed="81"/>
            <rFont val="Tahoma"/>
            <family val="2"/>
          </rPr>
          <t xml:space="preserve">
it includes also 150 kV line and results from summing up DK_W and DK_E with a HVDC link</t>
        </r>
      </text>
    </comment>
    <comment ref="DW15" authorId="0">
      <text>
        <r>
          <rPr>
            <b/>
            <sz val="11"/>
            <color indexed="81"/>
            <rFont val="Tahoma"/>
            <family val="2"/>
          </rPr>
          <t>Angelo L'Abbate:</t>
        </r>
        <r>
          <rPr>
            <sz val="11"/>
            <color indexed="81"/>
            <rFont val="Tahoma"/>
            <family val="2"/>
          </rPr>
          <t xml:space="preserve">
600 MW HVDC link between DE and SE</t>
        </r>
      </text>
    </comment>
    <comment ref="I16" authorId="0">
      <text>
        <r>
          <rPr>
            <b/>
            <sz val="11"/>
            <color indexed="81"/>
            <rFont val="Tahoma"/>
            <family val="2"/>
          </rPr>
          <t>Angelo L'Abbate:</t>
        </r>
        <r>
          <rPr>
            <sz val="11"/>
            <color indexed="81"/>
            <rFont val="Tahoma"/>
            <family val="2"/>
          </rPr>
          <t xml:space="preserve">
sum of NTC values of DK_W-DE (1,2 GW) and DK_E-DE (0,55 GW)</t>
        </r>
      </text>
    </comment>
    <comment ref="Y16" authorId="0">
      <text>
        <r>
          <rPr>
            <b/>
            <sz val="11"/>
            <color indexed="81"/>
            <rFont val="Tahoma"/>
            <family val="2"/>
          </rPr>
          <t>Angelo L'Abbate:</t>
        </r>
        <r>
          <rPr>
            <sz val="11"/>
            <color indexed="81"/>
            <rFont val="Tahoma"/>
            <family val="2"/>
          </rPr>
          <t xml:space="preserve">
NTC of NO-DK_W</t>
        </r>
      </text>
    </comment>
    <comment ref="AC16" authorId="0">
      <text>
        <r>
          <rPr>
            <b/>
            <sz val="8"/>
            <color indexed="81"/>
            <rFont val="Tahoma"/>
            <family val="2"/>
          </rPr>
          <t>Angelo L'Abbate:</t>
        </r>
        <r>
          <rPr>
            <sz val="8"/>
            <color indexed="81"/>
            <rFont val="Tahoma"/>
            <family val="2"/>
          </rPr>
          <t xml:space="preserve">
sum of NTC values of DK_W-SE (0,49 GW) and DK_E-SE (1,7 GW)</t>
        </r>
      </text>
    </comment>
    <comment ref="BB16" authorId="0">
      <text>
        <r>
          <rPr>
            <b/>
            <sz val="11"/>
            <color indexed="81"/>
            <rFont val="Tahoma"/>
            <family val="2"/>
          </rPr>
          <t>Angelo L'Abbate:</t>
        </r>
        <r>
          <rPr>
            <sz val="11"/>
            <color indexed="81"/>
            <rFont val="Tahoma"/>
            <family val="2"/>
          </rPr>
          <t xml:space="preserve">
sum of NTC values of DE-DK_W (0,8 GW) and DE-DK_E (0,55 GW)</t>
        </r>
      </text>
    </comment>
    <comment ref="BR16" authorId="0">
      <text>
        <r>
          <rPr>
            <b/>
            <sz val="11"/>
            <color indexed="81"/>
            <rFont val="Tahoma"/>
            <family val="2"/>
          </rPr>
          <t>Angelo L'Abbate:</t>
        </r>
        <r>
          <rPr>
            <sz val="11"/>
            <color indexed="81"/>
            <rFont val="Tahoma"/>
            <family val="2"/>
          </rPr>
          <t xml:space="preserve">
NTC of NO-DK_W</t>
        </r>
      </text>
    </comment>
    <comment ref="BV16" authorId="0">
      <text>
        <r>
          <rPr>
            <b/>
            <sz val="11"/>
            <color indexed="81"/>
            <rFont val="Tahoma"/>
            <family val="2"/>
          </rPr>
          <t>Angelo L'Abbate:</t>
        </r>
        <r>
          <rPr>
            <sz val="11"/>
            <color indexed="81"/>
            <rFont val="Tahoma"/>
            <family val="2"/>
          </rPr>
          <t xml:space="preserve">
sum of NTC values of SE-DK_W (0,46 GW) and SE-DK_E (1,3 GW)</t>
        </r>
      </text>
    </comment>
    <comment ref="DC16" authorId="0">
      <text>
        <r>
          <rPr>
            <b/>
            <sz val="11"/>
            <color indexed="81"/>
            <rFont val="Tahoma"/>
            <family val="2"/>
          </rPr>
          <t>Angelo L'Abbate:</t>
        </r>
        <r>
          <rPr>
            <sz val="11"/>
            <color indexed="81"/>
            <rFont val="Tahoma"/>
            <family val="2"/>
          </rPr>
          <t xml:space="preserve">
it includes also 150 kV line and results from summing up DK_W and DK_E with a HVDC link</t>
        </r>
      </text>
    </comment>
    <comment ref="DS16" authorId="0">
      <text>
        <r>
          <rPr>
            <b/>
            <sz val="11"/>
            <color indexed="81"/>
            <rFont val="Tahoma"/>
            <family val="2"/>
          </rPr>
          <t>Angelo L'Abbate:</t>
        </r>
        <r>
          <rPr>
            <sz val="11"/>
            <color indexed="81"/>
            <rFont val="Tahoma"/>
            <family val="2"/>
          </rPr>
          <t xml:space="preserve">
Total 1000 MW of 3 HVDC links between NO and DK_W</t>
        </r>
      </text>
    </comment>
    <comment ref="DW16" authorId="0">
      <text>
        <r>
          <rPr>
            <b/>
            <sz val="11"/>
            <color indexed="81"/>
            <rFont val="Tahoma"/>
            <family val="2"/>
          </rPr>
          <t>Angelo L'Abbate:</t>
        </r>
        <r>
          <rPr>
            <sz val="11"/>
            <color indexed="81"/>
            <rFont val="Tahoma"/>
            <family val="2"/>
          </rPr>
          <t xml:space="preserve">
by summing up DK_W and DK_E, it includes also 132 kV line and two HVDC lines (SE-DK_W) , while the 60 kV line to Bornholm (DK) is not included</t>
        </r>
      </text>
    </comment>
    <comment ref="M17" authorId="0">
      <text>
        <r>
          <rPr>
            <b/>
            <sz val="11"/>
            <color indexed="81"/>
            <rFont val="Tahoma"/>
            <family val="2"/>
          </rPr>
          <t>Angelo L'Abbate:</t>
        </r>
        <r>
          <rPr>
            <sz val="11"/>
            <color indexed="81"/>
            <rFont val="Tahoma"/>
            <family val="2"/>
          </rPr>
          <t xml:space="preserve">
VSC-HVDC EE-FI link operative since Dec. 2006, NTC value of 0,35 GW</t>
        </r>
      </text>
    </comment>
    <comment ref="BF17" authorId="0">
      <text>
        <r>
          <rPr>
            <b/>
            <sz val="11"/>
            <color indexed="81"/>
            <rFont val="Tahoma"/>
            <family val="2"/>
          </rPr>
          <t>Angelo L'Abbate:</t>
        </r>
        <r>
          <rPr>
            <sz val="11"/>
            <color indexed="81"/>
            <rFont val="Tahoma"/>
            <family val="2"/>
          </rPr>
          <t xml:space="preserve">
VSC-HVDC EE-FI link operative since Dec. 2006, NTC value of 0,35 GW</t>
        </r>
      </text>
    </comment>
    <comment ref="DG17" authorId="0">
      <text>
        <r>
          <rPr>
            <b/>
            <sz val="11"/>
            <color indexed="81"/>
            <rFont val="Tahoma"/>
            <family val="2"/>
          </rPr>
          <t>Angelo L'Abbate:</t>
        </r>
        <r>
          <rPr>
            <sz val="11"/>
            <color indexed="81"/>
            <rFont val="Tahoma"/>
            <family val="2"/>
          </rPr>
          <t xml:space="preserve">
350 MW VSC-HVDC link (Estlink) operative since Dec. 2006</t>
        </r>
      </text>
    </comment>
    <comment ref="DP17" authorId="0">
      <text>
        <r>
          <rPr>
            <b/>
            <sz val="11"/>
            <color indexed="81"/>
            <rFont val="Tahoma"/>
            <family val="2"/>
          </rPr>
          <t>Angelo L'Abbate:</t>
        </r>
        <r>
          <rPr>
            <sz val="11"/>
            <color indexed="81"/>
            <rFont val="Tahoma"/>
            <family val="2"/>
          </rPr>
          <t xml:space="preserve">
two 330 kV links</t>
        </r>
      </text>
    </comment>
    <comment ref="EI17" authorId="0">
      <text>
        <r>
          <rPr>
            <b/>
            <sz val="11"/>
            <color indexed="81"/>
            <rFont val="Tahoma"/>
            <family val="2"/>
          </rPr>
          <t>Angelo L'Abbate:</t>
        </r>
        <r>
          <rPr>
            <sz val="11"/>
            <color indexed="81"/>
            <rFont val="Tahoma"/>
            <family val="2"/>
          </rPr>
          <t xml:space="preserve">
three 330 kV links in the IPS/UPS system</t>
        </r>
      </text>
    </comment>
    <comment ref="DH18" authorId="0">
      <text>
        <r>
          <rPr>
            <b/>
            <sz val="11"/>
            <color indexed="81"/>
            <rFont val="Tahoma"/>
            <family val="2"/>
          </rPr>
          <t>Angelo L'Abbate:</t>
        </r>
        <r>
          <rPr>
            <sz val="11"/>
            <color indexed="81"/>
            <rFont val="Tahoma"/>
            <family val="2"/>
          </rPr>
          <t xml:space="preserve">
it includes also 110 kV and 132 kV lines</t>
        </r>
      </text>
    </comment>
    <comment ref="DU18" authorId="0">
      <text>
        <r>
          <rPr>
            <b/>
            <sz val="11"/>
            <color indexed="81"/>
            <rFont val="Tahoma"/>
            <family val="2"/>
          </rPr>
          <t>Angelo L'Abbate:</t>
        </r>
        <r>
          <rPr>
            <sz val="11"/>
            <color indexed="81"/>
            <rFont val="Tahoma"/>
            <family val="2"/>
          </rPr>
          <t xml:space="preserve">
it includes 132 kV line as well</t>
        </r>
      </text>
    </comment>
    <comment ref="K19" authorId="0">
      <text>
        <r>
          <rPr>
            <b/>
            <sz val="11"/>
            <color indexed="81"/>
            <rFont val="Tahoma"/>
            <family val="2"/>
          </rPr>
          <t>Angelo L'Abbate:</t>
        </r>
        <r>
          <rPr>
            <sz val="11"/>
            <color indexed="81"/>
            <rFont val="Tahoma"/>
            <family val="2"/>
          </rPr>
          <t xml:space="preserve">
VSC-HVDC EE-FI link operative since Dec. 2006, NTC value of 0,35 GW</t>
        </r>
      </text>
    </comment>
    <comment ref="BD19" authorId="0">
      <text>
        <r>
          <rPr>
            <b/>
            <sz val="11"/>
            <color indexed="81"/>
            <rFont val="Tahoma"/>
            <family val="2"/>
          </rPr>
          <t>Angelo L'Abbate:</t>
        </r>
        <r>
          <rPr>
            <sz val="11"/>
            <color indexed="81"/>
            <rFont val="Tahoma"/>
            <family val="2"/>
          </rPr>
          <t xml:space="preserve">
VSC-HVDC EE-FI link operative since Dec. 2006, NTC value of 0,35 GW</t>
        </r>
      </text>
    </comment>
    <comment ref="DF19" authorId="0">
      <text>
        <r>
          <rPr>
            <b/>
            <sz val="11"/>
            <color indexed="81"/>
            <rFont val="Tahoma"/>
            <family val="2"/>
          </rPr>
          <t>Angelo L'Abbate:</t>
        </r>
        <r>
          <rPr>
            <sz val="11"/>
            <color indexed="81"/>
            <rFont val="Tahoma"/>
            <family val="2"/>
          </rPr>
          <t xml:space="preserve">
350 MW VSC-HVDC link (Estlink) operative since Dec. 2006</t>
        </r>
      </text>
    </comment>
    <comment ref="DW19" authorId="0">
      <text>
        <r>
          <rPr>
            <b/>
            <sz val="11"/>
            <color indexed="81"/>
            <rFont val="Tahoma"/>
            <family val="2"/>
          </rPr>
          <t>Angelo L'Abbate:</t>
        </r>
        <r>
          <rPr>
            <sz val="11"/>
            <color indexed="81"/>
            <rFont val="Tahoma"/>
            <family val="2"/>
          </rPr>
          <t xml:space="preserve">
it includes a 110 kV line as well</t>
        </r>
      </text>
    </comment>
    <comment ref="EI19" authorId="0">
      <text>
        <r>
          <rPr>
            <b/>
            <sz val="11"/>
            <color indexed="81"/>
            <rFont val="Tahoma"/>
            <family val="2"/>
          </rPr>
          <t>Angelo L'Abbate:</t>
        </r>
        <r>
          <rPr>
            <sz val="11"/>
            <color indexed="81"/>
            <rFont val="Tahoma"/>
            <family val="2"/>
          </rPr>
          <t xml:space="preserve">
it includes 110 kV lines for local supply; 400 kV lines interconnected through a back-to-back station in Vyborg to RU</t>
        </r>
      </text>
    </comment>
    <comment ref="S20" authorId="0">
      <text>
        <r>
          <rPr>
            <b/>
            <sz val="11"/>
            <color indexed="81"/>
            <rFont val="Tahoma"/>
            <family val="2"/>
          </rPr>
          <t>Angelo L'Abbate:</t>
        </r>
        <r>
          <rPr>
            <sz val="11"/>
            <color indexed="81"/>
            <rFont val="Tahoma"/>
            <family val="2"/>
          </rPr>
          <t xml:space="preserve">
value provided by AT-FR-IT-CH-SI</t>
        </r>
      </text>
    </comment>
    <comment ref="BE20" authorId="0">
      <text>
        <r>
          <rPr>
            <b/>
            <sz val="11"/>
            <color indexed="81"/>
            <rFont val="Tahoma"/>
            <family val="2"/>
          </rPr>
          <t>Angelo L'Abbate:</t>
        </r>
        <r>
          <rPr>
            <sz val="11"/>
            <color indexed="81"/>
            <rFont val="Tahoma"/>
            <family val="2"/>
          </rPr>
          <t xml:space="preserve">
value provided by FR; NTC provided by ES is 0,6 GW</t>
        </r>
      </text>
    </comment>
    <comment ref="BL20" authorId="0">
      <text>
        <r>
          <rPr>
            <b/>
            <sz val="11"/>
            <color indexed="81"/>
            <rFont val="Tahoma"/>
            <family val="2"/>
          </rPr>
          <t>Angelo L'Abbate:</t>
        </r>
        <r>
          <rPr>
            <sz val="11"/>
            <color indexed="81"/>
            <rFont val="Tahoma"/>
            <family val="2"/>
          </rPr>
          <t xml:space="preserve">
in winter no realistic limit for NTC from IT to FR: flow is intended in opposite direction. 2,85 GW NTC summer value (2005)</t>
        </r>
      </text>
    </comment>
    <comment ref="CX20" authorId="0">
      <text>
        <r>
          <rPr>
            <b/>
            <sz val="11"/>
            <color indexed="81"/>
            <rFont val="Tahoma"/>
            <family val="2"/>
          </rPr>
          <t>Angelo L'Abbate:</t>
        </r>
        <r>
          <rPr>
            <sz val="11"/>
            <color indexed="81"/>
            <rFont val="Tahoma"/>
            <family val="2"/>
          </rPr>
          <t xml:space="preserve">
it includes also 150 kV lines</t>
        </r>
      </text>
    </comment>
    <comment ref="CZ20" authorId="0">
      <text>
        <r>
          <rPr>
            <b/>
            <sz val="11"/>
            <color indexed="81"/>
            <rFont val="Tahoma"/>
            <family val="2"/>
          </rPr>
          <t>Angelo L'Abbate:</t>
        </r>
        <r>
          <rPr>
            <sz val="11"/>
            <color indexed="81"/>
            <rFont val="Tahoma"/>
            <family val="2"/>
          </rPr>
          <t xml:space="preserve">
it includes also 130 kV line</t>
        </r>
      </text>
    </comment>
    <comment ref="DE20" authorId="0">
      <text>
        <r>
          <rPr>
            <b/>
            <sz val="11"/>
            <color indexed="81"/>
            <rFont val="Tahoma"/>
            <family val="2"/>
          </rPr>
          <t>Angelo L'Abbate:</t>
        </r>
        <r>
          <rPr>
            <sz val="11"/>
            <color indexed="81"/>
            <rFont val="Tahoma"/>
            <family val="2"/>
          </rPr>
          <t xml:space="preserve">
it includes also 110 kV and 132 kV lines</t>
        </r>
      </text>
    </comment>
    <comment ref="DM20" authorId="0">
      <text>
        <r>
          <rPr>
            <b/>
            <sz val="11"/>
            <color indexed="81"/>
            <rFont val="Tahoma"/>
            <family val="2"/>
          </rPr>
          <t xml:space="preserve">Angelo L'Abbate: </t>
        </r>
        <r>
          <rPr>
            <sz val="11"/>
            <color indexed="81"/>
            <rFont val="Tahoma"/>
            <family val="2"/>
          </rPr>
          <t>it includes the SACOI capacity</t>
        </r>
      </text>
    </comment>
    <comment ref="DZ20" authorId="0">
      <text>
        <r>
          <rPr>
            <b/>
            <sz val="11"/>
            <color indexed="81"/>
            <rFont val="Tahoma"/>
            <family val="2"/>
          </rPr>
          <t>Angelo L'Abbate:</t>
        </r>
        <r>
          <rPr>
            <sz val="11"/>
            <color indexed="81"/>
            <rFont val="Tahoma"/>
            <family val="2"/>
          </rPr>
          <t xml:space="preserve">
2000 MW HVDC links between FR and GB</t>
        </r>
      </text>
    </comment>
    <comment ref="E21" authorId="0">
      <text>
        <r>
          <rPr>
            <b/>
            <sz val="11"/>
            <color indexed="81"/>
            <rFont val="Tahoma"/>
            <family val="2"/>
          </rPr>
          <t>Angelo L'Abbate:</t>
        </r>
        <r>
          <rPr>
            <sz val="11"/>
            <color indexed="81"/>
            <rFont val="Tahoma"/>
            <family val="2"/>
          </rPr>
          <t xml:space="preserve">
value provided by BG; NTC provided by GR is 0,45 GW</t>
        </r>
      </text>
    </comment>
    <comment ref="AG21" authorId="0">
      <text>
        <r>
          <rPr>
            <b/>
            <sz val="11"/>
            <color indexed="81"/>
            <rFont val="Tahoma"/>
            <family val="2"/>
          </rPr>
          <t>Angelo L'Abbate:</t>
        </r>
        <r>
          <rPr>
            <sz val="11"/>
            <color indexed="81"/>
            <rFont val="Tahoma"/>
            <family val="2"/>
          </rPr>
          <t xml:space="preserve">
value provided by AL; NTC value provided by GR is 0</t>
        </r>
      </text>
    </comment>
    <comment ref="AX21" authorId="0">
      <text>
        <r>
          <rPr>
            <b/>
            <sz val="11"/>
            <color indexed="81"/>
            <rFont val="Tahoma"/>
            <family val="2"/>
          </rPr>
          <t>Angelo L'Abbate:</t>
        </r>
        <r>
          <rPr>
            <sz val="11"/>
            <color indexed="81"/>
            <rFont val="Tahoma"/>
            <family val="2"/>
          </rPr>
          <t xml:space="preserve">
value provided by BG; NTC provided by GR is 0,45 GW</t>
        </r>
      </text>
    </comment>
    <comment ref="BZ21" authorId="0">
      <text>
        <r>
          <rPr>
            <b/>
            <sz val="11"/>
            <color indexed="81"/>
            <rFont val="Tahoma"/>
            <family val="2"/>
          </rPr>
          <t>Angelo L'Abbate:</t>
        </r>
        <r>
          <rPr>
            <sz val="11"/>
            <color indexed="81"/>
            <rFont val="Tahoma"/>
            <family val="2"/>
          </rPr>
          <t xml:space="preserve">
value provided by AL; NTC value provided by GR is 0</t>
        </r>
      </text>
    </comment>
    <comment ref="CD21" authorId="0">
      <text>
        <r>
          <rPr>
            <b/>
            <sz val="11"/>
            <color indexed="81"/>
            <rFont val="Tahoma"/>
            <family val="2"/>
          </rPr>
          <t>Angelo L'Abbate:</t>
        </r>
        <r>
          <rPr>
            <sz val="11"/>
            <color indexed="81"/>
            <rFont val="Tahoma"/>
            <family val="2"/>
          </rPr>
          <t xml:space="preserve">
value provided by MK; NTC value provided by GR is 0,1 GW</t>
        </r>
      </text>
    </comment>
    <comment ref="EA21" authorId="0">
      <text>
        <r>
          <rPr>
            <b/>
            <sz val="11"/>
            <color indexed="81"/>
            <rFont val="Tahoma"/>
            <family val="2"/>
          </rPr>
          <t>Angelo L'Abbate:</t>
        </r>
        <r>
          <rPr>
            <sz val="11"/>
            <color indexed="81"/>
            <rFont val="Tahoma"/>
            <family val="2"/>
          </rPr>
          <t xml:space="preserve">
it includes a 150 kV line as well</t>
        </r>
      </text>
    </comment>
    <comment ref="EE21" authorId="0">
      <text>
        <r>
          <rPr>
            <b/>
            <sz val="11"/>
            <color indexed="81"/>
            <rFont val="Tahoma"/>
            <family val="2"/>
          </rPr>
          <t>Angelo L'Abbate:</t>
        </r>
        <r>
          <rPr>
            <sz val="11"/>
            <color indexed="81"/>
            <rFont val="Tahoma"/>
            <family val="2"/>
          </rPr>
          <t xml:space="preserve">
it includes a 150 kV line as well</t>
        </r>
      </text>
    </comment>
    <comment ref="C22" authorId="0">
      <text>
        <r>
          <rPr>
            <b/>
            <sz val="11"/>
            <color indexed="81"/>
            <rFont val="Tahoma"/>
            <family val="2"/>
          </rPr>
          <t>Angelo L'Abbate:</t>
        </r>
        <r>
          <rPr>
            <sz val="11"/>
            <color indexed="81"/>
            <rFont val="Tahoma"/>
            <family val="2"/>
          </rPr>
          <t xml:space="preserve">
value provided by HU; NTC provided by AT is 0,2 GW</t>
        </r>
      </text>
    </comment>
    <comment ref="AV22" authorId="0">
      <text>
        <r>
          <rPr>
            <b/>
            <sz val="11"/>
            <color indexed="81"/>
            <rFont val="Tahoma"/>
            <family val="2"/>
          </rPr>
          <t>Angelo L'Abbate:</t>
        </r>
        <r>
          <rPr>
            <sz val="11"/>
            <color indexed="81"/>
            <rFont val="Tahoma"/>
            <family val="2"/>
          </rPr>
          <t xml:space="preserve">
value provided by AT; NTC provided by HU is 0,15 GW</t>
        </r>
      </text>
    </comment>
    <comment ref="EC22" authorId="0">
      <text>
        <r>
          <rPr>
            <b/>
            <sz val="11"/>
            <color indexed="81"/>
            <rFont val="Tahoma"/>
            <family val="2"/>
          </rPr>
          <t>Angelo L'Abbate:</t>
        </r>
        <r>
          <rPr>
            <sz val="11"/>
            <color indexed="81"/>
            <rFont val="Tahoma"/>
            <family val="2"/>
          </rPr>
          <t xml:space="preserve">
it includes two 120/110 kV lines as well</t>
        </r>
      </text>
    </comment>
    <comment ref="EH22" authorId="0">
      <text>
        <r>
          <rPr>
            <b/>
            <sz val="11"/>
            <color indexed="81"/>
            <rFont val="Tahoma"/>
            <family val="2"/>
          </rPr>
          <t>Angelo L'Abbate:</t>
        </r>
        <r>
          <rPr>
            <sz val="11"/>
            <color indexed="81"/>
            <rFont val="Tahoma"/>
            <family val="2"/>
          </rPr>
          <t xml:space="preserve">
it includes 750 kV line as well; UA_W synchronised  with UCTE</t>
        </r>
      </text>
    </comment>
    <comment ref="DZ23" authorId="0">
      <text>
        <r>
          <rPr>
            <b/>
            <sz val="11"/>
            <color indexed="81"/>
            <rFont val="Tahoma"/>
            <family val="2"/>
          </rPr>
          <t>Angelo L'Abbate:</t>
        </r>
        <r>
          <rPr>
            <sz val="11"/>
            <color indexed="81"/>
            <rFont val="Tahoma"/>
            <family val="2"/>
          </rPr>
          <t xml:space="preserve">
it refers to the interconnection between Ireland and Northern Ireland and includes two 110 kV lines as well. To be noted that HVDC links exist between Scotland and Northern Ireland, 500 MW capacity</t>
        </r>
      </text>
    </comment>
    <comment ref="C25" authorId="0">
      <text>
        <r>
          <rPr>
            <b/>
            <sz val="11"/>
            <color indexed="81"/>
            <rFont val="Tahoma"/>
            <family val="2"/>
          </rPr>
          <t>Angelo L'Abbate:</t>
        </r>
        <r>
          <rPr>
            <sz val="11"/>
            <color indexed="81"/>
            <rFont val="Tahoma"/>
            <family val="2"/>
          </rPr>
          <t xml:space="preserve">
value provided by AT-FR-IT-CH-SI</t>
        </r>
      </text>
    </comment>
    <comment ref="F25" authorId="0">
      <text>
        <r>
          <rPr>
            <b/>
            <sz val="11"/>
            <color indexed="81"/>
            <rFont val="Tahoma"/>
            <family val="2"/>
          </rPr>
          <t>Angelo L'Abbate:</t>
        </r>
        <r>
          <rPr>
            <sz val="11"/>
            <color indexed="81"/>
            <rFont val="Tahoma"/>
            <family val="2"/>
          </rPr>
          <t xml:space="preserve">
value provided by AT-FR-IT-CH-SI</t>
        </r>
      </text>
    </comment>
    <comment ref="N25" authorId="0">
      <text>
        <r>
          <rPr>
            <b/>
            <sz val="11"/>
            <color indexed="81"/>
            <rFont val="Tahoma"/>
            <family val="2"/>
          </rPr>
          <t>Angelo L'Abbate:</t>
        </r>
        <r>
          <rPr>
            <sz val="11"/>
            <color indexed="81"/>
            <rFont val="Tahoma"/>
            <family val="2"/>
          </rPr>
          <t xml:space="preserve">
in winter no realistic limit for NTC from IT to FR: flow is intended in opposite direction. 2,85 GW NTC summer value (2005)</t>
        </r>
      </text>
    </comment>
    <comment ref="AD25" authorId="0">
      <text>
        <r>
          <rPr>
            <b/>
            <sz val="11"/>
            <color indexed="81"/>
            <rFont val="Tahoma"/>
            <family val="2"/>
          </rPr>
          <t>Angelo L'Abbate:</t>
        </r>
        <r>
          <rPr>
            <sz val="11"/>
            <color indexed="81"/>
            <rFont val="Tahoma"/>
            <family val="2"/>
          </rPr>
          <t xml:space="preserve">
value provided by AT-FR-IT-CH-SI</t>
        </r>
      </text>
    </comment>
    <comment ref="AV25" authorId="0">
      <text>
        <r>
          <rPr>
            <b/>
            <sz val="11"/>
            <color indexed="81"/>
            <rFont val="Tahoma"/>
            <family val="2"/>
          </rPr>
          <t>Angelo L'Abbate:</t>
        </r>
        <r>
          <rPr>
            <sz val="11"/>
            <color indexed="81"/>
            <rFont val="Tahoma"/>
            <family val="2"/>
          </rPr>
          <t xml:space="preserve">
value provided by AT-FR-IT-CH-SI</t>
        </r>
      </text>
    </comment>
    <comment ref="AY25" authorId="0">
      <text>
        <r>
          <rPr>
            <b/>
            <sz val="11"/>
            <color indexed="81"/>
            <rFont val="Tahoma"/>
            <family val="2"/>
          </rPr>
          <t>Angelo L'Abbate:</t>
        </r>
        <r>
          <rPr>
            <sz val="11"/>
            <color indexed="81"/>
            <rFont val="Tahoma"/>
            <family val="2"/>
          </rPr>
          <t xml:space="preserve">
value provided by AT-FR-IT-CH-SI</t>
        </r>
      </text>
    </comment>
    <comment ref="BG25" authorId="0">
      <text>
        <r>
          <rPr>
            <b/>
            <sz val="11"/>
            <color indexed="81"/>
            <rFont val="Tahoma"/>
            <family val="2"/>
          </rPr>
          <t>Angelo L'Abbate:</t>
        </r>
        <r>
          <rPr>
            <sz val="11"/>
            <color indexed="81"/>
            <rFont val="Tahoma"/>
            <family val="2"/>
          </rPr>
          <t xml:space="preserve">
value provided by AT-FR-IT-CH-SI</t>
        </r>
      </text>
    </comment>
    <comment ref="BW25" authorId="0">
      <text>
        <r>
          <rPr>
            <b/>
            <sz val="11"/>
            <color indexed="81"/>
            <rFont val="Tahoma"/>
            <family val="2"/>
          </rPr>
          <t>Angelo L'Abbate:</t>
        </r>
        <r>
          <rPr>
            <sz val="11"/>
            <color indexed="81"/>
            <rFont val="Tahoma"/>
            <family val="2"/>
          </rPr>
          <t xml:space="preserve">
value provided by AT-FR-IT-CH-SI</t>
        </r>
      </text>
    </comment>
    <comment ref="CZ25" authorId="0">
      <text>
        <r>
          <rPr>
            <b/>
            <sz val="11"/>
            <color indexed="81"/>
            <rFont val="Tahoma"/>
            <family val="2"/>
          </rPr>
          <t>Angelo L'Abbate:</t>
        </r>
        <r>
          <rPr>
            <sz val="11"/>
            <color indexed="81"/>
            <rFont val="Tahoma"/>
            <family val="2"/>
          </rPr>
          <t xml:space="preserve">
it includes also 150 kV line</t>
        </r>
      </text>
    </comment>
    <comment ref="DH25" authorId="0">
      <text>
        <r>
          <rPr>
            <b/>
            <sz val="11"/>
            <color indexed="81"/>
            <rFont val="Tahoma"/>
            <family val="2"/>
          </rPr>
          <t xml:space="preserve">Angelo L'Abbate: </t>
        </r>
        <r>
          <rPr>
            <sz val="11"/>
            <color indexed="81"/>
            <rFont val="Tahoma"/>
            <family val="2"/>
          </rPr>
          <t>it includes the SACOI capacity</t>
        </r>
      </text>
    </comment>
    <comment ref="DP26" authorId="0">
      <text>
        <r>
          <rPr>
            <b/>
            <sz val="11"/>
            <color indexed="81"/>
            <rFont val="Tahoma"/>
            <family val="2"/>
          </rPr>
          <t>Angelo L'Abbate:</t>
        </r>
        <r>
          <rPr>
            <sz val="11"/>
            <color indexed="81"/>
            <rFont val="Tahoma"/>
            <family val="2"/>
          </rPr>
          <t xml:space="preserve">
four 330 kV links</t>
        </r>
      </text>
    </comment>
    <comment ref="EI26" authorId="0">
      <text>
        <r>
          <rPr>
            <b/>
            <sz val="11"/>
            <color indexed="81"/>
            <rFont val="Tahoma"/>
            <family val="2"/>
          </rPr>
          <t>Angelo L'Abbate:</t>
        </r>
        <r>
          <rPr>
            <sz val="11"/>
            <color indexed="81"/>
            <rFont val="Tahoma"/>
            <family val="2"/>
          </rPr>
          <t xml:space="preserve">
three 330 kV links  between LT and RU (Kaliningrad) in the IPS/UPS system </t>
        </r>
      </text>
    </comment>
    <comment ref="EJ26" authorId="0">
      <text>
        <r>
          <rPr>
            <b/>
            <sz val="11"/>
            <color indexed="81"/>
            <rFont val="Tahoma"/>
            <family val="2"/>
          </rPr>
          <t>Angelo L'Abbate:</t>
        </r>
        <r>
          <rPr>
            <sz val="11"/>
            <color indexed="81"/>
            <rFont val="Tahoma"/>
            <family val="2"/>
          </rPr>
          <t xml:space="preserve">
five 330 kV links  in the IPS/UPS system </t>
        </r>
      </text>
    </comment>
    <comment ref="D27" authorId="0">
      <text>
        <r>
          <rPr>
            <b/>
            <sz val="11"/>
            <color indexed="81"/>
            <rFont val="Tahoma"/>
            <family val="2"/>
          </rPr>
          <t>Angelo L'Abbate:</t>
        </r>
        <r>
          <rPr>
            <sz val="11"/>
            <color indexed="81"/>
            <rFont val="Tahoma"/>
            <family val="2"/>
          </rPr>
          <t xml:space="preserve">
no value provided in 2005</t>
        </r>
      </text>
    </comment>
    <comment ref="I27" authorId="0">
      <text>
        <r>
          <rPr>
            <b/>
            <sz val="11"/>
            <color indexed="81"/>
            <rFont val="Tahoma"/>
            <family val="2"/>
          </rPr>
          <t>Angelo L'Abbate:</t>
        </r>
        <r>
          <rPr>
            <sz val="11"/>
            <color indexed="81"/>
            <rFont val="Tahoma"/>
            <family val="2"/>
          </rPr>
          <t xml:space="preserve">
no realistic limit for NTC from LU to DE: flow is intended in opposite direction</t>
        </r>
      </text>
    </comment>
    <comment ref="AW27" authorId="0">
      <text>
        <r>
          <rPr>
            <b/>
            <sz val="11"/>
            <color indexed="81"/>
            <rFont val="Tahoma"/>
            <family val="2"/>
          </rPr>
          <t>Angelo L'Abbate:</t>
        </r>
        <r>
          <rPr>
            <sz val="11"/>
            <color indexed="81"/>
            <rFont val="Tahoma"/>
            <family val="2"/>
          </rPr>
          <t xml:space="preserve">
no value provided in 2005</t>
        </r>
      </text>
    </comment>
    <comment ref="BB27" authorId="0">
      <text>
        <r>
          <rPr>
            <b/>
            <sz val="11"/>
            <color indexed="81"/>
            <rFont val="Tahoma"/>
            <family val="2"/>
          </rPr>
          <t>Angelo L'Abbate:</t>
        </r>
        <r>
          <rPr>
            <sz val="11"/>
            <color indexed="81"/>
            <rFont val="Tahoma"/>
            <family val="2"/>
          </rPr>
          <t xml:space="preserve">
no value provided in 2005; NTC of 0,98 GW in Winter 2008-2009 and in Summer 2009</t>
        </r>
      </text>
    </comment>
    <comment ref="CX27" authorId="0">
      <text>
        <r>
          <rPr>
            <b/>
            <sz val="11"/>
            <color indexed="81"/>
            <rFont val="Tahoma"/>
            <family val="2"/>
          </rPr>
          <t xml:space="preserve">Angelo L'Abbate: </t>
        </r>
        <r>
          <rPr>
            <sz val="11"/>
            <color indexed="81"/>
            <rFont val="Tahoma"/>
            <family val="2"/>
          </rPr>
          <t>it includes also 150 kV lines</t>
        </r>
      </text>
    </comment>
    <comment ref="DF28" authorId="0">
      <text>
        <r>
          <rPr>
            <b/>
            <sz val="11"/>
            <color indexed="81"/>
            <rFont val="Tahoma"/>
            <family val="2"/>
          </rPr>
          <t>Angelo L'Abbate:</t>
        </r>
        <r>
          <rPr>
            <sz val="11"/>
            <color indexed="81"/>
            <rFont val="Tahoma"/>
            <family val="2"/>
          </rPr>
          <t xml:space="preserve">
two 330 kV links</t>
        </r>
      </text>
    </comment>
    <comment ref="DN28" authorId="0">
      <text>
        <r>
          <rPr>
            <b/>
            <sz val="11"/>
            <color indexed="81"/>
            <rFont val="Tahoma"/>
            <family val="2"/>
          </rPr>
          <t>Angelo L'Abbate:</t>
        </r>
        <r>
          <rPr>
            <sz val="11"/>
            <color indexed="81"/>
            <rFont val="Tahoma"/>
            <family val="2"/>
          </rPr>
          <t xml:space="preserve">
four 330 kV links</t>
        </r>
      </text>
    </comment>
    <comment ref="EI28" authorId="0">
      <text>
        <r>
          <rPr>
            <b/>
            <sz val="11"/>
            <color indexed="81"/>
            <rFont val="Tahoma"/>
            <family val="2"/>
          </rPr>
          <t>Angelo L'Abbate:</t>
        </r>
        <r>
          <rPr>
            <sz val="11"/>
            <color indexed="81"/>
            <rFont val="Tahoma"/>
            <family val="2"/>
          </rPr>
          <t xml:space="preserve">
330 kV link in the IPS/UPS system</t>
        </r>
      </text>
    </comment>
    <comment ref="EJ28" authorId="0">
      <text>
        <r>
          <rPr>
            <b/>
            <sz val="11"/>
            <color indexed="81"/>
            <rFont val="Tahoma"/>
            <family val="2"/>
          </rPr>
          <t>Angelo L'Abbate:</t>
        </r>
        <r>
          <rPr>
            <sz val="11"/>
            <color indexed="81"/>
            <rFont val="Tahoma"/>
            <family val="2"/>
          </rPr>
          <t xml:space="preserve">
there is a 110 kV line between LV and BY</t>
        </r>
      </text>
    </comment>
    <comment ref="J31" authorId="0">
      <text>
        <r>
          <rPr>
            <b/>
            <sz val="11"/>
            <color indexed="81"/>
            <rFont val="Tahoma"/>
            <family val="2"/>
          </rPr>
          <t>Angelo L'Abbate:</t>
        </r>
        <r>
          <rPr>
            <sz val="11"/>
            <color indexed="81"/>
            <rFont val="Tahoma"/>
            <family val="2"/>
          </rPr>
          <t xml:space="preserve">
NTC of NO-DK_W</t>
        </r>
      </text>
    </comment>
    <comment ref="BC31" authorId="0">
      <text>
        <r>
          <rPr>
            <b/>
            <sz val="11"/>
            <color indexed="81"/>
            <rFont val="Tahoma"/>
            <family val="2"/>
          </rPr>
          <t>Angelo L'Abbate:</t>
        </r>
        <r>
          <rPr>
            <sz val="11"/>
            <color indexed="81"/>
            <rFont val="Tahoma"/>
            <family val="2"/>
          </rPr>
          <t xml:space="preserve">
NTC of DK_W-NO</t>
        </r>
      </text>
    </comment>
    <comment ref="DD31" authorId="0">
      <text>
        <r>
          <rPr>
            <b/>
            <sz val="11"/>
            <color indexed="81"/>
            <rFont val="Tahoma"/>
            <family val="2"/>
          </rPr>
          <t>Angelo L'Abbate:</t>
        </r>
        <r>
          <rPr>
            <sz val="11"/>
            <color indexed="81"/>
            <rFont val="Tahoma"/>
            <family val="2"/>
          </rPr>
          <t xml:space="preserve">
Total 1000 MW of 3 HVDC links between NO and DK_W</t>
        </r>
      </text>
    </comment>
    <comment ref="DW31" authorId="0">
      <text>
        <r>
          <rPr>
            <b/>
            <sz val="11"/>
            <color indexed="81"/>
            <rFont val="Tahoma"/>
            <family val="2"/>
          </rPr>
          <t>Angelo L'Abbate:</t>
        </r>
        <r>
          <rPr>
            <sz val="11"/>
            <color indexed="81"/>
            <rFont val="Tahoma"/>
            <family val="2"/>
          </rPr>
          <t xml:space="preserve">
it includes 132 kV lines as well</t>
        </r>
      </text>
    </comment>
    <comment ref="EI31" authorId="0">
      <text>
        <r>
          <rPr>
            <b/>
            <sz val="11"/>
            <color indexed="81"/>
            <rFont val="Tahoma"/>
            <family val="2"/>
          </rPr>
          <t>Angelo L'Abbate:</t>
        </r>
        <r>
          <rPr>
            <sz val="11"/>
            <color indexed="81"/>
            <rFont val="Tahoma"/>
            <family val="2"/>
          </rPr>
          <t xml:space="preserve">
154 kV line</t>
        </r>
      </text>
    </comment>
    <comment ref="H32" authorId="0">
      <text>
        <r>
          <rPr>
            <b/>
            <sz val="11"/>
            <color indexed="81"/>
            <rFont val="Tahoma"/>
            <family val="2"/>
          </rPr>
          <t>Angelo L'Abbate:</t>
        </r>
        <r>
          <rPr>
            <sz val="11"/>
            <color indexed="81"/>
            <rFont val="Tahoma"/>
            <family val="2"/>
          </rPr>
          <t xml:space="preserve">
value provided by only PL</t>
        </r>
      </text>
    </comment>
    <comment ref="I32" authorId="0">
      <text>
        <r>
          <rPr>
            <b/>
            <sz val="11"/>
            <color indexed="81"/>
            <rFont val="Tahoma"/>
            <family val="2"/>
          </rPr>
          <t>Angelo L'Abbate:</t>
        </r>
        <r>
          <rPr>
            <sz val="11"/>
            <color indexed="81"/>
            <rFont val="Tahoma"/>
            <family val="2"/>
          </rPr>
          <t xml:space="preserve">
value provided by only DE</t>
        </r>
      </text>
    </comment>
    <comment ref="AC32" authorId="0">
      <text>
        <r>
          <rPr>
            <b/>
            <sz val="11"/>
            <color indexed="81"/>
            <rFont val="Tahoma"/>
            <family val="2"/>
          </rPr>
          <t>Angelo L'Abbate:</t>
        </r>
        <r>
          <rPr>
            <sz val="11"/>
            <color indexed="81"/>
            <rFont val="Tahoma"/>
            <family val="2"/>
          </rPr>
          <t xml:space="preserve">
value provided by only SE</t>
        </r>
      </text>
    </comment>
    <comment ref="AE32" authorId="0">
      <text>
        <r>
          <rPr>
            <b/>
            <sz val="11"/>
            <color indexed="81"/>
            <rFont val="Tahoma"/>
            <family val="2"/>
          </rPr>
          <t>Angelo L'Abbate:</t>
        </r>
        <r>
          <rPr>
            <sz val="11"/>
            <color indexed="81"/>
            <rFont val="Tahoma"/>
            <family val="2"/>
          </rPr>
          <t xml:space="preserve">
value provided by only PL</t>
        </r>
      </text>
    </comment>
    <comment ref="BA32" authorId="0">
      <text>
        <r>
          <rPr>
            <b/>
            <sz val="11"/>
            <color indexed="81"/>
            <rFont val="Tahoma"/>
            <family val="2"/>
          </rPr>
          <t>Angelo L'Abbate:</t>
        </r>
        <r>
          <rPr>
            <sz val="11"/>
            <color indexed="81"/>
            <rFont val="Tahoma"/>
            <family val="2"/>
          </rPr>
          <t xml:space="preserve">
value provided by only CZ</t>
        </r>
      </text>
    </comment>
    <comment ref="BB32" authorId="0">
      <text>
        <r>
          <rPr>
            <b/>
            <sz val="11"/>
            <color indexed="81"/>
            <rFont val="Tahoma"/>
            <family val="2"/>
          </rPr>
          <t>Angelo L'Abbate:</t>
        </r>
        <r>
          <rPr>
            <sz val="11"/>
            <color indexed="81"/>
            <rFont val="Tahoma"/>
            <family val="2"/>
          </rPr>
          <t xml:space="preserve">
value provided by only DE</t>
        </r>
      </text>
    </comment>
    <comment ref="BV32" authorId="0">
      <text>
        <r>
          <rPr>
            <b/>
            <sz val="11"/>
            <color indexed="81"/>
            <rFont val="Tahoma"/>
            <family val="2"/>
          </rPr>
          <t>Angelo L'Abbate:</t>
        </r>
        <r>
          <rPr>
            <sz val="11"/>
            <color indexed="81"/>
            <rFont val="Tahoma"/>
            <family val="2"/>
          </rPr>
          <t xml:space="preserve">
value provided by only SE</t>
        </r>
      </text>
    </comment>
    <comment ref="BX32" authorId="0">
      <text>
        <r>
          <rPr>
            <b/>
            <sz val="11"/>
            <color indexed="81"/>
            <rFont val="Tahoma"/>
            <family val="2"/>
          </rPr>
          <t>Angelo L'Abbate:</t>
        </r>
        <r>
          <rPr>
            <sz val="11"/>
            <color indexed="81"/>
            <rFont val="Tahoma"/>
            <family val="2"/>
          </rPr>
          <t xml:space="preserve">
value provided by only SK</t>
        </r>
      </text>
    </comment>
    <comment ref="CH32" authorId="0">
      <text>
        <r>
          <rPr>
            <b/>
            <sz val="11"/>
            <color indexed="81"/>
            <rFont val="Tahoma"/>
            <family val="2"/>
          </rPr>
          <t>Angelo L'Abbate:</t>
        </r>
        <r>
          <rPr>
            <sz val="11"/>
            <color indexed="81"/>
            <rFont val="Tahoma"/>
            <family val="2"/>
          </rPr>
          <t xml:space="preserve">
No NTC value provided in 2005</t>
        </r>
      </text>
    </comment>
    <comment ref="CJ32" authorId="0">
      <text>
        <r>
          <rPr>
            <b/>
            <sz val="11"/>
            <color indexed="81"/>
            <rFont val="Tahoma"/>
            <family val="2"/>
          </rPr>
          <t>Angelo L'Abbate:</t>
        </r>
        <r>
          <rPr>
            <sz val="11"/>
            <color indexed="81"/>
            <rFont val="Tahoma"/>
            <family val="2"/>
          </rPr>
          <t xml:space="preserve">
No NTC value provided in 2005</t>
        </r>
      </text>
    </comment>
    <comment ref="DW32" authorId="0">
      <text>
        <r>
          <rPr>
            <b/>
            <sz val="11"/>
            <color indexed="81"/>
            <rFont val="Tahoma"/>
            <family val="2"/>
          </rPr>
          <t>Angelo L'Abbate:</t>
        </r>
        <r>
          <rPr>
            <sz val="11"/>
            <color indexed="81"/>
            <rFont val="Tahoma"/>
            <family val="2"/>
          </rPr>
          <t xml:space="preserve">
HVDC link</t>
        </r>
      </text>
    </comment>
    <comment ref="EH32" authorId="0">
      <text>
        <r>
          <rPr>
            <b/>
            <sz val="11"/>
            <color indexed="81"/>
            <rFont val="Tahoma"/>
            <family val="2"/>
          </rPr>
          <t>Angelo L'Abbate:</t>
        </r>
        <r>
          <rPr>
            <sz val="11"/>
            <color indexed="81"/>
            <rFont val="Tahoma"/>
            <family val="2"/>
          </rPr>
          <t xml:space="preserve">
PL-UA link in radial operation; currently out-of-operation lines are not included</t>
        </r>
      </text>
    </comment>
    <comment ref="EJ32" authorId="0">
      <text>
        <r>
          <rPr>
            <b/>
            <sz val="11"/>
            <color indexed="81"/>
            <rFont val="Tahoma"/>
            <family val="2"/>
          </rPr>
          <t>Angelo L'Abbate:</t>
        </r>
        <r>
          <rPr>
            <sz val="11"/>
            <color indexed="81"/>
            <rFont val="Tahoma"/>
            <family val="2"/>
          </rPr>
          <t xml:space="preserve">
it refers to a 110 kV line; the 220 kV link is currently out-of-operation</t>
        </r>
      </text>
    </comment>
    <comment ref="DE33" authorId="0">
      <text>
        <r>
          <rPr>
            <b/>
            <sz val="11"/>
            <color indexed="81"/>
            <rFont val="Tahoma"/>
            <family val="2"/>
          </rPr>
          <t>Angelo L'Abbate:</t>
        </r>
        <r>
          <rPr>
            <sz val="11"/>
            <color indexed="81"/>
            <rFont val="Tahoma"/>
            <family val="2"/>
          </rPr>
          <t xml:space="preserve">
it includes 132 kV line as well</t>
        </r>
      </text>
    </comment>
    <comment ref="CL34" authorId="0">
      <text>
        <r>
          <rPr>
            <b/>
            <sz val="11"/>
            <color indexed="81"/>
            <rFont val="Tahoma"/>
            <family val="2"/>
          </rPr>
          <t>Angelo L'Abbate:</t>
        </r>
        <r>
          <rPr>
            <sz val="11"/>
            <color indexed="81"/>
            <rFont val="Tahoma"/>
            <family val="2"/>
          </rPr>
          <t xml:space="preserve">
No NTC value provided in 2005</t>
        </r>
      </text>
    </comment>
    <comment ref="EF34" authorId="0">
      <text>
        <r>
          <rPr>
            <b/>
            <sz val="11"/>
            <color indexed="81"/>
            <rFont val="Tahoma"/>
            <family val="2"/>
          </rPr>
          <t>Angelo L'Abbate:</t>
        </r>
        <r>
          <rPr>
            <sz val="11"/>
            <color indexed="81"/>
            <rFont val="Tahoma"/>
            <family val="2"/>
          </rPr>
          <t xml:space="preserve">
it includes three 110 kV lines as well</t>
        </r>
      </text>
    </comment>
    <comment ref="EH34" authorId="0">
      <text>
        <r>
          <rPr>
            <b/>
            <sz val="11"/>
            <color indexed="81"/>
            <rFont val="Tahoma"/>
            <family val="2"/>
          </rPr>
          <t>Angelo L'Abbate:</t>
        </r>
        <r>
          <rPr>
            <sz val="11"/>
            <color indexed="81"/>
            <rFont val="Tahoma"/>
            <family val="2"/>
          </rPr>
          <t xml:space="preserve">
both the 750 kV link and the 400 kV, 550 MVA line have been put out-of-operation for a while: both lines might be put back in full operation within a back-to-back interconnection between UCTE and IPS/UPS</t>
        </r>
      </text>
    </comment>
    <comment ref="EL34" authorId="0">
      <text>
        <r>
          <rPr>
            <b/>
            <sz val="11"/>
            <color indexed="81"/>
            <rFont val="Tahoma"/>
            <family val="2"/>
          </rPr>
          <t>Angelo L'Abbate:</t>
        </r>
        <r>
          <rPr>
            <sz val="11"/>
            <color indexed="81"/>
            <rFont val="Tahoma"/>
            <family val="2"/>
          </rPr>
          <t xml:space="preserve">
it includes three 110 kV links in antenna operation</t>
        </r>
      </text>
    </comment>
    <comment ref="J35" authorId="0">
      <text>
        <r>
          <rPr>
            <b/>
            <sz val="8"/>
            <color indexed="81"/>
            <rFont val="Tahoma"/>
            <family val="2"/>
          </rPr>
          <t>Angelo L'Abbate:</t>
        </r>
        <r>
          <rPr>
            <sz val="8"/>
            <color indexed="81"/>
            <rFont val="Tahoma"/>
            <family val="2"/>
          </rPr>
          <t xml:space="preserve">
sum of NTC values of DK_W-SE (0,49 GW) and DK_E-SE (1,7 GW)</t>
        </r>
      </text>
    </comment>
    <comment ref="Z35" authorId="0">
      <text>
        <r>
          <rPr>
            <b/>
            <sz val="11"/>
            <color indexed="81"/>
            <rFont val="Tahoma"/>
            <family val="2"/>
          </rPr>
          <t>Angelo L'Abbate:</t>
        </r>
        <r>
          <rPr>
            <sz val="11"/>
            <color indexed="81"/>
            <rFont val="Tahoma"/>
            <family val="2"/>
          </rPr>
          <t xml:space="preserve">
value provided by only SE</t>
        </r>
      </text>
    </comment>
    <comment ref="BC35" authorId="0">
      <text>
        <r>
          <rPr>
            <b/>
            <sz val="8"/>
            <color indexed="81"/>
            <rFont val="Tahoma"/>
            <family val="2"/>
          </rPr>
          <t>Angelo L'Abbate:</t>
        </r>
        <r>
          <rPr>
            <sz val="8"/>
            <color indexed="81"/>
            <rFont val="Tahoma"/>
            <family val="2"/>
          </rPr>
          <t xml:space="preserve">
sum of NTC values of DK_W-SE (0,49 GW) and DK_E-SE (1,7 GW)</t>
        </r>
      </text>
    </comment>
    <comment ref="BS35" authorId="0">
      <text>
        <r>
          <rPr>
            <b/>
            <sz val="11"/>
            <color indexed="81"/>
            <rFont val="Tahoma"/>
            <family val="2"/>
          </rPr>
          <t>Angelo L'Abbate:</t>
        </r>
        <r>
          <rPr>
            <sz val="11"/>
            <color indexed="81"/>
            <rFont val="Tahoma"/>
            <family val="2"/>
          </rPr>
          <t xml:space="preserve">
value provided by only PL</t>
        </r>
      </text>
    </comment>
    <comment ref="DC35" authorId="0">
      <text>
        <r>
          <rPr>
            <b/>
            <sz val="11"/>
            <color indexed="81"/>
            <rFont val="Tahoma"/>
            <family val="2"/>
          </rPr>
          <t>Angelo L'Abbate:</t>
        </r>
        <r>
          <rPr>
            <sz val="11"/>
            <color indexed="81"/>
            <rFont val="Tahoma"/>
            <family val="2"/>
          </rPr>
          <t xml:space="preserve">
600 MW HVDC link between DE and SE</t>
        </r>
      </text>
    </comment>
    <comment ref="DD35" authorId="0">
      <text>
        <r>
          <rPr>
            <b/>
            <sz val="11"/>
            <color indexed="81"/>
            <rFont val="Tahoma"/>
            <family val="2"/>
          </rPr>
          <t>Angelo L'Abbate:</t>
        </r>
        <r>
          <rPr>
            <sz val="11"/>
            <color indexed="81"/>
            <rFont val="Tahoma"/>
            <family val="2"/>
          </rPr>
          <t xml:space="preserve">
by summing up DK_W and DK_E, it includes also 132 kV line and two HVDC lines (SE-DK_W) , while the 60 kV line to Bornholm (DK) is not included</t>
        </r>
      </text>
    </comment>
    <comment ref="DG35" authorId="0">
      <text>
        <r>
          <rPr>
            <b/>
            <sz val="11"/>
            <color indexed="81"/>
            <rFont val="Tahoma"/>
            <family val="2"/>
          </rPr>
          <t>Angelo L'Abbate:</t>
        </r>
        <r>
          <rPr>
            <sz val="11"/>
            <color indexed="81"/>
            <rFont val="Tahoma"/>
            <family val="2"/>
          </rPr>
          <t xml:space="preserve">
it includes a 110 kV line as well</t>
        </r>
      </text>
    </comment>
    <comment ref="DS35" authorId="0">
      <text>
        <r>
          <rPr>
            <b/>
            <sz val="11"/>
            <color indexed="81"/>
            <rFont val="Tahoma"/>
            <family val="2"/>
          </rPr>
          <t>Angelo L'Abbate:</t>
        </r>
        <r>
          <rPr>
            <sz val="11"/>
            <color indexed="81"/>
            <rFont val="Tahoma"/>
            <family val="2"/>
          </rPr>
          <t xml:space="preserve">
it includes 132 kV lines as well</t>
        </r>
      </text>
    </comment>
    <comment ref="DT35" authorId="0">
      <text>
        <r>
          <rPr>
            <b/>
            <sz val="11"/>
            <color indexed="81"/>
            <rFont val="Tahoma"/>
            <family val="2"/>
          </rPr>
          <t>Angelo L'Abbate:</t>
        </r>
        <r>
          <rPr>
            <sz val="11"/>
            <color indexed="81"/>
            <rFont val="Tahoma"/>
            <family val="2"/>
          </rPr>
          <t xml:space="preserve">
HVDC link</t>
        </r>
      </text>
    </comment>
    <comment ref="C36" authorId="0">
      <text>
        <r>
          <rPr>
            <b/>
            <sz val="11"/>
            <color indexed="81"/>
            <rFont val="Tahoma"/>
            <family val="2"/>
          </rPr>
          <t>Angelo L'Abbate:</t>
        </r>
        <r>
          <rPr>
            <sz val="11"/>
            <color indexed="81"/>
            <rFont val="Tahoma"/>
            <family val="2"/>
          </rPr>
          <t xml:space="preserve">
value provided by SI; NTC value provided by AT is 0,45 GW</t>
        </r>
      </text>
    </comment>
    <comment ref="S36" authorId="0">
      <text>
        <r>
          <rPr>
            <b/>
            <sz val="11"/>
            <color indexed="81"/>
            <rFont val="Tahoma"/>
            <family val="2"/>
          </rPr>
          <t>Angelo L'Abbate:</t>
        </r>
        <r>
          <rPr>
            <sz val="11"/>
            <color indexed="81"/>
            <rFont val="Tahoma"/>
            <family val="2"/>
          </rPr>
          <t xml:space="preserve">
value provided by AT-FR-IT-CH-SI</t>
        </r>
      </text>
    </comment>
    <comment ref="BL36" authorId="0">
      <text>
        <r>
          <rPr>
            <b/>
            <sz val="11"/>
            <color indexed="81"/>
            <rFont val="Tahoma"/>
            <family val="2"/>
          </rPr>
          <t>Angelo L'Abbate:</t>
        </r>
        <r>
          <rPr>
            <sz val="11"/>
            <color indexed="81"/>
            <rFont val="Tahoma"/>
            <family val="2"/>
          </rPr>
          <t xml:space="preserve">
in winter no realistic limit for NTC from IT to SI: flow is intended in opposite direction. 0,33 GW NTC summer value (2005)</t>
        </r>
      </text>
    </comment>
    <comment ref="EC36" authorId="0">
      <text>
        <r>
          <rPr>
            <b/>
            <sz val="11"/>
            <color indexed="81"/>
            <rFont val="Tahoma"/>
            <family val="2"/>
          </rPr>
          <t>Angelo L'Abbate:</t>
        </r>
        <r>
          <rPr>
            <sz val="11"/>
            <color indexed="81"/>
            <rFont val="Tahoma"/>
            <family val="2"/>
          </rPr>
          <t xml:space="preserve">
it includes three 110 kV lines as well</t>
        </r>
      </text>
    </comment>
    <comment ref="Z37" authorId="0">
      <text>
        <r>
          <rPr>
            <b/>
            <sz val="11"/>
            <color indexed="81"/>
            <rFont val="Tahoma"/>
            <family val="2"/>
          </rPr>
          <t>Angelo L'Abbate:</t>
        </r>
        <r>
          <rPr>
            <sz val="11"/>
            <color indexed="81"/>
            <rFont val="Tahoma"/>
            <family val="2"/>
          </rPr>
          <t xml:space="preserve">
value provided by only SK</t>
        </r>
      </text>
    </comment>
    <comment ref="BS37" authorId="0">
      <text>
        <r>
          <rPr>
            <b/>
            <sz val="11"/>
            <color indexed="81"/>
            <rFont val="Tahoma"/>
            <family val="2"/>
          </rPr>
          <t>Angelo L'Abbate:</t>
        </r>
        <r>
          <rPr>
            <sz val="11"/>
            <color indexed="81"/>
            <rFont val="Tahoma"/>
            <family val="2"/>
          </rPr>
          <t xml:space="preserve">
value provided by only PL</t>
        </r>
      </text>
    </comment>
    <comment ref="DH38" authorId="0">
      <text>
        <r>
          <rPr>
            <b/>
            <sz val="11"/>
            <color indexed="81"/>
            <rFont val="Tahoma"/>
            <family val="2"/>
          </rPr>
          <t>Angelo L'Abbate:</t>
        </r>
        <r>
          <rPr>
            <sz val="11"/>
            <color indexed="81"/>
            <rFont val="Tahoma"/>
            <family val="2"/>
          </rPr>
          <t xml:space="preserve">
2000 MW HVDC links between FR and GB</t>
        </r>
      </text>
    </comment>
    <comment ref="DK38" authorId="0">
      <text>
        <r>
          <rPr>
            <b/>
            <sz val="11"/>
            <color indexed="81"/>
            <rFont val="Tahoma"/>
            <family val="2"/>
          </rPr>
          <t>Angelo L'Abbate:</t>
        </r>
        <r>
          <rPr>
            <sz val="11"/>
            <color indexed="81"/>
            <rFont val="Tahoma"/>
            <family val="2"/>
          </rPr>
          <t xml:space="preserve">
it refers to the interconnection between Ireland and Northern Ireland and includes two 110 kV lines as well. To be noted that HVDC links exist between Scotland and Northern Ireland, 500 MW capacity</t>
        </r>
      </text>
    </comment>
    <comment ref="O39" authorId="0">
      <text>
        <r>
          <rPr>
            <b/>
            <sz val="11"/>
            <color indexed="81"/>
            <rFont val="Tahoma"/>
            <family val="2"/>
          </rPr>
          <t>Angelo L'Abbate:</t>
        </r>
        <r>
          <rPr>
            <sz val="11"/>
            <color indexed="81"/>
            <rFont val="Tahoma"/>
            <family val="2"/>
          </rPr>
          <t xml:space="preserve">
value provided by AL; NTC value provided by GR is 0</t>
        </r>
      </text>
    </comment>
    <comment ref="AL39" authorId="0">
      <text>
        <r>
          <rPr>
            <b/>
            <sz val="11"/>
            <color indexed="81"/>
            <rFont val="Tahoma"/>
            <family val="2"/>
          </rPr>
          <t>Angelo L'Abbate:</t>
        </r>
        <r>
          <rPr>
            <sz val="11"/>
            <color indexed="81"/>
            <rFont val="Tahoma"/>
            <family val="2"/>
          </rPr>
          <t xml:space="preserve">
NTC from RS+ME+KS to AL</t>
        </r>
      </text>
    </comment>
    <comment ref="CE39" authorId="0">
      <text>
        <r>
          <rPr>
            <b/>
            <sz val="11"/>
            <color indexed="81"/>
            <rFont val="Tahoma"/>
            <family val="2"/>
          </rPr>
          <t>Angelo L'Abbate:</t>
        </r>
        <r>
          <rPr>
            <sz val="11"/>
            <color indexed="81"/>
            <rFont val="Tahoma"/>
            <family val="2"/>
          </rPr>
          <t xml:space="preserve">
NTC from RS+ME+KS to AL</t>
        </r>
      </text>
    </comment>
    <comment ref="DI39" authorId="0">
      <text>
        <r>
          <rPr>
            <b/>
            <sz val="11"/>
            <color indexed="81"/>
            <rFont val="Tahoma"/>
            <family val="2"/>
          </rPr>
          <t>Angelo L'Abbate:</t>
        </r>
        <r>
          <rPr>
            <sz val="11"/>
            <color indexed="81"/>
            <rFont val="Tahoma"/>
            <family val="2"/>
          </rPr>
          <t xml:space="preserve">
it includes a 150 kV line as well</t>
        </r>
      </text>
    </comment>
    <comment ref="EF39" authorId="0">
      <text>
        <r>
          <rPr>
            <b/>
            <sz val="11"/>
            <color indexed="81"/>
            <rFont val="Tahoma"/>
            <family val="2"/>
          </rPr>
          <t>Angelo L'Abbate:</t>
        </r>
        <r>
          <rPr>
            <sz val="11"/>
            <color indexed="81"/>
            <rFont val="Tahoma"/>
            <family val="2"/>
          </rPr>
          <t xml:space="preserve">
0,276 GVA referred to Albania-Montenegro line</t>
        </r>
      </text>
    </comment>
    <comment ref="AI40" authorId="0">
      <text>
        <r>
          <rPr>
            <b/>
            <sz val="11"/>
            <color indexed="81"/>
            <rFont val="Tahoma"/>
            <family val="2"/>
          </rPr>
          <t>Angelo L'Abbate:</t>
        </r>
        <r>
          <rPr>
            <sz val="11"/>
            <color indexed="81"/>
            <rFont val="Tahoma"/>
            <family val="2"/>
          </rPr>
          <t xml:space="preserve">
value provided by BH; NTC value provided by HR is 0,55 GW </t>
        </r>
      </text>
    </comment>
    <comment ref="AL40" authorId="0">
      <text>
        <r>
          <rPr>
            <b/>
            <sz val="11"/>
            <color indexed="81"/>
            <rFont val="Tahoma"/>
            <family val="2"/>
          </rPr>
          <t>Angelo L'Abbate:</t>
        </r>
        <r>
          <rPr>
            <sz val="11"/>
            <color indexed="81"/>
            <rFont val="Tahoma"/>
            <family val="2"/>
          </rPr>
          <t xml:space="preserve">
NTC from BH to RS+ME</t>
        </r>
      </text>
    </comment>
    <comment ref="CE40" authorId="0">
      <text>
        <r>
          <rPr>
            <b/>
            <sz val="11"/>
            <color indexed="81"/>
            <rFont val="Tahoma"/>
            <family val="2"/>
          </rPr>
          <t>Angelo L'Abbate:</t>
        </r>
        <r>
          <rPr>
            <sz val="11"/>
            <color indexed="81"/>
            <rFont val="Tahoma"/>
            <family val="2"/>
          </rPr>
          <t xml:space="preserve">
NTC from RS+ME to BH</t>
        </r>
      </text>
    </comment>
    <comment ref="EC40" authorId="0">
      <text>
        <r>
          <rPr>
            <b/>
            <sz val="11"/>
            <color indexed="81"/>
            <rFont val="Tahoma"/>
            <family val="2"/>
          </rPr>
          <t>Angelo L'Abbate:</t>
        </r>
        <r>
          <rPr>
            <sz val="11"/>
            <color indexed="81"/>
            <rFont val="Tahoma"/>
            <family val="2"/>
          </rPr>
          <t xml:space="preserve">
it includes the 110 kV lines as well and does not account for the destroyed/out of operation lines</t>
        </r>
      </text>
    </comment>
    <comment ref="EF40" authorId="0">
      <text>
        <r>
          <rPr>
            <b/>
            <sz val="11"/>
            <color indexed="81"/>
            <rFont val="Tahoma"/>
            <family val="2"/>
          </rPr>
          <t>Angelo L'Abbate:</t>
        </r>
        <r>
          <rPr>
            <sz val="11"/>
            <color indexed="81"/>
            <rFont val="Tahoma"/>
            <family val="2"/>
          </rPr>
          <t xml:space="preserve">
it includes some 110 kV lines as well; 2,17 GVA referred to Bosnia H.-Montenegro lines</t>
        </r>
      </text>
    </comment>
    <comment ref="AH41" authorId="0">
      <text>
        <r>
          <rPr>
            <b/>
            <sz val="11"/>
            <color indexed="81"/>
            <rFont val="Tahoma"/>
            <family val="2"/>
          </rPr>
          <t>Angelo L'Abbate:</t>
        </r>
        <r>
          <rPr>
            <sz val="11"/>
            <color indexed="81"/>
            <rFont val="Tahoma"/>
            <family val="2"/>
          </rPr>
          <t xml:space="preserve">
value provided by BH; NTC value provided by HR is 0,55 GW </t>
        </r>
      </text>
    </comment>
    <comment ref="CA41" authorId="0">
      <text>
        <r>
          <rPr>
            <b/>
            <sz val="11"/>
            <color indexed="81"/>
            <rFont val="Tahoma"/>
            <family val="2"/>
          </rPr>
          <t>Angelo L'Abbate:</t>
        </r>
        <r>
          <rPr>
            <sz val="11"/>
            <color indexed="81"/>
            <rFont val="Tahoma"/>
            <family val="2"/>
          </rPr>
          <t xml:space="preserve">
value provided by BH; NTC value provided by HR is 0,55 GW </t>
        </r>
      </text>
    </comment>
    <comment ref="DJ41" authorId="0">
      <text>
        <r>
          <rPr>
            <b/>
            <sz val="11"/>
            <color indexed="81"/>
            <rFont val="Tahoma"/>
            <family val="2"/>
          </rPr>
          <t>Angelo L'Abbate:</t>
        </r>
        <r>
          <rPr>
            <sz val="11"/>
            <color indexed="81"/>
            <rFont val="Tahoma"/>
            <family val="2"/>
          </rPr>
          <t xml:space="preserve">
it includes two 120/110 kV lines as well</t>
        </r>
      </text>
    </comment>
    <comment ref="DX41" authorId="0">
      <text>
        <r>
          <rPr>
            <b/>
            <sz val="11"/>
            <color indexed="81"/>
            <rFont val="Tahoma"/>
            <family val="2"/>
          </rPr>
          <t>Angelo L'Abbate:</t>
        </r>
        <r>
          <rPr>
            <sz val="11"/>
            <color indexed="81"/>
            <rFont val="Tahoma"/>
            <family val="2"/>
          </rPr>
          <t xml:space="preserve">
it includes three 110 kV lines as well</t>
        </r>
      </text>
    </comment>
    <comment ref="EB41" authorId="0">
      <text>
        <r>
          <rPr>
            <b/>
            <sz val="11"/>
            <color indexed="81"/>
            <rFont val="Tahoma"/>
            <family val="2"/>
          </rPr>
          <t>Angelo L'Abbate:</t>
        </r>
        <r>
          <rPr>
            <sz val="11"/>
            <color indexed="81"/>
            <rFont val="Tahoma"/>
            <family val="2"/>
          </rPr>
          <t xml:space="preserve">
it includes the 110 kV lines as well and does not account for the destroyed/out of operation lines</t>
        </r>
      </text>
    </comment>
    <comment ref="EF41" authorId="0">
      <text>
        <r>
          <rPr>
            <b/>
            <sz val="11"/>
            <color indexed="81"/>
            <rFont val="Tahoma"/>
            <family val="2"/>
          </rPr>
          <t>Angelo L'Abbate:</t>
        </r>
        <r>
          <rPr>
            <sz val="11"/>
            <color indexed="81"/>
            <rFont val="Tahoma"/>
            <family val="2"/>
          </rPr>
          <t xml:space="preserve">
it includes two 110 kV lines as well</t>
        </r>
      </text>
    </comment>
    <comment ref="E43" authorId="0">
      <text>
        <r>
          <rPr>
            <b/>
            <sz val="11"/>
            <color indexed="81"/>
            <rFont val="Tahoma"/>
            <family val="2"/>
          </rPr>
          <t>Angelo L'Abbate:</t>
        </r>
        <r>
          <rPr>
            <sz val="11"/>
            <color indexed="81"/>
            <rFont val="Tahoma"/>
            <family val="2"/>
          </rPr>
          <t xml:space="preserve">
see RS-BG</t>
        </r>
      </text>
    </comment>
    <comment ref="AX43" authorId="0">
      <text>
        <r>
          <rPr>
            <b/>
            <sz val="11"/>
            <color indexed="81"/>
            <rFont val="Tahoma"/>
            <family val="2"/>
          </rPr>
          <t>Angelo L'Abbate:</t>
        </r>
        <r>
          <rPr>
            <sz val="11"/>
            <color indexed="81"/>
            <rFont val="Tahoma"/>
            <family val="2"/>
          </rPr>
          <t xml:space="preserve">
see BG-RS</t>
        </r>
      </text>
    </comment>
    <comment ref="CY43" authorId="0">
      <text>
        <r>
          <rPr>
            <b/>
            <sz val="11"/>
            <color indexed="81"/>
            <rFont val="Tahoma"/>
            <family val="2"/>
          </rPr>
          <t>Angelo L'Abbate:</t>
        </r>
        <r>
          <rPr>
            <sz val="11"/>
            <color indexed="81"/>
            <rFont val="Tahoma"/>
            <family val="2"/>
          </rPr>
          <t xml:space="preserve">
it refers to two 110 kV lines</t>
        </r>
      </text>
    </comment>
    <comment ref="DI43" authorId="0">
      <text>
        <r>
          <rPr>
            <b/>
            <sz val="11"/>
            <color indexed="81"/>
            <rFont val="Tahoma"/>
            <family val="2"/>
          </rPr>
          <t>Angelo L'Abbate:</t>
        </r>
        <r>
          <rPr>
            <sz val="11"/>
            <color indexed="81"/>
            <rFont val="Tahoma"/>
            <family val="2"/>
          </rPr>
          <t xml:space="preserve">
it includes a 150 kV line as well</t>
        </r>
      </text>
    </comment>
    <comment ref="EF43" authorId="0">
      <text>
        <r>
          <rPr>
            <b/>
            <sz val="11"/>
            <color indexed="81"/>
            <rFont val="Tahoma"/>
            <family val="2"/>
          </rPr>
          <t>Angelo L'Abbate:</t>
        </r>
        <r>
          <rPr>
            <sz val="11"/>
            <color indexed="81"/>
            <rFont val="Tahoma"/>
            <family val="2"/>
          </rPr>
          <t xml:space="preserve">
it refers to a line between FYROM and Serbia (Kosovo); destroyed/out-of-operation lines are not included</t>
        </r>
      </text>
    </comment>
    <comment ref="E44" authorId="0">
      <text>
        <r>
          <rPr>
            <b/>
            <sz val="11"/>
            <color indexed="81"/>
            <rFont val="Tahoma"/>
            <family val="2"/>
          </rPr>
          <t>Angelo L'Abbate:</t>
        </r>
        <r>
          <rPr>
            <sz val="11"/>
            <color indexed="81"/>
            <rFont val="Tahoma"/>
            <family val="2"/>
          </rPr>
          <t xml:space="preserve">
NTC from BG to MK+RS</t>
        </r>
      </text>
    </comment>
    <comment ref="AG44" authorId="0">
      <text>
        <r>
          <rPr>
            <b/>
            <sz val="11"/>
            <color indexed="81"/>
            <rFont val="Tahoma"/>
            <family val="2"/>
          </rPr>
          <t>Angelo L'Abbate:</t>
        </r>
        <r>
          <rPr>
            <sz val="11"/>
            <color indexed="81"/>
            <rFont val="Tahoma"/>
            <family val="2"/>
          </rPr>
          <t xml:space="preserve">
NTC from RS+ME+KS to AL</t>
        </r>
      </text>
    </comment>
    <comment ref="AH44" authorId="0">
      <text>
        <r>
          <rPr>
            <b/>
            <sz val="11"/>
            <color indexed="81"/>
            <rFont val="Tahoma"/>
            <family val="2"/>
          </rPr>
          <t>Angelo L'Abbate:</t>
        </r>
        <r>
          <rPr>
            <sz val="11"/>
            <color indexed="81"/>
            <rFont val="Tahoma"/>
            <family val="2"/>
          </rPr>
          <t xml:space="preserve">
NTC from BH to RS+ME</t>
        </r>
      </text>
    </comment>
    <comment ref="AX44" authorId="0">
      <text>
        <r>
          <rPr>
            <b/>
            <sz val="11"/>
            <color indexed="81"/>
            <rFont val="Tahoma"/>
            <family val="2"/>
          </rPr>
          <t>Angelo L'Abbate:</t>
        </r>
        <r>
          <rPr>
            <sz val="11"/>
            <color indexed="81"/>
            <rFont val="Tahoma"/>
            <family val="2"/>
          </rPr>
          <t xml:space="preserve">
NTC from BG to MK+RS</t>
        </r>
      </text>
    </comment>
    <comment ref="BZ44" authorId="0">
      <text>
        <r>
          <rPr>
            <b/>
            <sz val="11"/>
            <color indexed="81"/>
            <rFont val="Tahoma"/>
            <family val="2"/>
          </rPr>
          <t>Angelo L'Abbate:</t>
        </r>
        <r>
          <rPr>
            <sz val="11"/>
            <color indexed="81"/>
            <rFont val="Tahoma"/>
            <family val="2"/>
          </rPr>
          <t xml:space="preserve">
NTC from AL to ME+RS+KS</t>
        </r>
      </text>
    </comment>
    <comment ref="CA44" authorId="0">
      <text>
        <r>
          <rPr>
            <b/>
            <sz val="11"/>
            <color indexed="81"/>
            <rFont val="Tahoma"/>
            <family val="2"/>
          </rPr>
          <t>Angelo L'Abbate:</t>
        </r>
        <r>
          <rPr>
            <sz val="11"/>
            <color indexed="81"/>
            <rFont val="Tahoma"/>
            <family val="2"/>
          </rPr>
          <t xml:space="preserve">
NTC from BH to RS+ME</t>
        </r>
      </text>
    </comment>
    <comment ref="CY44" authorId="0">
      <text>
        <r>
          <rPr>
            <b/>
            <sz val="11"/>
            <color indexed="81"/>
            <rFont val="Tahoma"/>
            <family val="2"/>
          </rPr>
          <t>Angelo L'Abbate:</t>
        </r>
        <r>
          <rPr>
            <sz val="11"/>
            <color indexed="81"/>
            <rFont val="Tahoma"/>
            <family val="2"/>
          </rPr>
          <t xml:space="preserve">
it includes two 110 kV lines as well</t>
        </r>
      </text>
    </comment>
    <comment ref="DV44" authorId="0">
      <text>
        <r>
          <rPr>
            <b/>
            <sz val="11"/>
            <color indexed="81"/>
            <rFont val="Tahoma"/>
            <family val="2"/>
          </rPr>
          <t>Angelo L'Abbate:</t>
        </r>
        <r>
          <rPr>
            <sz val="11"/>
            <color indexed="81"/>
            <rFont val="Tahoma"/>
            <family val="2"/>
          </rPr>
          <t xml:space="preserve">
it includes three 110 kV lines as well</t>
        </r>
      </text>
    </comment>
    <comment ref="EA44" authorId="0">
      <text>
        <r>
          <rPr>
            <b/>
            <sz val="11"/>
            <color indexed="81"/>
            <rFont val="Tahoma"/>
            <family val="2"/>
          </rPr>
          <t>Angelo L'Abbate:</t>
        </r>
        <r>
          <rPr>
            <sz val="11"/>
            <color indexed="81"/>
            <rFont val="Tahoma"/>
            <family val="2"/>
          </rPr>
          <t xml:space="preserve">
0,276 GVA referred to Albania-Montenegro line</t>
        </r>
      </text>
    </comment>
    <comment ref="EB44" authorId="0">
      <text>
        <r>
          <rPr>
            <b/>
            <sz val="11"/>
            <color indexed="81"/>
            <rFont val="Tahoma"/>
            <family val="2"/>
          </rPr>
          <t>Angelo L'Abbate:</t>
        </r>
        <r>
          <rPr>
            <sz val="11"/>
            <color indexed="81"/>
            <rFont val="Tahoma"/>
            <family val="2"/>
          </rPr>
          <t xml:space="preserve">
it includes some 110 kV lines as well; 2,17 GVA referred to Bosnia H.-Montenegro lines</t>
        </r>
      </text>
    </comment>
    <comment ref="EC44" authorId="0">
      <text>
        <r>
          <rPr>
            <b/>
            <sz val="11"/>
            <color indexed="81"/>
            <rFont val="Tahoma"/>
            <family val="2"/>
          </rPr>
          <t>Angelo L'Abbate:</t>
        </r>
        <r>
          <rPr>
            <sz val="11"/>
            <color indexed="81"/>
            <rFont val="Tahoma"/>
            <family val="2"/>
          </rPr>
          <t xml:space="preserve">
it includes two 110 kV lines as well</t>
        </r>
      </text>
    </comment>
    <comment ref="EE44" authorId="0">
      <text>
        <r>
          <rPr>
            <b/>
            <sz val="11"/>
            <color indexed="81"/>
            <rFont val="Tahoma"/>
            <family val="2"/>
          </rPr>
          <t>Angelo L'Abbate:</t>
        </r>
        <r>
          <rPr>
            <sz val="11"/>
            <color indexed="81"/>
            <rFont val="Tahoma"/>
            <family val="2"/>
          </rPr>
          <t xml:space="preserve">
it refers to a line between FYROM and Serbia (Kosovo); destroyed/out-of-operation lines are not included</t>
        </r>
      </text>
    </comment>
    <comment ref="BI47" authorId="0">
      <text>
        <r>
          <rPr>
            <b/>
            <sz val="11"/>
            <color indexed="81"/>
            <rFont val="Tahoma"/>
            <family val="2"/>
          </rPr>
          <t>Angelo L'Abbate:</t>
        </r>
        <r>
          <rPr>
            <sz val="11"/>
            <color indexed="81"/>
            <rFont val="Tahoma"/>
            <family val="2"/>
          </rPr>
          <t xml:space="preserve">
no realistic limit for NTC from HU to UA: flow is intended in opposite direction</t>
        </r>
      </text>
    </comment>
    <comment ref="BS47" authorId="0">
      <text>
        <r>
          <rPr>
            <b/>
            <sz val="11"/>
            <color indexed="81"/>
            <rFont val="Tahoma"/>
            <family val="2"/>
          </rPr>
          <t>Angelo L'Abbate:</t>
        </r>
        <r>
          <rPr>
            <sz val="11"/>
            <color indexed="81"/>
            <rFont val="Tahoma"/>
            <family val="2"/>
          </rPr>
          <t xml:space="preserve">
flow is intended only in opposite direction, from UA to PL</t>
        </r>
      </text>
    </comment>
    <comment ref="DJ47" authorId="0">
      <text>
        <r>
          <rPr>
            <b/>
            <sz val="11"/>
            <color indexed="81"/>
            <rFont val="Tahoma"/>
            <family val="2"/>
          </rPr>
          <t>Angelo L'Abbate:</t>
        </r>
        <r>
          <rPr>
            <sz val="11"/>
            <color indexed="81"/>
            <rFont val="Tahoma"/>
            <family val="2"/>
          </rPr>
          <t xml:space="preserve">
it includes 750 kV line as well; UA_W synchronised  with UCTE</t>
        </r>
      </text>
    </comment>
    <comment ref="DT47" authorId="0">
      <text>
        <r>
          <rPr>
            <b/>
            <sz val="11"/>
            <color indexed="81"/>
            <rFont val="Tahoma"/>
            <family val="2"/>
          </rPr>
          <t>Angelo L'Abbate:</t>
        </r>
        <r>
          <rPr>
            <sz val="11"/>
            <color indexed="81"/>
            <rFont val="Tahoma"/>
            <family val="2"/>
          </rPr>
          <t xml:space="preserve">
PL-UA link in radial operation; currently out-of-operation lines are not included</t>
        </r>
      </text>
    </comment>
    <comment ref="DV47" authorId="0">
      <text>
        <r>
          <rPr>
            <b/>
            <sz val="11"/>
            <color indexed="81"/>
            <rFont val="Tahoma"/>
            <family val="2"/>
          </rPr>
          <t>Angelo L'Abbate:</t>
        </r>
        <r>
          <rPr>
            <sz val="11"/>
            <color indexed="81"/>
            <rFont val="Tahoma"/>
            <family val="2"/>
          </rPr>
          <t xml:space="preserve">
the existing 750 kV RO-UA link is currently out-of-operation, while the 400 kV, 550 MVA line has been out-of-operation for a short while: both lines might be put back in full operation within a back-to-back interconnection between UCTE and IPS/UPS</t>
        </r>
      </text>
    </comment>
    <comment ref="BF48" authorId="0">
      <text>
        <r>
          <rPr>
            <b/>
            <sz val="11"/>
            <color indexed="81"/>
            <rFont val="Tahoma"/>
            <family val="2"/>
          </rPr>
          <t>Angelo L'Abbate:</t>
        </r>
        <r>
          <rPr>
            <sz val="11"/>
            <color indexed="81"/>
            <rFont val="Tahoma"/>
            <family val="2"/>
          </rPr>
          <t xml:space="preserve">
flow is at moment intended only in opposite direction, from RU to FI; there might be bidirectional flow in a near future</t>
        </r>
      </text>
    </comment>
    <comment ref="BR48" authorId="0">
      <text>
        <r>
          <rPr>
            <b/>
            <sz val="11"/>
            <color indexed="81"/>
            <rFont val="Tahoma"/>
            <family val="2"/>
          </rPr>
          <t>Angelo L'Abbate:</t>
        </r>
        <r>
          <rPr>
            <sz val="11"/>
            <color indexed="81"/>
            <rFont val="Tahoma"/>
            <family val="2"/>
          </rPr>
          <t xml:space="preserve">
flow is intended only in opposite direction, from RU to NO</t>
        </r>
      </text>
    </comment>
    <comment ref="DF48" authorId="0">
      <text>
        <r>
          <rPr>
            <b/>
            <sz val="11"/>
            <color indexed="81"/>
            <rFont val="Tahoma"/>
            <family val="2"/>
          </rPr>
          <t>Angelo L'Abbate:</t>
        </r>
        <r>
          <rPr>
            <sz val="11"/>
            <color indexed="81"/>
            <rFont val="Tahoma"/>
            <family val="2"/>
          </rPr>
          <t xml:space="preserve">
three 330 kV links in the IPS/UPS system</t>
        </r>
      </text>
    </comment>
    <comment ref="DG48" authorId="0">
      <text>
        <r>
          <rPr>
            <b/>
            <sz val="11"/>
            <color indexed="81"/>
            <rFont val="Tahoma"/>
            <family val="2"/>
          </rPr>
          <t>Angelo L'Abbate:</t>
        </r>
        <r>
          <rPr>
            <sz val="11"/>
            <color indexed="81"/>
            <rFont val="Tahoma"/>
            <family val="2"/>
          </rPr>
          <t xml:space="preserve">
it includes 110 kV lines for local supply; 400 kV lines interconnected through a back-to-back station in Vyborg to RU</t>
        </r>
      </text>
    </comment>
    <comment ref="DN48" authorId="0">
      <text>
        <r>
          <rPr>
            <b/>
            <sz val="11"/>
            <color indexed="81"/>
            <rFont val="Tahoma"/>
            <family val="2"/>
          </rPr>
          <t>Angelo L'Abbate:</t>
        </r>
        <r>
          <rPr>
            <sz val="11"/>
            <color indexed="81"/>
            <rFont val="Tahoma"/>
            <family val="2"/>
          </rPr>
          <t xml:space="preserve">
three 330 kV links  between LT and RU (Kaliningrad) in the IPS/UPS system </t>
        </r>
      </text>
    </comment>
    <comment ref="DP48" authorId="0">
      <text>
        <r>
          <rPr>
            <b/>
            <sz val="11"/>
            <color indexed="81"/>
            <rFont val="Tahoma"/>
            <family val="2"/>
          </rPr>
          <t>Angelo L'Abbate:</t>
        </r>
        <r>
          <rPr>
            <sz val="11"/>
            <color indexed="81"/>
            <rFont val="Tahoma"/>
            <family val="2"/>
          </rPr>
          <t xml:space="preserve">
330 kV link in the IPS/UPS system</t>
        </r>
      </text>
    </comment>
    <comment ref="DS48" authorId="0">
      <text>
        <r>
          <rPr>
            <b/>
            <sz val="11"/>
            <color indexed="81"/>
            <rFont val="Tahoma"/>
            <family val="2"/>
          </rPr>
          <t>Angelo L'Abbate:</t>
        </r>
        <r>
          <rPr>
            <sz val="11"/>
            <color indexed="81"/>
            <rFont val="Tahoma"/>
            <family val="2"/>
          </rPr>
          <t xml:space="preserve">
154 kV line</t>
        </r>
      </text>
    </comment>
    <comment ref="BS49" authorId="0">
      <text>
        <r>
          <rPr>
            <b/>
            <sz val="11"/>
            <color indexed="81"/>
            <rFont val="Tahoma"/>
            <family val="2"/>
          </rPr>
          <t>Angelo L'Abbate:</t>
        </r>
        <r>
          <rPr>
            <sz val="11"/>
            <color indexed="81"/>
            <rFont val="Tahoma"/>
            <family val="2"/>
          </rPr>
          <t xml:space="preserve">
flow is intended only in opposite direction, from BY to PL</t>
        </r>
      </text>
    </comment>
    <comment ref="DN49" authorId="0">
      <text>
        <r>
          <rPr>
            <b/>
            <sz val="11"/>
            <color indexed="81"/>
            <rFont val="Tahoma"/>
            <family val="2"/>
          </rPr>
          <t>Angelo L'Abbate:</t>
        </r>
        <r>
          <rPr>
            <sz val="11"/>
            <color indexed="81"/>
            <rFont val="Tahoma"/>
            <family val="2"/>
          </rPr>
          <t xml:space="preserve">
five 330 kV links  in the IPS/UPS system </t>
        </r>
      </text>
    </comment>
    <comment ref="DP49" authorId="0">
      <text>
        <r>
          <rPr>
            <b/>
            <sz val="11"/>
            <color indexed="81"/>
            <rFont val="Tahoma"/>
            <family val="2"/>
          </rPr>
          <t>Angelo L'Abbate:</t>
        </r>
        <r>
          <rPr>
            <sz val="11"/>
            <color indexed="81"/>
            <rFont val="Tahoma"/>
            <family val="2"/>
          </rPr>
          <t xml:space="preserve">
there is a 110 kV line between LV and BY</t>
        </r>
      </text>
    </comment>
    <comment ref="DT49" authorId="0">
      <text>
        <r>
          <rPr>
            <b/>
            <sz val="11"/>
            <color indexed="81"/>
            <rFont val="Tahoma"/>
            <family val="2"/>
          </rPr>
          <t>Angelo L'Abbate:</t>
        </r>
        <r>
          <rPr>
            <sz val="11"/>
            <color indexed="81"/>
            <rFont val="Tahoma"/>
            <family val="2"/>
          </rPr>
          <t xml:space="preserve">
it refers to a 110 kV line; the 220 kV link is currently out-of-operation</t>
        </r>
      </text>
    </comment>
    <comment ref="CY50" authorId="0">
      <text>
        <r>
          <rPr>
            <b/>
            <sz val="11"/>
            <color indexed="81"/>
            <rFont val="Tahoma"/>
            <family val="2"/>
          </rPr>
          <t>Angelo L'Abbate:</t>
        </r>
        <r>
          <rPr>
            <sz val="11"/>
            <color indexed="81"/>
            <rFont val="Tahoma"/>
            <family val="2"/>
          </rPr>
          <t xml:space="preserve">
the two existing  BG-TR links are currently out-of-operation: they will be put in operation back when UCTE and Turkey will be synchronised</t>
        </r>
      </text>
    </comment>
    <comment ref="BU51" authorId="0">
      <text>
        <r>
          <rPr>
            <b/>
            <sz val="11"/>
            <color indexed="81"/>
            <rFont val="Tahoma"/>
            <family val="2"/>
          </rPr>
          <t>Angelo L'Abbate:</t>
        </r>
        <r>
          <rPr>
            <sz val="11"/>
            <color indexed="81"/>
            <rFont val="Tahoma"/>
            <family val="2"/>
          </rPr>
          <t xml:space="preserve">
flow is intended only in opposite direction, from MD to RO</t>
        </r>
      </text>
    </comment>
    <comment ref="DV51" authorId="0">
      <text>
        <r>
          <rPr>
            <b/>
            <sz val="11"/>
            <color indexed="81"/>
            <rFont val="Tahoma"/>
            <family val="2"/>
          </rPr>
          <t>Angelo L'Abbate:</t>
        </r>
        <r>
          <rPr>
            <sz val="11"/>
            <color indexed="81"/>
            <rFont val="Tahoma"/>
            <family val="2"/>
          </rPr>
          <t xml:space="preserve">
it includes three 110 kV links in antenna operation</t>
        </r>
      </text>
    </comment>
    <comment ref="B57" authorId="1">
      <text>
        <r>
          <rPr>
            <b/>
            <sz val="8"/>
            <color indexed="81"/>
            <rFont val="Tahoma"/>
            <family val="2"/>
          </rPr>
          <t>Maurizio Gargiulo:</t>
        </r>
        <r>
          <rPr>
            <sz val="8"/>
            <color indexed="81"/>
            <rFont val="Tahoma"/>
            <family val="2"/>
          </rPr>
          <t xml:space="preserve">
High voltage</t>
        </r>
      </text>
    </comment>
    <comment ref="B100" authorId="1">
      <text>
        <r>
          <rPr>
            <b/>
            <sz val="8"/>
            <color indexed="81"/>
            <rFont val="Tahoma"/>
            <family val="2"/>
          </rPr>
          <t>Maurizio Gargiulo:</t>
        </r>
        <r>
          <rPr>
            <sz val="8"/>
            <color indexed="81"/>
            <rFont val="Tahoma"/>
            <family val="2"/>
          </rPr>
          <t xml:space="preserve">
High voltage</t>
        </r>
      </text>
    </comment>
    <comment ref="B145" authorId="1">
      <text>
        <r>
          <rPr>
            <b/>
            <sz val="8"/>
            <color indexed="81"/>
            <rFont val="Tahoma"/>
            <family val="2"/>
          </rPr>
          <t>Maurizio Gargiulo:</t>
        </r>
        <r>
          <rPr>
            <sz val="8"/>
            <color indexed="81"/>
            <rFont val="Tahoma"/>
            <family val="2"/>
          </rPr>
          <t xml:space="preserve">
High voltage</t>
        </r>
      </text>
    </comment>
  </commentList>
</comments>
</file>

<file path=xl/comments10.xml><?xml version="1.0" encoding="utf-8"?>
<comments xmlns="http://schemas.openxmlformats.org/spreadsheetml/2006/main">
  <authors>
    <author>ano</author>
  </authors>
  <commentList>
    <comment ref="G6" authorId="0">
      <text>
        <r>
          <rPr>
            <b/>
            <sz val="9"/>
            <color indexed="81"/>
            <rFont val="Tahoma"/>
            <family val="2"/>
          </rPr>
          <t>ano:</t>
        </r>
        <r>
          <rPr>
            <sz val="9"/>
            <color indexed="81"/>
            <rFont val="Tahoma"/>
            <family val="2"/>
          </rPr>
          <t xml:space="preserve">
OK, NTC is very low because no trade over the counter included
</t>
        </r>
      </text>
    </comment>
    <comment ref="C31" authorId="0">
      <text>
        <r>
          <rPr>
            <b/>
            <sz val="9"/>
            <color indexed="81"/>
            <rFont val="Tahoma"/>
            <family val="2"/>
          </rPr>
          <t>ano:</t>
        </r>
        <r>
          <rPr>
            <sz val="9"/>
            <color indexed="81"/>
            <rFont val="Tahoma"/>
            <family val="2"/>
          </rPr>
          <t xml:space="preserve">
Arbitrary number</t>
        </r>
      </text>
    </comment>
  </commentList>
</comments>
</file>

<file path=xl/comments2.xml><?xml version="1.0" encoding="utf-8"?>
<comments xmlns="http://schemas.openxmlformats.org/spreadsheetml/2006/main">
  <authors>
    <author>KanORS</author>
    <author>Maurizio Gargiulo</author>
    <author>Amit Kanudia</author>
  </authors>
  <commentList>
    <comment ref="H5" authorId="0">
      <text>
        <r>
          <rPr>
            <b/>
            <sz val="8"/>
            <color indexed="81"/>
            <rFont val="Tahoma"/>
            <family val="2"/>
          </rPr>
          <t>Direct Edit:_x000D_
Biofuel trade levels seemed unsustainable with the low transportation cost_x000D_
OldValue: 0.2. And even with 1.5</t>
        </r>
      </text>
    </comment>
    <comment ref="H6" authorId="0">
      <text>
        <r>
          <rPr>
            <b/>
            <sz val="8"/>
            <color indexed="81"/>
            <rFont val="Tahoma"/>
            <family val="2"/>
          </rPr>
          <t>Direct Edit:_x000D_
Wood trade levels seemed unsustainable with the low transportation cost_x000D_
OldValue: 1</t>
        </r>
      </text>
    </comment>
    <comment ref="H9" authorId="1">
      <text>
        <r>
          <rPr>
            <b/>
            <sz val="9"/>
            <color indexed="81"/>
            <rFont val="Tahoma"/>
            <family val="2"/>
          </rPr>
          <t>Maurizio Gargiulo:</t>
        </r>
        <r>
          <rPr>
            <sz val="9"/>
            <color indexed="81"/>
            <rFont val="Tahoma"/>
            <family val="2"/>
          </rPr>
          <t xml:space="preserve">
It was 2008 but we think 2010 is reasonable</t>
        </r>
      </text>
    </comment>
    <comment ref="D10" authorId="2">
      <text>
        <r>
          <rPr>
            <b/>
            <sz val="8"/>
            <color indexed="81"/>
            <rFont val="Tahoma"/>
            <family val="2"/>
          </rPr>
          <t>Amit Kanudia:</t>
        </r>
        <r>
          <rPr>
            <sz val="8"/>
            <color indexed="81"/>
            <rFont val="Tahoma"/>
            <family val="2"/>
          </rPr>
          <t xml:space="preserve">
17-03-2011
Default trade cost on biofuels
Low because they are in kt</t>
        </r>
      </text>
    </comment>
  </commentList>
</comments>
</file>

<file path=xl/comments3.xml><?xml version="1.0" encoding="utf-8"?>
<comments xmlns="http://schemas.openxmlformats.org/spreadsheetml/2006/main">
  <authors>
    <author>Amit Kanudia</author>
  </authors>
  <commentList>
    <comment ref="D35" authorId="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6" authorId="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7" authorId="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9" authorId="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40" authorId="0">
      <text>
        <r>
          <rPr>
            <b/>
            <sz val="8"/>
            <color indexed="81"/>
            <rFont val="Tahoma"/>
            <family val="2"/>
          </rPr>
          <t>Amit Kanudia:</t>
        </r>
        <r>
          <rPr>
            <sz val="8"/>
            <color indexed="81"/>
            <rFont val="Tahoma"/>
            <family val="2"/>
          </rPr>
          <t xml:space="preserve">
eliminating IS links for now</t>
        </r>
      </text>
    </comment>
    <comment ref="D42" authorId="0">
      <text>
        <r>
          <rPr>
            <b/>
            <sz val="8"/>
            <color indexed="81"/>
            <rFont val="Tahoma"/>
            <family val="2"/>
          </rPr>
          <t>Amit Kanudia:</t>
        </r>
        <r>
          <rPr>
            <sz val="8"/>
            <color indexed="81"/>
            <rFont val="Tahoma"/>
            <family val="2"/>
          </rPr>
          <t xml:space="preserve">
temp cost for gas connections
</t>
        </r>
      </text>
    </comment>
    <comment ref="D43" authorId="0">
      <text>
        <r>
          <rPr>
            <b/>
            <sz val="8"/>
            <color indexed="81"/>
            <rFont val="Tahoma"/>
            <family val="2"/>
          </rPr>
          <t>Amit Kanudia:</t>
        </r>
        <r>
          <rPr>
            <sz val="8"/>
            <color indexed="81"/>
            <rFont val="Tahoma"/>
            <family val="2"/>
          </rPr>
          <t xml:space="preserve">
temp cost for gas connections
</t>
        </r>
      </text>
    </comment>
    <comment ref="D44" authorId="0">
      <text>
        <r>
          <rPr>
            <b/>
            <sz val="8"/>
            <color indexed="81"/>
            <rFont val="Tahoma"/>
            <family val="2"/>
          </rPr>
          <t>Maurizio Gargiulo:</t>
        </r>
        <r>
          <rPr>
            <sz val="8"/>
            <color indexed="81"/>
            <rFont val="Tahoma"/>
            <family val="2"/>
          </rPr>
          <t xml:space="preserve">
temp cost for hydrogen based on gas data
</t>
        </r>
      </text>
    </comment>
    <comment ref="D45" authorId="0">
      <text>
        <r>
          <rPr>
            <b/>
            <sz val="8"/>
            <color indexed="81"/>
            <rFont val="Tahoma"/>
            <family val="2"/>
          </rPr>
          <t>Maurizio Gargiulo:
temp cost for hydrogen based on gas data</t>
        </r>
        <r>
          <rPr>
            <sz val="8"/>
            <color indexed="81"/>
            <rFont val="Tahoma"/>
            <family val="2"/>
          </rPr>
          <t xml:space="preserve">
</t>
        </r>
      </text>
    </comment>
  </commentList>
</comments>
</file>

<file path=xl/comments4.xml><?xml version="1.0" encoding="utf-8"?>
<comments xmlns="http://schemas.openxmlformats.org/spreadsheetml/2006/main">
  <authors>
    <author>Angelo L'Abbate</author>
    <author>Maurizio Gargiulo</author>
  </authors>
  <commentList>
    <comment ref="BN10" authorId="0">
      <text>
        <r>
          <rPr>
            <b/>
            <sz val="11"/>
            <color indexed="81"/>
            <rFont val="Tahoma"/>
            <family val="2"/>
          </rPr>
          <t>Angelo L'Abbate:</t>
        </r>
        <r>
          <rPr>
            <sz val="11"/>
            <color indexed="81"/>
            <rFont val="Tahoma"/>
            <family val="2"/>
          </rPr>
          <t xml:space="preserve">
data extrapolation, no value provided from ENTSO-E</t>
        </r>
      </text>
    </comment>
    <comment ref="BH11" authorId="0">
      <text>
        <r>
          <rPr>
            <b/>
            <sz val="11"/>
            <color indexed="81"/>
            <rFont val="Tahoma"/>
            <family val="2"/>
          </rPr>
          <t>Angelo L'Abbate:</t>
        </r>
        <r>
          <rPr>
            <sz val="11"/>
            <color indexed="81"/>
            <rFont val="Tahoma"/>
            <family val="2"/>
          </rPr>
          <t xml:space="preserve">
value modified respect to PET_TRADE_v04</t>
        </r>
      </text>
    </comment>
    <comment ref="BU11" authorId="0">
      <text>
        <r>
          <rPr>
            <b/>
            <sz val="11"/>
            <color indexed="81"/>
            <rFont val="Tahoma"/>
            <family val="2"/>
          </rPr>
          <t>Angelo L'Abbate:</t>
        </r>
        <r>
          <rPr>
            <sz val="11"/>
            <color indexed="81"/>
            <rFont val="Tahoma"/>
            <family val="2"/>
          </rPr>
          <t xml:space="preserve">
value modified respect to PET_TRADE_v04</t>
        </r>
      </text>
    </comment>
    <comment ref="CE11" authorId="0">
      <text>
        <r>
          <rPr>
            <b/>
            <sz val="11"/>
            <color indexed="81"/>
            <rFont val="Tahoma"/>
            <family val="2"/>
          </rPr>
          <t>Angelo L'Abbate:</t>
        </r>
        <r>
          <rPr>
            <sz val="11"/>
            <color indexed="81"/>
            <rFont val="Tahoma"/>
            <family val="2"/>
          </rPr>
          <t xml:space="preserve">
value modified respect to PET_TRADE_v04</t>
        </r>
      </text>
    </comment>
    <comment ref="BC15" authorId="0">
      <text>
        <r>
          <rPr>
            <b/>
            <sz val="11"/>
            <color indexed="81"/>
            <rFont val="Tahoma"/>
            <family val="2"/>
          </rPr>
          <t>Angelo L'Abbate:</t>
        </r>
        <r>
          <rPr>
            <sz val="11"/>
            <color indexed="81"/>
            <rFont val="Tahoma"/>
            <family val="2"/>
          </rPr>
          <t xml:space="preserve">
DK_W-DE: 1500 MW NTC
DK_E-DE: 550 MW NTC</t>
        </r>
      </text>
    </comment>
    <comment ref="BG15" authorId="0">
      <text>
        <r>
          <rPr>
            <b/>
            <sz val="11"/>
            <color indexed="81"/>
            <rFont val="Tahoma"/>
            <family val="2"/>
          </rPr>
          <t>Angelo L'Abbate:</t>
        </r>
        <r>
          <rPr>
            <sz val="11"/>
            <color indexed="81"/>
            <rFont val="Tahoma"/>
            <family val="2"/>
          </rPr>
          <t xml:space="preserve">
value modified respect to PET_TRADE_v04</t>
        </r>
      </text>
    </comment>
    <comment ref="BB16" authorId="0">
      <text>
        <r>
          <rPr>
            <b/>
            <sz val="11"/>
            <color indexed="81"/>
            <rFont val="Tahoma"/>
            <family val="2"/>
          </rPr>
          <t>Angelo L'Abbate:</t>
        </r>
        <r>
          <rPr>
            <sz val="11"/>
            <color indexed="81"/>
            <rFont val="Tahoma"/>
            <family val="2"/>
          </rPr>
          <t xml:space="preserve">
DE-DK_W:  950 MW NTC
DE-DK_E: 550 MW NTC</t>
        </r>
      </text>
    </comment>
    <comment ref="BR16" authorId="0">
      <text>
        <r>
          <rPr>
            <b/>
            <sz val="11"/>
            <color indexed="81"/>
            <rFont val="Tahoma"/>
            <family val="2"/>
          </rPr>
          <t>Angelo L'Abbate:</t>
        </r>
        <r>
          <rPr>
            <sz val="11"/>
            <color indexed="81"/>
            <rFont val="Tahoma"/>
            <family val="2"/>
          </rPr>
          <t xml:space="preserve">
NO-DK_W: 950 MW NTC</t>
        </r>
      </text>
    </comment>
    <comment ref="BV16" authorId="0">
      <text>
        <r>
          <rPr>
            <b/>
            <sz val="11"/>
            <color indexed="81"/>
            <rFont val="Tahoma"/>
            <family val="2"/>
          </rPr>
          <t>Angelo L'Abbate:</t>
        </r>
        <r>
          <rPr>
            <sz val="11"/>
            <color indexed="81"/>
            <rFont val="Tahoma"/>
            <family val="2"/>
          </rPr>
          <t xml:space="preserve">
SE-DK_W: 680 MW NTC
SE-DK_E: 1300 MW NTC</t>
        </r>
      </text>
    </comment>
    <comment ref="BG18" authorId="0">
      <text>
        <r>
          <rPr>
            <b/>
            <sz val="11"/>
            <color indexed="81"/>
            <rFont val="Tahoma"/>
            <family val="2"/>
          </rPr>
          <t>Angelo L'Abbate:</t>
        </r>
        <r>
          <rPr>
            <sz val="11"/>
            <color indexed="81"/>
            <rFont val="Tahoma"/>
            <family val="2"/>
          </rPr>
          <t xml:space="preserve">
value modified respect to PET_TRADE_v04</t>
        </r>
      </text>
    </comment>
    <comment ref="BR19" authorId="0">
      <text>
        <r>
          <rPr>
            <b/>
            <sz val="11"/>
            <color indexed="81"/>
            <rFont val="Tahoma"/>
            <family val="2"/>
          </rPr>
          <t>Angelo L'Abbate:</t>
        </r>
        <r>
          <rPr>
            <sz val="11"/>
            <color indexed="81"/>
            <rFont val="Tahoma"/>
            <family val="2"/>
          </rPr>
          <t xml:space="preserve">
NORDEL source</t>
        </r>
      </text>
    </comment>
    <comment ref="AV22" authorId="0">
      <text>
        <r>
          <rPr>
            <b/>
            <sz val="11"/>
            <color indexed="81"/>
            <rFont val="Tahoma"/>
            <family val="2"/>
          </rPr>
          <t>Angelo L'Abbate:</t>
        </r>
        <r>
          <rPr>
            <sz val="11"/>
            <color indexed="81"/>
            <rFont val="Tahoma"/>
            <family val="2"/>
          </rPr>
          <t xml:space="preserve">
value modified respect to PET_TRADE_v04</t>
        </r>
      </text>
    </comment>
    <comment ref="BX22" authorId="0">
      <text>
        <r>
          <rPr>
            <b/>
            <sz val="11"/>
            <color indexed="81"/>
            <rFont val="Tahoma"/>
            <family val="2"/>
          </rPr>
          <t>Angelo L'Abbate:</t>
        </r>
        <r>
          <rPr>
            <sz val="11"/>
            <color indexed="81"/>
            <rFont val="Tahoma"/>
            <family val="2"/>
          </rPr>
          <t xml:space="preserve">
value modified respect to PET_TRADE_v04</t>
        </r>
      </text>
    </comment>
    <comment ref="BY23" authorId="0">
      <text>
        <r>
          <rPr>
            <b/>
            <sz val="11"/>
            <color indexed="81"/>
            <rFont val="Tahoma"/>
            <family val="2"/>
          </rPr>
          <t>Angelo L'Abbate:</t>
        </r>
        <r>
          <rPr>
            <sz val="11"/>
            <color indexed="81"/>
            <rFont val="Tahoma"/>
            <family val="2"/>
          </rPr>
          <t xml:space="preserve">
GB-NI/IE: 450 MW NTC</t>
        </r>
      </text>
    </comment>
    <comment ref="N25" authorId="1">
      <text>
        <r>
          <rPr>
            <b/>
            <sz val="9"/>
            <color indexed="81"/>
            <rFont val="Tahoma"/>
            <family val="2"/>
          </rPr>
          <t>Maurizio Gargiulo:</t>
        </r>
        <r>
          <rPr>
            <sz val="9"/>
            <color indexed="81"/>
            <rFont val="Tahoma"/>
            <family val="2"/>
          </rPr>
          <t xml:space="preserve">
0.995</t>
        </r>
      </text>
    </comment>
    <comment ref="AY25" authorId="0">
      <text>
        <r>
          <rPr>
            <b/>
            <sz val="11"/>
            <color indexed="81"/>
            <rFont val="Tahoma"/>
            <family val="2"/>
          </rPr>
          <t>Angelo L'Abbate:</t>
        </r>
        <r>
          <rPr>
            <sz val="11"/>
            <color indexed="81"/>
            <rFont val="Tahoma"/>
            <family val="2"/>
          </rPr>
          <t xml:space="preserve">
400 MW from merchant lines</t>
        </r>
      </text>
    </comment>
    <comment ref="AW27" authorId="0">
      <text>
        <r>
          <rPr>
            <b/>
            <sz val="11"/>
            <color indexed="81"/>
            <rFont val="Tahoma"/>
            <family val="2"/>
          </rPr>
          <t>Angelo L'Abbate:</t>
        </r>
        <r>
          <rPr>
            <sz val="11"/>
            <color indexed="81"/>
            <rFont val="Tahoma"/>
            <family val="2"/>
          </rPr>
          <t xml:space="preserve">
data extrapolation, no value provided from ENTSO-E</t>
        </r>
      </text>
    </comment>
    <comment ref="BC31" authorId="0">
      <text>
        <r>
          <rPr>
            <b/>
            <sz val="11"/>
            <color indexed="81"/>
            <rFont val="Tahoma"/>
            <family val="2"/>
          </rPr>
          <t>Angelo L'Abbate:</t>
        </r>
        <r>
          <rPr>
            <sz val="11"/>
            <color indexed="81"/>
            <rFont val="Tahoma"/>
            <family val="2"/>
          </rPr>
          <t xml:space="preserve">
DK_W-NO: 950 MW NTC</t>
        </r>
      </text>
    </comment>
    <comment ref="BF31" authorId="0">
      <text>
        <r>
          <rPr>
            <b/>
            <sz val="11"/>
            <color indexed="81"/>
            <rFont val="Tahoma"/>
            <family val="2"/>
          </rPr>
          <t>Angelo L'Abbate:</t>
        </r>
        <r>
          <rPr>
            <sz val="11"/>
            <color indexed="81"/>
            <rFont val="Tahoma"/>
            <family val="2"/>
          </rPr>
          <t xml:space="preserve">
NORDEL source</t>
        </r>
      </text>
    </comment>
    <comment ref="BV31" authorId="0">
      <text>
        <r>
          <rPr>
            <b/>
            <sz val="11"/>
            <color indexed="81"/>
            <rFont val="Tahoma"/>
            <family val="2"/>
          </rPr>
          <t>Angelo L'Abbate:</t>
        </r>
        <r>
          <rPr>
            <sz val="11"/>
            <color indexed="81"/>
            <rFont val="Tahoma"/>
            <family val="2"/>
          </rPr>
          <t xml:space="preserve">
3350 MW according to NORDEL source</t>
        </r>
      </text>
    </comment>
    <comment ref="AX34" authorId="0">
      <text>
        <r>
          <rPr>
            <b/>
            <sz val="11"/>
            <color indexed="81"/>
            <rFont val="Tahoma"/>
            <family val="2"/>
          </rPr>
          <t>Angelo L'Abbate:</t>
        </r>
        <r>
          <rPr>
            <sz val="11"/>
            <color indexed="81"/>
            <rFont val="Tahoma"/>
            <family val="2"/>
          </rPr>
          <t xml:space="preserve">
value modified respect to PET_TRADE_v04</t>
        </r>
      </text>
    </comment>
    <comment ref="CE34" authorId="0">
      <text>
        <r>
          <rPr>
            <b/>
            <sz val="11"/>
            <color indexed="81"/>
            <rFont val="Tahoma"/>
            <family val="2"/>
          </rPr>
          <t>Angelo L'Abbate:</t>
        </r>
        <r>
          <rPr>
            <sz val="11"/>
            <color indexed="81"/>
            <rFont val="Tahoma"/>
            <family val="2"/>
          </rPr>
          <t xml:space="preserve">
value modified respect to PET_TRADE_v04</t>
        </r>
      </text>
    </comment>
    <comment ref="BC35" authorId="0">
      <text>
        <r>
          <rPr>
            <b/>
            <sz val="11"/>
            <color indexed="81"/>
            <rFont val="Tahoma"/>
            <family val="2"/>
          </rPr>
          <t>Angelo L'Abbate:</t>
        </r>
        <r>
          <rPr>
            <sz val="11"/>
            <color indexed="81"/>
            <rFont val="Tahoma"/>
            <family val="2"/>
          </rPr>
          <t xml:space="preserve">
DK_W-SE: 740 MW NTC
DK_E-SE: 1700 MW NTC</t>
        </r>
      </text>
    </comment>
    <comment ref="BR35" authorId="0">
      <text>
        <r>
          <rPr>
            <b/>
            <sz val="11"/>
            <color indexed="81"/>
            <rFont val="Tahoma"/>
            <family val="2"/>
          </rPr>
          <t>Angelo L'Abbate:</t>
        </r>
        <r>
          <rPr>
            <sz val="11"/>
            <color indexed="81"/>
            <rFont val="Tahoma"/>
            <family val="2"/>
          </rPr>
          <t xml:space="preserve">
3550 MW according to NORDEL source</t>
        </r>
      </text>
    </comment>
    <comment ref="BA37" authorId="0">
      <text>
        <r>
          <rPr>
            <b/>
            <sz val="11"/>
            <color indexed="81"/>
            <rFont val="Tahoma"/>
            <family val="2"/>
          </rPr>
          <t>Angelo L'Abbate:</t>
        </r>
        <r>
          <rPr>
            <sz val="11"/>
            <color indexed="81"/>
            <rFont val="Tahoma"/>
            <family val="2"/>
          </rPr>
          <t xml:space="preserve">
value modified respect to PET_TRADE_v04</t>
        </r>
      </text>
    </comment>
    <comment ref="BJ38" authorId="0">
      <text>
        <r>
          <rPr>
            <b/>
            <sz val="11"/>
            <color indexed="81"/>
            <rFont val="Tahoma"/>
            <family val="2"/>
          </rPr>
          <t>Angelo L'Abbate:</t>
        </r>
        <r>
          <rPr>
            <sz val="11"/>
            <color indexed="81"/>
            <rFont val="Tahoma"/>
            <family val="2"/>
          </rPr>
          <t xml:space="preserve">
NI/IE-GB: 80 MW NTC</t>
        </r>
      </text>
    </comment>
    <comment ref="BH39" authorId="0">
      <text>
        <r>
          <rPr>
            <b/>
            <sz val="11"/>
            <color indexed="81"/>
            <rFont val="Tahoma"/>
            <family val="2"/>
          </rPr>
          <t>Angelo L'Abbate:</t>
        </r>
        <r>
          <rPr>
            <sz val="11"/>
            <color indexed="81"/>
            <rFont val="Tahoma"/>
            <family val="2"/>
          </rPr>
          <t xml:space="preserve">
value modified respect to PET_TRADE_v04</t>
        </r>
      </text>
    </comment>
    <comment ref="CE39" authorId="0">
      <text>
        <r>
          <rPr>
            <b/>
            <sz val="11"/>
            <color indexed="81"/>
            <rFont val="Tahoma"/>
            <family val="2"/>
          </rPr>
          <t>Angelo L'Abbate:</t>
        </r>
        <r>
          <rPr>
            <sz val="11"/>
            <color indexed="81"/>
            <rFont val="Tahoma"/>
            <family val="2"/>
          </rPr>
          <t xml:space="preserve">
value modified respect to PET_TRADE_v04</t>
        </r>
      </text>
    </comment>
    <comment ref="CB40" authorId="0">
      <text>
        <r>
          <rPr>
            <b/>
            <sz val="11"/>
            <color indexed="81"/>
            <rFont val="Tahoma"/>
            <family val="2"/>
          </rPr>
          <t>Angelo L'Abbate:</t>
        </r>
        <r>
          <rPr>
            <sz val="11"/>
            <color indexed="81"/>
            <rFont val="Tahoma"/>
            <family val="2"/>
          </rPr>
          <t xml:space="preserve">
value modified respect to PET_TRADE_v04</t>
        </r>
      </text>
    </comment>
    <comment ref="CC40" authorId="0">
      <text>
        <r>
          <rPr>
            <b/>
            <sz val="11"/>
            <color indexed="81"/>
            <rFont val="Tahoma"/>
            <family val="2"/>
          </rPr>
          <t>Angelo L'Abbate:</t>
        </r>
        <r>
          <rPr>
            <sz val="11"/>
            <color indexed="81"/>
            <rFont val="Tahoma"/>
            <family val="2"/>
          </rPr>
          <t xml:space="preserve">
value modified respect to PET_TRADE_v04</t>
        </r>
      </text>
    </comment>
    <comment ref="CE41" authorId="0">
      <text>
        <r>
          <rPr>
            <b/>
            <sz val="11"/>
            <color indexed="81"/>
            <rFont val="Tahoma"/>
            <family val="2"/>
          </rPr>
          <t>Angelo L'Abbate:</t>
        </r>
        <r>
          <rPr>
            <sz val="11"/>
            <color indexed="81"/>
            <rFont val="Tahoma"/>
            <family val="2"/>
          </rPr>
          <t xml:space="preserve">
value modified respect to PET_TRADE_v04</t>
        </r>
      </text>
    </comment>
    <comment ref="AX44" authorId="0">
      <text>
        <r>
          <rPr>
            <b/>
            <sz val="11"/>
            <color indexed="81"/>
            <rFont val="Tahoma"/>
            <family val="2"/>
          </rPr>
          <t>Angelo L'Abbate:</t>
        </r>
        <r>
          <rPr>
            <sz val="11"/>
            <color indexed="81"/>
            <rFont val="Tahoma"/>
            <family val="2"/>
          </rPr>
          <t xml:space="preserve">
value modified respect to PET_TRADE_v04</t>
        </r>
      </text>
    </comment>
    <comment ref="BU44" authorId="0">
      <text>
        <r>
          <rPr>
            <b/>
            <sz val="11"/>
            <color indexed="81"/>
            <rFont val="Tahoma"/>
            <family val="2"/>
          </rPr>
          <t>Angelo L'Abbate:</t>
        </r>
        <r>
          <rPr>
            <sz val="11"/>
            <color indexed="81"/>
            <rFont val="Tahoma"/>
            <family val="2"/>
          </rPr>
          <t xml:space="preserve">
value modified respect to PET_TRADE_v04</t>
        </r>
      </text>
    </comment>
    <comment ref="BZ44" authorId="0">
      <text>
        <r>
          <rPr>
            <b/>
            <sz val="11"/>
            <color indexed="81"/>
            <rFont val="Tahoma"/>
            <family val="2"/>
          </rPr>
          <t>Angelo L'Abbate:</t>
        </r>
        <r>
          <rPr>
            <sz val="11"/>
            <color indexed="81"/>
            <rFont val="Tahoma"/>
            <family val="2"/>
          </rPr>
          <t xml:space="preserve">
value modified respect to PET_TRADE_v04</t>
        </r>
      </text>
    </comment>
    <comment ref="CB44" authorId="0">
      <text>
        <r>
          <rPr>
            <b/>
            <sz val="11"/>
            <color indexed="81"/>
            <rFont val="Tahoma"/>
            <family val="2"/>
          </rPr>
          <t>Angelo L'Abbate:</t>
        </r>
        <r>
          <rPr>
            <sz val="11"/>
            <color indexed="81"/>
            <rFont val="Tahoma"/>
            <family val="2"/>
          </rPr>
          <t xml:space="preserve">
value modified respect to PET_TRADE_v04</t>
        </r>
      </text>
    </comment>
    <comment ref="CC44" authorId="0">
      <text>
        <r>
          <rPr>
            <b/>
            <sz val="11"/>
            <color indexed="81"/>
            <rFont val="Tahoma"/>
            <family val="2"/>
          </rPr>
          <t>Angelo L'Abbate:</t>
        </r>
        <r>
          <rPr>
            <sz val="11"/>
            <color indexed="81"/>
            <rFont val="Tahoma"/>
            <family val="2"/>
          </rPr>
          <t xml:space="preserve">
value modified respect to PET_TRADE_v04</t>
        </r>
      </text>
    </comment>
    <comment ref="CD44" authorId="0">
      <text>
        <r>
          <rPr>
            <b/>
            <sz val="11"/>
            <color indexed="81"/>
            <rFont val="Tahoma"/>
            <family val="2"/>
          </rPr>
          <t>Angelo L'Abbate:</t>
        </r>
        <r>
          <rPr>
            <sz val="11"/>
            <color indexed="81"/>
            <rFont val="Tahoma"/>
            <family val="2"/>
          </rPr>
          <t xml:space="preserve">
value modified respect to PET_TRADE_v04</t>
        </r>
      </text>
    </comment>
    <comment ref="P56" authorId="0">
      <text>
        <r>
          <rPr>
            <b/>
            <sz val="11"/>
            <color indexed="81"/>
            <rFont val="Tahoma"/>
            <family val="2"/>
          </rPr>
          <t>Angelo L'Abbate:</t>
        </r>
        <r>
          <rPr>
            <sz val="11"/>
            <color indexed="81"/>
            <rFont val="Tahoma"/>
            <family val="2"/>
          </rPr>
          <t xml:space="preserve">
value modified respect to PET_TRADE_v04</t>
        </r>
      </text>
    </comment>
    <comment ref="U57" authorId="0">
      <text>
        <r>
          <rPr>
            <b/>
            <sz val="11"/>
            <color indexed="81"/>
            <rFont val="Tahoma"/>
            <family val="2"/>
          </rPr>
          <t>Angelo L'Abbate:</t>
        </r>
        <r>
          <rPr>
            <sz val="11"/>
            <color indexed="81"/>
            <rFont val="Tahoma"/>
            <family val="2"/>
          </rPr>
          <t xml:space="preserve">
data extrapolation, no value provided from ENTSO-E</t>
        </r>
      </text>
    </comment>
    <comment ref="AB58" authorId="0">
      <text>
        <r>
          <rPr>
            <b/>
            <sz val="11"/>
            <color indexed="81"/>
            <rFont val="Tahoma"/>
            <family val="2"/>
          </rPr>
          <t>Angelo L'Abbate:</t>
        </r>
        <r>
          <rPr>
            <sz val="11"/>
            <color indexed="81"/>
            <rFont val="Tahoma"/>
            <family val="2"/>
          </rPr>
          <t xml:space="preserve">
value modified respect to PET_TRADE_v04</t>
        </r>
      </text>
    </comment>
    <comment ref="AL58" authorId="0">
      <text>
        <r>
          <rPr>
            <b/>
            <sz val="11"/>
            <color indexed="81"/>
            <rFont val="Tahoma"/>
            <family val="2"/>
          </rPr>
          <t>Angelo L'Abbate:</t>
        </r>
        <r>
          <rPr>
            <sz val="11"/>
            <color indexed="81"/>
            <rFont val="Tahoma"/>
            <family val="2"/>
          </rPr>
          <t xml:space="preserve">
value modified respect to PET_TRADE_v04</t>
        </r>
      </text>
    </comment>
    <comment ref="S59" authorId="0">
      <text>
        <r>
          <rPr>
            <b/>
            <sz val="11"/>
            <color indexed="81"/>
            <rFont val="Tahoma"/>
            <family val="2"/>
          </rPr>
          <t>Angelo L'Abbate:</t>
        </r>
        <r>
          <rPr>
            <sz val="11"/>
            <color indexed="81"/>
            <rFont val="Tahoma"/>
            <family val="2"/>
          </rPr>
          <t xml:space="preserve">
400 MW from merchant lines</t>
        </r>
      </text>
    </comment>
    <comment ref="AE61" authorId="0">
      <text>
        <r>
          <rPr>
            <b/>
            <sz val="11"/>
            <color indexed="81"/>
            <rFont val="Tahoma"/>
            <family val="2"/>
          </rPr>
          <t>Angelo L'Abbate:</t>
        </r>
        <r>
          <rPr>
            <sz val="11"/>
            <color indexed="81"/>
            <rFont val="Tahoma"/>
            <family val="2"/>
          </rPr>
          <t xml:space="preserve">
value modified respect to PET_TRADE_v04</t>
        </r>
      </text>
    </comment>
    <comment ref="J62" authorId="0">
      <text>
        <r>
          <rPr>
            <b/>
            <sz val="11"/>
            <color indexed="81"/>
            <rFont val="Tahoma"/>
            <family val="2"/>
          </rPr>
          <t>Angelo L'Abbate:</t>
        </r>
        <r>
          <rPr>
            <sz val="11"/>
            <color indexed="81"/>
            <rFont val="Tahoma"/>
            <family val="2"/>
          </rPr>
          <t xml:space="preserve">
DE-DK_W:  950 MW NTC
DE-DK_E: 550 MW NTC</t>
        </r>
      </text>
    </comment>
    <comment ref="I63" authorId="0">
      <text>
        <r>
          <rPr>
            <b/>
            <sz val="11"/>
            <color indexed="81"/>
            <rFont val="Tahoma"/>
            <family val="2"/>
          </rPr>
          <t>Angelo L'Abbate:</t>
        </r>
        <r>
          <rPr>
            <sz val="11"/>
            <color indexed="81"/>
            <rFont val="Tahoma"/>
            <family val="2"/>
          </rPr>
          <t xml:space="preserve">
DK_W-DE: 1500 MW NTC
DK_E-DE: 550 MW NTC</t>
        </r>
      </text>
    </comment>
    <comment ref="Y63" authorId="0">
      <text>
        <r>
          <rPr>
            <b/>
            <sz val="11"/>
            <color indexed="81"/>
            <rFont val="Tahoma"/>
            <family val="2"/>
          </rPr>
          <t>Angelo L'Abbate:</t>
        </r>
        <r>
          <rPr>
            <sz val="11"/>
            <color indexed="81"/>
            <rFont val="Tahoma"/>
            <family val="2"/>
          </rPr>
          <t xml:space="preserve">
DK_W-NO: 950 MW NTC</t>
        </r>
      </text>
    </comment>
    <comment ref="AC63" authorId="0">
      <text>
        <r>
          <rPr>
            <b/>
            <sz val="11"/>
            <color indexed="81"/>
            <rFont val="Tahoma"/>
            <family val="2"/>
          </rPr>
          <t>Angelo L'Abbate:</t>
        </r>
        <r>
          <rPr>
            <sz val="11"/>
            <color indexed="81"/>
            <rFont val="Tahoma"/>
            <family val="2"/>
          </rPr>
          <t xml:space="preserve">
DK_W-SE: 740 MW NTC
DK_E-SE: 1700 MW NTC</t>
        </r>
      </text>
    </comment>
    <comment ref="Y66" authorId="0">
      <text>
        <r>
          <rPr>
            <b/>
            <sz val="11"/>
            <color indexed="81"/>
            <rFont val="Tahoma"/>
            <family val="2"/>
          </rPr>
          <t>Angelo L'Abbate:</t>
        </r>
        <r>
          <rPr>
            <sz val="11"/>
            <color indexed="81"/>
            <rFont val="Tahoma"/>
            <family val="2"/>
          </rPr>
          <t xml:space="preserve">
NORDEL source</t>
        </r>
      </text>
    </comment>
    <comment ref="I67" authorId="0">
      <text>
        <r>
          <rPr>
            <b/>
            <sz val="11"/>
            <color indexed="81"/>
            <rFont val="Tahoma"/>
            <family val="2"/>
          </rPr>
          <t>Angelo L'Abbate:</t>
        </r>
        <r>
          <rPr>
            <sz val="11"/>
            <color indexed="81"/>
            <rFont val="Tahoma"/>
            <family val="2"/>
          </rPr>
          <t xml:space="preserve">
value modified respect to PET_TRADE_v04</t>
        </r>
      </text>
    </comment>
    <comment ref="L67" authorId="0">
      <text>
        <r>
          <rPr>
            <b/>
            <sz val="11"/>
            <color indexed="81"/>
            <rFont val="Tahoma"/>
            <family val="2"/>
          </rPr>
          <t>Angelo L'Abbate:</t>
        </r>
        <r>
          <rPr>
            <sz val="11"/>
            <color indexed="81"/>
            <rFont val="Tahoma"/>
            <family val="2"/>
          </rPr>
          <t xml:space="preserve">
value modified respect to PET_TRADE_v04</t>
        </r>
      </text>
    </comment>
    <comment ref="E68" authorId="0">
      <text>
        <r>
          <rPr>
            <b/>
            <sz val="11"/>
            <color indexed="81"/>
            <rFont val="Tahoma"/>
            <family val="2"/>
          </rPr>
          <t>Angelo L'Abbate:</t>
        </r>
        <r>
          <rPr>
            <sz val="11"/>
            <color indexed="81"/>
            <rFont val="Tahoma"/>
            <family val="2"/>
          </rPr>
          <t xml:space="preserve">
value modified respect to PET_TRADE_v04</t>
        </r>
      </text>
    </comment>
    <comment ref="AG68" authorId="0">
      <text>
        <r>
          <rPr>
            <b/>
            <sz val="11"/>
            <color indexed="81"/>
            <rFont val="Tahoma"/>
            <family val="2"/>
          </rPr>
          <t>Angelo L'Abbate:</t>
        </r>
        <r>
          <rPr>
            <sz val="11"/>
            <color indexed="81"/>
            <rFont val="Tahoma"/>
            <family val="2"/>
          </rPr>
          <t xml:space="preserve">
value modified respect to PET_TRADE_v04</t>
        </r>
      </text>
    </comment>
    <comment ref="AF70" authorId="0">
      <text>
        <r>
          <rPr>
            <b/>
            <sz val="11"/>
            <color indexed="81"/>
            <rFont val="Tahoma"/>
            <family val="2"/>
          </rPr>
          <t>Angelo L'Abbate:</t>
        </r>
        <r>
          <rPr>
            <sz val="11"/>
            <color indexed="81"/>
            <rFont val="Tahoma"/>
            <family val="2"/>
          </rPr>
          <t xml:space="preserve">
NI/IE-GB: 80 MW NTC</t>
        </r>
      </text>
    </comment>
    <comment ref="D74" authorId="0">
      <text>
        <r>
          <rPr>
            <b/>
            <sz val="11"/>
            <color indexed="81"/>
            <rFont val="Tahoma"/>
            <family val="2"/>
          </rPr>
          <t>Angelo L'Abbate:</t>
        </r>
        <r>
          <rPr>
            <sz val="11"/>
            <color indexed="81"/>
            <rFont val="Tahoma"/>
            <family val="2"/>
          </rPr>
          <t xml:space="preserve">
data extrapolation, no value provided from ENTSO-E</t>
        </r>
      </text>
    </comment>
    <comment ref="J78" authorId="0">
      <text>
        <r>
          <rPr>
            <b/>
            <sz val="11"/>
            <color indexed="81"/>
            <rFont val="Tahoma"/>
            <family val="2"/>
          </rPr>
          <t>Angelo L'Abbate:</t>
        </r>
        <r>
          <rPr>
            <sz val="11"/>
            <color indexed="81"/>
            <rFont val="Tahoma"/>
            <family val="2"/>
          </rPr>
          <t xml:space="preserve">
NO-DK_W: 950 MW NTC</t>
        </r>
      </text>
    </comment>
    <comment ref="M78" authorId="0">
      <text>
        <r>
          <rPr>
            <b/>
            <sz val="11"/>
            <color indexed="81"/>
            <rFont val="Tahoma"/>
            <family val="2"/>
          </rPr>
          <t>Angelo L'Abbate:</t>
        </r>
        <r>
          <rPr>
            <sz val="11"/>
            <color indexed="81"/>
            <rFont val="Tahoma"/>
            <family val="2"/>
          </rPr>
          <t xml:space="preserve">
NORDEL source</t>
        </r>
      </text>
    </comment>
    <comment ref="AC78" authorId="0">
      <text>
        <r>
          <rPr>
            <b/>
            <sz val="11"/>
            <color indexed="81"/>
            <rFont val="Tahoma"/>
            <family val="2"/>
          </rPr>
          <t>Angelo L'Abbate:</t>
        </r>
        <r>
          <rPr>
            <sz val="11"/>
            <color indexed="81"/>
            <rFont val="Tahoma"/>
            <family val="2"/>
          </rPr>
          <t xml:space="preserve">
3550 MW according to NORDEL source</t>
        </r>
      </text>
    </comment>
    <comment ref="E81" authorId="0">
      <text>
        <r>
          <rPr>
            <b/>
            <sz val="11"/>
            <color indexed="81"/>
            <rFont val="Tahoma"/>
            <family val="2"/>
          </rPr>
          <t>Angelo L'Abbate:</t>
        </r>
        <r>
          <rPr>
            <sz val="11"/>
            <color indexed="81"/>
            <rFont val="Tahoma"/>
            <family val="2"/>
          </rPr>
          <t xml:space="preserve">
value modified respect to PET_TRADE_v04</t>
        </r>
      </text>
    </comment>
    <comment ref="AL81" authorId="0">
      <text>
        <r>
          <rPr>
            <b/>
            <sz val="11"/>
            <color indexed="81"/>
            <rFont val="Tahoma"/>
            <family val="2"/>
          </rPr>
          <t>Angelo L'Abbate:</t>
        </r>
        <r>
          <rPr>
            <sz val="11"/>
            <color indexed="81"/>
            <rFont val="Tahoma"/>
            <family val="2"/>
          </rPr>
          <t xml:space="preserve">
value modified respect to PET_TRADE_v04</t>
        </r>
      </text>
    </comment>
    <comment ref="J82" authorId="0">
      <text>
        <r>
          <rPr>
            <b/>
            <sz val="11"/>
            <color indexed="81"/>
            <rFont val="Tahoma"/>
            <family val="2"/>
          </rPr>
          <t>Angelo L'Abbate:</t>
        </r>
        <r>
          <rPr>
            <sz val="11"/>
            <color indexed="81"/>
            <rFont val="Tahoma"/>
            <family val="2"/>
          </rPr>
          <t xml:space="preserve">
SE-DK_W: 680 MW NTC
SE-DK_E: 1300 MW NTC</t>
        </r>
      </text>
    </comment>
    <comment ref="Y82" authorId="0">
      <text>
        <r>
          <rPr>
            <b/>
            <sz val="11"/>
            <color indexed="81"/>
            <rFont val="Tahoma"/>
            <family val="2"/>
          </rPr>
          <t>Angelo L'Abbate:</t>
        </r>
        <r>
          <rPr>
            <sz val="11"/>
            <color indexed="81"/>
            <rFont val="Tahoma"/>
            <family val="2"/>
          </rPr>
          <t xml:space="preserve">
3350 MW according to NORDEL source</t>
        </r>
      </text>
    </comment>
    <comment ref="P84" authorId="0">
      <text>
        <r>
          <rPr>
            <b/>
            <sz val="11"/>
            <color indexed="81"/>
            <rFont val="Tahoma"/>
            <family val="2"/>
          </rPr>
          <t>Angelo L'Abbate:</t>
        </r>
        <r>
          <rPr>
            <sz val="11"/>
            <color indexed="81"/>
            <rFont val="Tahoma"/>
            <family val="2"/>
          </rPr>
          <t xml:space="preserve">
value modified respect to PET_TRADE_v04</t>
        </r>
      </text>
    </comment>
    <comment ref="Q85" authorId="0">
      <text>
        <r>
          <rPr>
            <b/>
            <sz val="11"/>
            <color indexed="81"/>
            <rFont val="Tahoma"/>
            <family val="2"/>
          </rPr>
          <t>Angelo L'Abbate:</t>
        </r>
        <r>
          <rPr>
            <sz val="11"/>
            <color indexed="81"/>
            <rFont val="Tahoma"/>
            <family val="2"/>
          </rPr>
          <t xml:space="preserve">
GB-NI/IE: 450 MW NTC</t>
        </r>
      </text>
    </comment>
    <comment ref="AL86" authorId="0">
      <text>
        <r>
          <rPr>
            <b/>
            <sz val="11"/>
            <color indexed="81"/>
            <rFont val="Tahoma"/>
            <family val="2"/>
          </rPr>
          <t>Angelo L'Abbate:</t>
        </r>
        <r>
          <rPr>
            <sz val="11"/>
            <color indexed="81"/>
            <rFont val="Tahoma"/>
            <family val="2"/>
          </rPr>
          <t xml:space="preserve">
value modified respect to PET_TRADE_v04</t>
        </r>
      </text>
    </comment>
    <comment ref="AH88" authorId="0">
      <text>
        <r>
          <rPr>
            <b/>
            <sz val="11"/>
            <color indexed="81"/>
            <rFont val="Tahoma"/>
            <family val="2"/>
          </rPr>
          <t>Angelo L'Abbate:</t>
        </r>
        <r>
          <rPr>
            <sz val="11"/>
            <color indexed="81"/>
            <rFont val="Tahoma"/>
            <family val="2"/>
          </rPr>
          <t xml:space="preserve">
value modified respect to PET_TRADE_v04</t>
        </r>
      </text>
    </comment>
    <comment ref="AL88" authorId="0">
      <text>
        <r>
          <rPr>
            <b/>
            <sz val="11"/>
            <color indexed="81"/>
            <rFont val="Tahoma"/>
            <family val="2"/>
          </rPr>
          <t>Angelo L'Abbate:</t>
        </r>
        <r>
          <rPr>
            <sz val="11"/>
            <color indexed="81"/>
            <rFont val="Tahoma"/>
            <family val="2"/>
          </rPr>
          <t xml:space="preserve">
value modified respect to PET_TRADE_v04</t>
        </r>
      </text>
    </comment>
    <comment ref="AH89" authorId="0">
      <text>
        <r>
          <rPr>
            <b/>
            <sz val="11"/>
            <color indexed="81"/>
            <rFont val="Tahoma"/>
            <family val="2"/>
          </rPr>
          <t>Angelo L'Abbate:</t>
        </r>
        <r>
          <rPr>
            <sz val="11"/>
            <color indexed="81"/>
            <rFont val="Tahoma"/>
            <family val="2"/>
          </rPr>
          <t xml:space="preserve">
value modified respect to PET_TRADE_v04</t>
        </r>
      </text>
    </comment>
    <comment ref="AL89" authorId="0">
      <text>
        <r>
          <rPr>
            <b/>
            <sz val="11"/>
            <color indexed="81"/>
            <rFont val="Tahoma"/>
            <family val="2"/>
          </rPr>
          <t>Angelo L'Abbate:</t>
        </r>
        <r>
          <rPr>
            <sz val="11"/>
            <color indexed="81"/>
            <rFont val="Tahoma"/>
            <family val="2"/>
          </rPr>
          <t xml:space="preserve">
value modified respect to PET_TRADE_v04</t>
        </r>
      </text>
    </comment>
    <comment ref="AL90" authorId="0">
      <text>
        <r>
          <rPr>
            <b/>
            <sz val="11"/>
            <color indexed="81"/>
            <rFont val="Tahoma"/>
            <family val="2"/>
          </rPr>
          <t>Angelo L'Abbate:</t>
        </r>
        <r>
          <rPr>
            <sz val="11"/>
            <color indexed="81"/>
            <rFont val="Tahoma"/>
            <family val="2"/>
          </rPr>
          <t xml:space="preserve">
value modified respect to PET_TRADE_v04</t>
        </r>
      </text>
    </comment>
    <comment ref="E91" authorId="0">
      <text>
        <r>
          <rPr>
            <b/>
            <sz val="11"/>
            <color indexed="81"/>
            <rFont val="Tahoma"/>
            <family val="2"/>
          </rPr>
          <t>Angelo L'Abbate:</t>
        </r>
        <r>
          <rPr>
            <sz val="11"/>
            <color indexed="81"/>
            <rFont val="Tahoma"/>
            <family val="2"/>
          </rPr>
          <t xml:space="preserve">
value modified respect to PET_TRADE_v04</t>
        </r>
      </text>
    </comment>
    <comment ref="AB91" authorId="0">
      <text>
        <r>
          <rPr>
            <b/>
            <sz val="11"/>
            <color indexed="81"/>
            <rFont val="Tahoma"/>
            <family val="2"/>
          </rPr>
          <t>Angelo L'Abbate:</t>
        </r>
        <r>
          <rPr>
            <sz val="11"/>
            <color indexed="81"/>
            <rFont val="Tahoma"/>
            <family val="2"/>
          </rPr>
          <t xml:space="preserve">
value modified respect to PET_TRADE_v04</t>
        </r>
      </text>
    </comment>
    <comment ref="AG91" authorId="0">
      <text>
        <r>
          <rPr>
            <b/>
            <sz val="11"/>
            <color indexed="81"/>
            <rFont val="Tahoma"/>
            <family val="2"/>
          </rPr>
          <t>Angelo L'Abbate:</t>
        </r>
        <r>
          <rPr>
            <sz val="11"/>
            <color indexed="81"/>
            <rFont val="Tahoma"/>
            <family val="2"/>
          </rPr>
          <t xml:space="preserve">
value modified respect to PET_TRADE_v04</t>
        </r>
      </text>
    </comment>
    <comment ref="AI91" authorId="0">
      <text>
        <r>
          <rPr>
            <b/>
            <sz val="11"/>
            <color indexed="81"/>
            <rFont val="Tahoma"/>
            <family val="2"/>
          </rPr>
          <t>Angelo L'Abbate:</t>
        </r>
        <r>
          <rPr>
            <sz val="11"/>
            <color indexed="81"/>
            <rFont val="Tahoma"/>
            <family val="2"/>
          </rPr>
          <t xml:space="preserve">
value modified respect to PET_TRADE_v04</t>
        </r>
      </text>
    </comment>
  </commentList>
</comments>
</file>

<file path=xl/comments5.xml><?xml version="1.0" encoding="utf-8"?>
<comments xmlns="http://schemas.openxmlformats.org/spreadsheetml/2006/main">
  <authors>
    <author>Angelo L'Abbate</author>
  </authors>
  <commentList>
    <comment ref="BI11" authorId="0">
      <text>
        <r>
          <rPr>
            <b/>
            <sz val="11"/>
            <color indexed="81"/>
            <rFont val="Tahoma"/>
            <family val="2"/>
          </rPr>
          <t>Angelo L'Abbate:</t>
        </r>
        <r>
          <rPr>
            <sz val="11"/>
            <color indexed="81"/>
            <rFont val="Tahoma"/>
            <family val="2"/>
          </rPr>
          <t xml:space="preserve">
value modified respect to PET_TRADE_v04</t>
        </r>
      </text>
    </comment>
    <comment ref="BV11" authorId="0">
      <text>
        <r>
          <rPr>
            <b/>
            <sz val="11"/>
            <color indexed="81"/>
            <rFont val="Tahoma"/>
            <family val="2"/>
          </rPr>
          <t>Angelo L'Abbate:</t>
        </r>
        <r>
          <rPr>
            <sz val="11"/>
            <color indexed="81"/>
            <rFont val="Tahoma"/>
            <family val="2"/>
          </rPr>
          <t xml:space="preserve">
value modified respect to PET_TRADE_v04</t>
        </r>
      </text>
    </comment>
    <comment ref="CF11" authorId="0">
      <text>
        <r>
          <rPr>
            <b/>
            <sz val="11"/>
            <color indexed="81"/>
            <rFont val="Tahoma"/>
            <family val="2"/>
          </rPr>
          <t>Angelo L'Abbate:</t>
        </r>
        <r>
          <rPr>
            <sz val="11"/>
            <color indexed="81"/>
            <rFont val="Tahoma"/>
            <family val="2"/>
          </rPr>
          <t xml:space="preserve">
value modified respect to PET_TRADE_v04</t>
        </r>
      </text>
    </comment>
    <comment ref="BD15" authorId="0">
      <text>
        <r>
          <rPr>
            <b/>
            <sz val="11"/>
            <color indexed="81"/>
            <rFont val="Tahoma"/>
            <family val="2"/>
          </rPr>
          <t>Angelo L'Abbate:</t>
        </r>
        <r>
          <rPr>
            <sz val="11"/>
            <color indexed="81"/>
            <rFont val="Tahoma"/>
            <family val="2"/>
          </rPr>
          <t xml:space="preserve">
DK_W-DE: 2000 MW NTC
DK_E-DE: 550 MW NTC</t>
        </r>
      </text>
    </comment>
    <comment ref="BH15" authorId="0">
      <text>
        <r>
          <rPr>
            <b/>
            <sz val="11"/>
            <color indexed="81"/>
            <rFont val="Tahoma"/>
            <family val="2"/>
          </rPr>
          <t>Angelo L'Abbate:</t>
        </r>
        <r>
          <rPr>
            <sz val="11"/>
            <color indexed="81"/>
            <rFont val="Tahoma"/>
            <family val="2"/>
          </rPr>
          <t xml:space="preserve">
value modified respect to PET_TRADE_v04</t>
        </r>
      </text>
    </comment>
    <comment ref="BC16" authorId="0">
      <text>
        <r>
          <rPr>
            <b/>
            <sz val="11"/>
            <color indexed="81"/>
            <rFont val="Tahoma"/>
            <family val="2"/>
          </rPr>
          <t>Angelo L'Abbate:</t>
        </r>
        <r>
          <rPr>
            <sz val="11"/>
            <color indexed="81"/>
            <rFont val="Tahoma"/>
            <family val="2"/>
          </rPr>
          <t xml:space="preserve">
DE-DK_W: 1500 MW NTC
DE-DK_E: 550 MW NTC</t>
        </r>
      </text>
    </comment>
    <comment ref="BS16" authorId="0">
      <text>
        <r>
          <rPr>
            <b/>
            <sz val="11"/>
            <color indexed="81"/>
            <rFont val="Tahoma"/>
            <family val="2"/>
          </rPr>
          <t>Angelo L'Abbate:</t>
        </r>
        <r>
          <rPr>
            <sz val="11"/>
            <color indexed="81"/>
            <rFont val="Tahoma"/>
            <family val="2"/>
          </rPr>
          <t xml:space="preserve">
NO-DK_W</t>
        </r>
      </text>
    </comment>
    <comment ref="BW16" authorId="0">
      <text>
        <r>
          <rPr>
            <b/>
            <sz val="11"/>
            <color indexed="81"/>
            <rFont val="Tahoma"/>
            <family val="2"/>
          </rPr>
          <t>Angelo L'Abbate:</t>
        </r>
        <r>
          <rPr>
            <sz val="11"/>
            <color indexed="81"/>
            <rFont val="Tahoma"/>
            <family val="2"/>
          </rPr>
          <t xml:space="preserve">
SE-DK_W: 680 MW NTC
SE-DK_E: 1300 MW NTC</t>
        </r>
      </text>
    </comment>
    <comment ref="BS19" authorId="0">
      <text>
        <r>
          <rPr>
            <b/>
            <sz val="11"/>
            <color indexed="81"/>
            <rFont val="Tahoma"/>
            <family val="2"/>
          </rPr>
          <t>Angelo L'Abbate:</t>
        </r>
        <r>
          <rPr>
            <sz val="11"/>
            <color indexed="81"/>
            <rFont val="Tahoma"/>
            <family val="2"/>
          </rPr>
          <t xml:space="preserve">
NORDEL source</t>
        </r>
      </text>
    </comment>
    <comment ref="BW19" authorId="0">
      <text>
        <r>
          <rPr>
            <b/>
            <sz val="11"/>
            <color indexed="81"/>
            <rFont val="Tahoma"/>
            <family val="2"/>
          </rPr>
          <t>Angelo L'Abbate:</t>
        </r>
        <r>
          <rPr>
            <sz val="11"/>
            <color indexed="81"/>
            <rFont val="Tahoma"/>
            <family val="2"/>
          </rPr>
          <t xml:space="preserve">
NORDEL source</t>
        </r>
      </text>
    </comment>
    <comment ref="AW22" authorId="0">
      <text>
        <r>
          <rPr>
            <b/>
            <sz val="11"/>
            <color indexed="81"/>
            <rFont val="Tahoma"/>
            <family val="2"/>
          </rPr>
          <t>Angelo L'Abbate:</t>
        </r>
        <r>
          <rPr>
            <sz val="11"/>
            <color indexed="81"/>
            <rFont val="Tahoma"/>
            <family val="2"/>
          </rPr>
          <t xml:space="preserve">
value modified respect to PET_TRADE_v04</t>
        </r>
      </text>
    </comment>
    <comment ref="BY22" authorId="0">
      <text>
        <r>
          <rPr>
            <b/>
            <sz val="11"/>
            <color indexed="81"/>
            <rFont val="Tahoma"/>
            <family val="2"/>
          </rPr>
          <t>Angelo L'Abbate:</t>
        </r>
        <r>
          <rPr>
            <sz val="11"/>
            <color indexed="81"/>
            <rFont val="Tahoma"/>
            <family val="2"/>
          </rPr>
          <t xml:space="preserve">
value modified respect to PET_TRADE_v04</t>
        </r>
      </text>
    </comment>
    <comment ref="AF23" authorId="0">
      <text>
        <r>
          <rPr>
            <b/>
            <sz val="11"/>
            <color indexed="81"/>
            <rFont val="Tahoma"/>
            <family val="2"/>
          </rPr>
          <t>Angelo L'Abbate:</t>
        </r>
        <r>
          <rPr>
            <sz val="11"/>
            <color indexed="81"/>
            <rFont val="Tahoma"/>
            <family val="2"/>
          </rPr>
          <t xml:space="preserve">
NI-GB: 80 MW
IE-NI: 1000 MW
IE-GB: 500 MW VSC-HVDC</t>
        </r>
      </text>
    </comment>
    <comment ref="BZ23" authorId="0">
      <text>
        <r>
          <rPr>
            <b/>
            <sz val="11"/>
            <color indexed="81"/>
            <rFont val="Tahoma"/>
            <family val="2"/>
          </rPr>
          <t>Angelo L'Abbate:</t>
        </r>
        <r>
          <rPr>
            <sz val="11"/>
            <color indexed="81"/>
            <rFont val="Tahoma"/>
            <family val="2"/>
          </rPr>
          <t xml:space="preserve">
GB-NI/IE: 450 MW 
GB-IE: 500 MW VSC-HVDC</t>
        </r>
      </text>
    </comment>
    <comment ref="BD31" authorId="0">
      <text>
        <r>
          <rPr>
            <b/>
            <sz val="11"/>
            <color indexed="81"/>
            <rFont val="Tahoma"/>
            <family val="2"/>
          </rPr>
          <t>Angelo L'Abbate:</t>
        </r>
        <r>
          <rPr>
            <sz val="11"/>
            <color indexed="81"/>
            <rFont val="Tahoma"/>
            <family val="2"/>
          </rPr>
          <t xml:space="preserve">
DK_W-NO</t>
        </r>
      </text>
    </comment>
    <comment ref="BG31" authorId="0">
      <text>
        <r>
          <rPr>
            <b/>
            <sz val="11"/>
            <color indexed="81"/>
            <rFont val="Tahoma"/>
            <family val="2"/>
          </rPr>
          <t>Angelo L'Abbate:</t>
        </r>
        <r>
          <rPr>
            <sz val="11"/>
            <color indexed="81"/>
            <rFont val="Tahoma"/>
            <family val="2"/>
          </rPr>
          <t xml:space="preserve">
NORDEL source</t>
        </r>
      </text>
    </comment>
    <comment ref="BW31" authorId="0">
      <text>
        <r>
          <rPr>
            <b/>
            <sz val="11"/>
            <color indexed="81"/>
            <rFont val="Tahoma"/>
            <family val="2"/>
          </rPr>
          <t>Angelo L'Abbate:</t>
        </r>
        <r>
          <rPr>
            <sz val="11"/>
            <color indexed="81"/>
            <rFont val="Tahoma"/>
            <family val="2"/>
          </rPr>
          <t xml:space="preserve">
NORDEL source</t>
        </r>
      </text>
    </comment>
    <comment ref="AY34" authorId="0">
      <text>
        <r>
          <rPr>
            <b/>
            <sz val="11"/>
            <color indexed="81"/>
            <rFont val="Tahoma"/>
            <family val="2"/>
          </rPr>
          <t>Angelo L'Abbate:</t>
        </r>
        <r>
          <rPr>
            <sz val="11"/>
            <color indexed="81"/>
            <rFont val="Tahoma"/>
            <family val="2"/>
          </rPr>
          <t xml:space="preserve">
value modified respect to PET_TRADE_v04</t>
        </r>
      </text>
    </comment>
    <comment ref="BD35" authorId="0">
      <text>
        <r>
          <rPr>
            <b/>
            <sz val="11"/>
            <color indexed="81"/>
            <rFont val="Tahoma"/>
            <family val="2"/>
          </rPr>
          <t>Angelo L'Abbate:</t>
        </r>
        <r>
          <rPr>
            <sz val="11"/>
            <color indexed="81"/>
            <rFont val="Tahoma"/>
            <family val="2"/>
          </rPr>
          <t xml:space="preserve">
DK_W-SE: 740 MW NTC
DK_E-SE: 1700 MW NTC</t>
        </r>
      </text>
    </comment>
    <comment ref="BG35" authorId="0">
      <text>
        <r>
          <rPr>
            <b/>
            <sz val="11"/>
            <color indexed="81"/>
            <rFont val="Tahoma"/>
            <family val="2"/>
          </rPr>
          <t>Angelo L'Abbate:</t>
        </r>
        <r>
          <rPr>
            <sz val="11"/>
            <color indexed="81"/>
            <rFont val="Tahoma"/>
            <family val="2"/>
          </rPr>
          <t xml:space="preserve">
NORDEL source</t>
        </r>
      </text>
    </comment>
    <comment ref="BS35" authorId="0">
      <text>
        <r>
          <rPr>
            <b/>
            <sz val="11"/>
            <color indexed="81"/>
            <rFont val="Tahoma"/>
            <family val="2"/>
          </rPr>
          <t>Angelo L'Abbate:</t>
        </r>
        <r>
          <rPr>
            <sz val="11"/>
            <color indexed="81"/>
            <rFont val="Tahoma"/>
            <family val="2"/>
          </rPr>
          <t xml:space="preserve">
NORDEL source</t>
        </r>
      </text>
    </comment>
    <comment ref="BB37" authorId="0">
      <text>
        <r>
          <rPr>
            <b/>
            <sz val="11"/>
            <color indexed="81"/>
            <rFont val="Tahoma"/>
            <family val="2"/>
          </rPr>
          <t>Angelo L'Abbate:</t>
        </r>
        <r>
          <rPr>
            <sz val="11"/>
            <color indexed="81"/>
            <rFont val="Tahoma"/>
            <family val="2"/>
          </rPr>
          <t xml:space="preserve">
value modified respect to PET_TRADE_v04</t>
        </r>
      </text>
    </comment>
    <comment ref="Q38" authorId="0">
      <text>
        <r>
          <rPr>
            <b/>
            <sz val="11"/>
            <color indexed="81"/>
            <rFont val="Tahoma"/>
            <family val="2"/>
          </rPr>
          <t>Angelo L'Abbate:</t>
        </r>
        <r>
          <rPr>
            <sz val="11"/>
            <color indexed="81"/>
            <rFont val="Tahoma"/>
            <family val="2"/>
          </rPr>
          <t xml:space="preserve">
NI-GB: 80 MW
IE-NI: 1000 MW
IE-GB: 500 MW VSC-HVDC</t>
        </r>
      </text>
    </comment>
    <comment ref="BK38" authorId="0">
      <text>
        <r>
          <rPr>
            <b/>
            <sz val="11"/>
            <color indexed="81"/>
            <rFont val="Tahoma"/>
            <family val="2"/>
          </rPr>
          <t>Angelo L'Abbate:</t>
        </r>
        <r>
          <rPr>
            <sz val="11"/>
            <color indexed="81"/>
            <rFont val="Tahoma"/>
            <family val="2"/>
          </rPr>
          <t xml:space="preserve">
NI/IE-GB: 80 MW
IE-GB: 500 MW VSC-HVDC</t>
        </r>
      </text>
    </comment>
    <comment ref="BI39" authorId="0">
      <text>
        <r>
          <rPr>
            <b/>
            <sz val="11"/>
            <color indexed="81"/>
            <rFont val="Tahoma"/>
            <family val="2"/>
          </rPr>
          <t>Angelo L'Abbate:</t>
        </r>
        <r>
          <rPr>
            <sz val="11"/>
            <color indexed="81"/>
            <rFont val="Tahoma"/>
            <family val="2"/>
          </rPr>
          <t xml:space="preserve">
value modified respect to PET_TRADE_v04</t>
        </r>
      </text>
    </comment>
    <comment ref="CE39" authorId="0">
      <text>
        <r>
          <rPr>
            <b/>
            <sz val="11"/>
            <color indexed="81"/>
            <rFont val="Tahoma"/>
            <family val="2"/>
          </rPr>
          <t>Angelo L'Abbate:</t>
        </r>
        <r>
          <rPr>
            <sz val="11"/>
            <color indexed="81"/>
            <rFont val="Tahoma"/>
            <family val="2"/>
          </rPr>
          <t xml:space="preserve">
conservative assumption</t>
        </r>
      </text>
    </comment>
    <comment ref="CF39" authorId="0">
      <text>
        <r>
          <rPr>
            <b/>
            <sz val="11"/>
            <color indexed="81"/>
            <rFont val="Tahoma"/>
            <family val="2"/>
          </rPr>
          <t>Angelo L'Abbate:</t>
        </r>
        <r>
          <rPr>
            <sz val="11"/>
            <color indexed="81"/>
            <rFont val="Tahoma"/>
            <family val="2"/>
          </rPr>
          <t xml:space="preserve">
it takes account of AL-KS as well (conservative assumption)</t>
        </r>
      </text>
    </comment>
    <comment ref="CC40" authorId="0">
      <text>
        <r>
          <rPr>
            <b/>
            <sz val="11"/>
            <color indexed="81"/>
            <rFont val="Tahoma"/>
            <family val="2"/>
          </rPr>
          <t>Angelo L'Abbate:</t>
        </r>
        <r>
          <rPr>
            <sz val="11"/>
            <color indexed="81"/>
            <rFont val="Tahoma"/>
            <family val="2"/>
          </rPr>
          <t xml:space="preserve">
value modified respect to PET_TRADE_v04</t>
        </r>
      </text>
    </comment>
    <comment ref="CD40" authorId="0">
      <text>
        <r>
          <rPr>
            <b/>
            <sz val="11"/>
            <color indexed="81"/>
            <rFont val="Tahoma"/>
            <family val="2"/>
          </rPr>
          <t>Angelo L'Abbate:</t>
        </r>
        <r>
          <rPr>
            <sz val="11"/>
            <color indexed="81"/>
            <rFont val="Tahoma"/>
            <family val="2"/>
          </rPr>
          <t xml:space="preserve">
value modified respect to PET_TRADE_v04</t>
        </r>
      </text>
    </comment>
    <comment ref="AH41" authorId="0">
      <text>
        <r>
          <rPr>
            <b/>
            <sz val="11"/>
            <color indexed="81"/>
            <rFont val="Tahoma"/>
            <family val="2"/>
          </rPr>
          <t>Angelo L'Abbate:</t>
        </r>
        <r>
          <rPr>
            <sz val="11"/>
            <color indexed="81"/>
            <rFont val="Tahoma"/>
            <family val="2"/>
          </rPr>
          <t xml:space="preserve">
value modified respect to PET_TRADE_v04</t>
        </r>
      </text>
    </comment>
    <comment ref="CA43" authorId="0">
      <text>
        <r>
          <rPr>
            <b/>
            <sz val="11"/>
            <color indexed="81"/>
            <rFont val="Tahoma"/>
            <family val="2"/>
          </rPr>
          <t>Angelo L'Abbate:</t>
        </r>
        <r>
          <rPr>
            <sz val="11"/>
            <color indexed="81"/>
            <rFont val="Tahoma"/>
            <family val="2"/>
          </rPr>
          <t xml:space="preserve">
conservative assumption</t>
        </r>
      </text>
    </comment>
    <comment ref="AY44" authorId="0">
      <text>
        <r>
          <rPr>
            <b/>
            <sz val="11"/>
            <color indexed="81"/>
            <rFont val="Tahoma"/>
            <family val="2"/>
          </rPr>
          <t>Angelo L'Abbate:</t>
        </r>
        <r>
          <rPr>
            <sz val="11"/>
            <color indexed="81"/>
            <rFont val="Tahoma"/>
            <family val="2"/>
          </rPr>
          <t xml:space="preserve">
value modified respect to PET_TRADE_v04</t>
        </r>
      </text>
    </comment>
    <comment ref="BV44" authorId="0">
      <text>
        <r>
          <rPr>
            <b/>
            <sz val="11"/>
            <color indexed="81"/>
            <rFont val="Tahoma"/>
            <family val="2"/>
          </rPr>
          <t>Angelo L'Abbate:</t>
        </r>
        <r>
          <rPr>
            <sz val="11"/>
            <color indexed="81"/>
            <rFont val="Tahoma"/>
            <family val="2"/>
          </rPr>
          <t xml:space="preserve">
value modified respect to PET_TRADE_v04</t>
        </r>
      </text>
    </comment>
    <comment ref="CA44"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CC44" authorId="0">
      <text>
        <r>
          <rPr>
            <b/>
            <sz val="11"/>
            <color indexed="81"/>
            <rFont val="Tahoma"/>
            <family val="2"/>
          </rPr>
          <t>Angelo L'Abbate:</t>
        </r>
        <r>
          <rPr>
            <sz val="11"/>
            <color indexed="81"/>
            <rFont val="Tahoma"/>
            <family val="2"/>
          </rPr>
          <t xml:space="preserve">
value modified respect to PET_TRADE_v04</t>
        </r>
      </text>
    </comment>
    <comment ref="CD44" authorId="0">
      <text>
        <r>
          <rPr>
            <b/>
            <sz val="11"/>
            <color indexed="81"/>
            <rFont val="Tahoma"/>
            <family val="2"/>
          </rPr>
          <t>Angelo L'Abbate:</t>
        </r>
        <r>
          <rPr>
            <sz val="11"/>
            <color indexed="81"/>
            <rFont val="Tahoma"/>
            <family val="2"/>
          </rPr>
          <t xml:space="preserve">
value modified respect to PET_TRADE_v04</t>
        </r>
      </text>
    </comment>
    <comment ref="CE44" authorId="0">
      <text>
        <r>
          <rPr>
            <b/>
            <sz val="11"/>
            <color indexed="81"/>
            <rFont val="Tahoma"/>
            <family val="2"/>
          </rPr>
          <t>Angelo L'Abbate:</t>
        </r>
        <r>
          <rPr>
            <sz val="11"/>
            <color indexed="81"/>
            <rFont val="Tahoma"/>
            <family val="2"/>
          </rPr>
          <t xml:space="preserve">
value modified respect to PET_TRADE_v04</t>
        </r>
      </text>
    </comment>
    <comment ref="P56" authorId="0">
      <text>
        <r>
          <rPr>
            <b/>
            <sz val="11"/>
            <color indexed="81"/>
            <rFont val="Tahoma"/>
            <family val="2"/>
          </rPr>
          <t>Angelo L'Abbate:</t>
        </r>
        <r>
          <rPr>
            <sz val="11"/>
            <color indexed="81"/>
            <rFont val="Tahoma"/>
            <family val="2"/>
          </rPr>
          <t xml:space="preserve">
value modified respect to PET_TRADE_v04</t>
        </r>
      </text>
    </comment>
    <comment ref="AB58" authorId="0">
      <text>
        <r>
          <rPr>
            <b/>
            <sz val="11"/>
            <color indexed="81"/>
            <rFont val="Tahoma"/>
            <family val="2"/>
          </rPr>
          <t>Angelo L'Abbate:</t>
        </r>
        <r>
          <rPr>
            <sz val="11"/>
            <color indexed="81"/>
            <rFont val="Tahoma"/>
            <family val="2"/>
          </rPr>
          <t xml:space="preserve">
value modified respect to PET_TRADE_v04</t>
        </r>
      </text>
    </comment>
    <comment ref="AL58" authorId="0">
      <text>
        <r>
          <rPr>
            <b/>
            <sz val="11"/>
            <color indexed="81"/>
            <rFont val="Tahoma"/>
            <family val="2"/>
          </rPr>
          <t>Angelo L'Abbate:</t>
        </r>
        <r>
          <rPr>
            <sz val="11"/>
            <color indexed="81"/>
            <rFont val="Tahoma"/>
            <family val="2"/>
          </rPr>
          <t xml:space="preserve">
value modified respect to PET_TRADE_v04</t>
        </r>
      </text>
    </comment>
    <comment ref="BI58" authorId="0">
      <text>
        <r>
          <rPr>
            <b/>
            <sz val="11"/>
            <color indexed="81"/>
            <rFont val="Tahoma"/>
            <family val="2"/>
          </rPr>
          <t>Angelo L'Abbate:</t>
        </r>
        <r>
          <rPr>
            <sz val="11"/>
            <color indexed="81"/>
            <rFont val="Tahoma"/>
            <family val="2"/>
          </rPr>
          <t xml:space="preserve">
value modified respect to PET_TRADE_v04</t>
        </r>
      </text>
    </comment>
    <comment ref="BV58" authorId="0">
      <text>
        <r>
          <rPr>
            <b/>
            <sz val="11"/>
            <color indexed="81"/>
            <rFont val="Tahoma"/>
            <family val="2"/>
          </rPr>
          <t>Angelo L'Abbate:</t>
        </r>
        <r>
          <rPr>
            <sz val="11"/>
            <color indexed="81"/>
            <rFont val="Tahoma"/>
            <family val="2"/>
          </rPr>
          <t xml:space="preserve">
value modified respect to PET_TRADE_v04</t>
        </r>
      </text>
    </comment>
    <comment ref="CF58" authorId="0">
      <text>
        <r>
          <rPr>
            <b/>
            <sz val="11"/>
            <color indexed="81"/>
            <rFont val="Tahoma"/>
            <family val="2"/>
          </rPr>
          <t>Angelo L'Abbate:</t>
        </r>
        <r>
          <rPr>
            <sz val="11"/>
            <color indexed="81"/>
            <rFont val="Tahoma"/>
            <family val="2"/>
          </rPr>
          <t xml:space="preserve">
value modified respect to PET_TRADE_v04</t>
        </r>
      </text>
    </comment>
    <comment ref="AE61" authorId="0">
      <text>
        <r>
          <rPr>
            <b/>
            <sz val="11"/>
            <color indexed="81"/>
            <rFont val="Tahoma"/>
            <family val="2"/>
          </rPr>
          <t>Angelo L'Abbate:</t>
        </r>
        <r>
          <rPr>
            <sz val="11"/>
            <color indexed="81"/>
            <rFont val="Tahoma"/>
            <family val="2"/>
          </rPr>
          <t xml:space="preserve">
value modified respect to PET_TRADE_v04</t>
        </r>
      </text>
    </comment>
    <comment ref="J62" authorId="0">
      <text>
        <r>
          <rPr>
            <b/>
            <sz val="11"/>
            <color indexed="81"/>
            <rFont val="Tahoma"/>
            <family val="2"/>
          </rPr>
          <t>Angelo L'Abbate:</t>
        </r>
        <r>
          <rPr>
            <sz val="11"/>
            <color indexed="81"/>
            <rFont val="Tahoma"/>
            <family val="2"/>
          </rPr>
          <t xml:space="preserve">
DE-DK_W: 1500 MW NTC
DE-DK_E: 550 MW NTC</t>
        </r>
      </text>
    </comment>
    <comment ref="BD62" authorId="0">
      <text>
        <r>
          <rPr>
            <b/>
            <sz val="11"/>
            <color indexed="81"/>
            <rFont val="Tahoma"/>
            <family val="2"/>
          </rPr>
          <t>Angelo L'Abbate:</t>
        </r>
        <r>
          <rPr>
            <sz val="11"/>
            <color indexed="81"/>
            <rFont val="Tahoma"/>
            <family val="2"/>
          </rPr>
          <t xml:space="preserve">
DK_W-DE: 2000 MW NTC
DK_E-DE: 550 MW NTC</t>
        </r>
      </text>
    </comment>
    <comment ref="BH62" authorId="0">
      <text>
        <r>
          <rPr>
            <b/>
            <sz val="11"/>
            <color indexed="81"/>
            <rFont val="Tahoma"/>
            <family val="2"/>
          </rPr>
          <t>Angelo L'Abbate:</t>
        </r>
        <r>
          <rPr>
            <sz val="11"/>
            <color indexed="81"/>
            <rFont val="Tahoma"/>
            <family val="2"/>
          </rPr>
          <t xml:space="preserve">
value modified respect to PET_TRADE_v04</t>
        </r>
      </text>
    </comment>
    <comment ref="I63" authorId="0">
      <text>
        <r>
          <rPr>
            <b/>
            <sz val="11"/>
            <color indexed="81"/>
            <rFont val="Tahoma"/>
            <family val="2"/>
          </rPr>
          <t>Angelo L'Abbate:</t>
        </r>
        <r>
          <rPr>
            <sz val="11"/>
            <color indexed="81"/>
            <rFont val="Tahoma"/>
            <family val="2"/>
          </rPr>
          <t xml:space="preserve">
DK_W-DE: 2000 MW NTC
DK_E-DE: 550 MW NTC</t>
        </r>
      </text>
    </comment>
    <comment ref="Y63" authorId="0">
      <text>
        <r>
          <rPr>
            <b/>
            <sz val="11"/>
            <color indexed="81"/>
            <rFont val="Tahoma"/>
            <family val="2"/>
          </rPr>
          <t>Angelo L'Abbate:</t>
        </r>
        <r>
          <rPr>
            <sz val="11"/>
            <color indexed="81"/>
            <rFont val="Tahoma"/>
            <family val="2"/>
          </rPr>
          <t xml:space="preserve">
DK_W-NO</t>
        </r>
      </text>
    </comment>
    <comment ref="AC63" authorId="0">
      <text>
        <r>
          <rPr>
            <b/>
            <sz val="11"/>
            <color indexed="81"/>
            <rFont val="Tahoma"/>
            <family val="2"/>
          </rPr>
          <t>Angelo L'Abbate:</t>
        </r>
        <r>
          <rPr>
            <sz val="11"/>
            <color indexed="81"/>
            <rFont val="Tahoma"/>
            <family val="2"/>
          </rPr>
          <t xml:space="preserve">
DK_W-SE: 740 MW NTC
DK_E-SE: 1700 MW NTC</t>
        </r>
      </text>
    </comment>
    <comment ref="BC63" authorId="0">
      <text>
        <r>
          <rPr>
            <b/>
            <sz val="11"/>
            <color indexed="81"/>
            <rFont val="Tahoma"/>
            <family val="2"/>
          </rPr>
          <t>Angelo L'Abbate:</t>
        </r>
        <r>
          <rPr>
            <sz val="11"/>
            <color indexed="81"/>
            <rFont val="Tahoma"/>
            <family val="2"/>
          </rPr>
          <t xml:space="preserve">
DE-DK_W: 1500 MW NTC
DE-DK_E: 550 MW NTC</t>
        </r>
      </text>
    </comment>
    <comment ref="BS63" authorId="0">
      <text>
        <r>
          <rPr>
            <b/>
            <sz val="11"/>
            <color indexed="81"/>
            <rFont val="Tahoma"/>
            <family val="2"/>
          </rPr>
          <t>Angelo L'Abbate:</t>
        </r>
        <r>
          <rPr>
            <sz val="11"/>
            <color indexed="81"/>
            <rFont val="Tahoma"/>
            <family val="2"/>
          </rPr>
          <t xml:space="preserve">
NO-DK_W</t>
        </r>
      </text>
    </comment>
    <comment ref="BW63" authorId="0">
      <text>
        <r>
          <rPr>
            <b/>
            <sz val="11"/>
            <color indexed="81"/>
            <rFont val="Tahoma"/>
            <family val="2"/>
          </rPr>
          <t>Angelo L'Abbate:</t>
        </r>
        <r>
          <rPr>
            <sz val="11"/>
            <color indexed="81"/>
            <rFont val="Tahoma"/>
            <family val="2"/>
          </rPr>
          <t xml:space="preserve">
SE-DK_W: 680 MW NTC
SE-DK_E: 1300 MW NTC</t>
        </r>
      </text>
    </comment>
    <comment ref="Y66" authorId="0">
      <text>
        <r>
          <rPr>
            <b/>
            <sz val="11"/>
            <color indexed="81"/>
            <rFont val="Tahoma"/>
            <family val="2"/>
          </rPr>
          <t>Angelo L'Abbate:</t>
        </r>
        <r>
          <rPr>
            <sz val="11"/>
            <color indexed="81"/>
            <rFont val="Tahoma"/>
            <family val="2"/>
          </rPr>
          <t xml:space="preserve">
NORDEL source</t>
        </r>
      </text>
    </comment>
    <comment ref="AC66" authorId="0">
      <text>
        <r>
          <rPr>
            <b/>
            <sz val="11"/>
            <color indexed="81"/>
            <rFont val="Tahoma"/>
            <family val="2"/>
          </rPr>
          <t>Angelo L'Abbate:</t>
        </r>
        <r>
          <rPr>
            <sz val="11"/>
            <color indexed="81"/>
            <rFont val="Tahoma"/>
            <family val="2"/>
          </rPr>
          <t xml:space="preserve">
NORDEL source</t>
        </r>
      </text>
    </comment>
    <comment ref="BS66" authorId="0">
      <text>
        <r>
          <rPr>
            <b/>
            <sz val="11"/>
            <color indexed="81"/>
            <rFont val="Tahoma"/>
            <family val="2"/>
          </rPr>
          <t>Angelo L'Abbate:</t>
        </r>
        <r>
          <rPr>
            <sz val="11"/>
            <color indexed="81"/>
            <rFont val="Tahoma"/>
            <family val="2"/>
          </rPr>
          <t xml:space="preserve">
NORDEL source</t>
        </r>
      </text>
    </comment>
    <comment ref="BW66" authorId="0">
      <text>
        <r>
          <rPr>
            <b/>
            <sz val="11"/>
            <color indexed="81"/>
            <rFont val="Tahoma"/>
            <family val="2"/>
          </rPr>
          <t>Angelo L'Abbate:</t>
        </r>
        <r>
          <rPr>
            <sz val="11"/>
            <color indexed="81"/>
            <rFont val="Tahoma"/>
            <family val="2"/>
          </rPr>
          <t xml:space="preserve">
NORDEL source</t>
        </r>
      </text>
    </comment>
    <comment ref="I67" authorId="0">
      <text>
        <r>
          <rPr>
            <b/>
            <sz val="11"/>
            <color indexed="81"/>
            <rFont val="Tahoma"/>
            <family val="2"/>
          </rPr>
          <t>Angelo L'Abbate:</t>
        </r>
        <r>
          <rPr>
            <sz val="11"/>
            <color indexed="81"/>
            <rFont val="Tahoma"/>
            <family val="2"/>
          </rPr>
          <t xml:space="preserve">
value modified respect to PET_TRADE_v04</t>
        </r>
      </text>
    </comment>
    <comment ref="E68" authorId="0">
      <text>
        <r>
          <rPr>
            <b/>
            <sz val="11"/>
            <color indexed="81"/>
            <rFont val="Tahoma"/>
            <family val="2"/>
          </rPr>
          <t>Angelo L'Abbate:</t>
        </r>
        <r>
          <rPr>
            <sz val="11"/>
            <color indexed="81"/>
            <rFont val="Tahoma"/>
            <family val="2"/>
          </rPr>
          <t xml:space="preserve">
value modified respect to PET_TRADE_v04</t>
        </r>
      </text>
    </comment>
    <comment ref="AG68" authorId="0">
      <text>
        <r>
          <rPr>
            <b/>
            <sz val="11"/>
            <color indexed="81"/>
            <rFont val="Tahoma"/>
            <family val="2"/>
          </rPr>
          <t>Angelo L'Abbate:</t>
        </r>
        <r>
          <rPr>
            <sz val="11"/>
            <color indexed="81"/>
            <rFont val="Tahoma"/>
            <family val="2"/>
          </rPr>
          <t xml:space="preserve">
value modified respect to PET_TRADE_v04</t>
        </r>
      </text>
    </comment>
    <comment ref="AW69" authorId="0">
      <text>
        <r>
          <rPr>
            <b/>
            <sz val="11"/>
            <color indexed="81"/>
            <rFont val="Tahoma"/>
            <family val="2"/>
          </rPr>
          <t>Angelo L'Abbate:</t>
        </r>
        <r>
          <rPr>
            <sz val="11"/>
            <color indexed="81"/>
            <rFont val="Tahoma"/>
            <family val="2"/>
          </rPr>
          <t xml:space="preserve">
value modified respect to PET_TRADE_v04</t>
        </r>
      </text>
    </comment>
    <comment ref="BY69" authorId="0">
      <text>
        <r>
          <rPr>
            <b/>
            <sz val="11"/>
            <color indexed="81"/>
            <rFont val="Tahoma"/>
            <family val="2"/>
          </rPr>
          <t>Angelo L'Abbate:</t>
        </r>
        <r>
          <rPr>
            <sz val="11"/>
            <color indexed="81"/>
            <rFont val="Tahoma"/>
            <family val="2"/>
          </rPr>
          <t xml:space="preserve">
value modified respect to PET_TRADE_v04</t>
        </r>
      </text>
    </comment>
    <comment ref="AF70" authorId="0">
      <text>
        <r>
          <rPr>
            <b/>
            <sz val="11"/>
            <color indexed="81"/>
            <rFont val="Tahoma"/>
            <family val="2"/>
          </rPr>
          <t>Angelo L'Abbate:</t>
        </r>
        <r>
          <rPr>
            <sz val="11"/>
            <color indexed="81"/>
            <rFont val="Tahoma"/>
            <family val="2"/>
          </rPr>
          <t xml:space="preserve">
NI/IE-GB: 80 MW
IE-GB: 500 MW VSC-HVDC</t>
        </r>
      </text>
    </comment>
    <comment ref="BZ70" authorId="0">
      <text>
        <r>
          <rPr>
            <b/>
            <sz val="11"/>
            <color indexed="81"/>
            <rFont val="Tahoma"/>
            <family val="2"/>
          </rPr>
          <t>Angelo L'Abbate:</t>
        </r>
        <r>
          <rPr>
            <sz val="11"/>
            <color indexed="81"/>
            <rFont val="Tahoma"/>
            <family val="2"/>
          </rPr>
          <t xml:space="preserve">
GB-NI/IE: 450 MW 
GB-IE: 500 MW VSC-HVDC</t>
        </r>
      </text>
    </comment>
    <comment ref="J78" authorId="0">
      <text>
        <r>
          <rPr>
            <b/>
            <sz val="11"/>
            <color indexed="81"/>
            <rFont val="Tahoma"/>
            <family val="2"/>
          </rPr>
          <t>Angelo L'Abbate:</t>
        </r>
        <r>
          <rPr>
            <sz val="11"/>
            <color indexed="81"/>
            <rFont val="Tahoma"/>
            <family val="2"/>
          </rPr>
          <t xml:space="preserve">
NO-DK_W</t>
        </r>
      </text>
    </comment>
    <comment ref="M78" authorId="0">
      <text>
        <r>
          <rPr>
            <b/>
            <sz val="11"/>
            <color indexed="81"/>
            <rFont val="Tahoma"/>
            <family val="2"/>
          </rPr>
          <t>Angelo L'Abbate:</t>
        </r>
        <r>
          <rPr>
            <sz val="11"/>
            <color indexed="81"/>
            <rFont val="Tahoma"/>
            <family val="2"/>
          </rPr>
          <t xml:space="preserve">
NORDEL source</t>
        </r>
      </text>
    </comment>
    <comment ref="AC78" authorId="0">
      <text>
        <r>
          <rPr>
            <b/>
            <sz val="11"/>
            <color indexed="81"/>
            <rFont val="Tahoma"/>
            <family val="2"/>
          </rPr>
          <t>Angelo L'Abbate:</t>
        </r>
        <r>
          <rPr>
            <sz val="11"/>
            <color indexed="81"/>
            <rFont val="Tahoma"/>
            <family val="2"/>
          </rPr>
          <t xml:space="preserve">
NORDEL source</t>
        </r>
      </text>
    </comment>
    <comment ref="BD78" authorId="0">
      <text>
        <r>
          <rPr>
            <b/>
            <sz val="11"/>
            <color indexed="81"/>
            <rFont val="Tahoma"/>
            <family val="2"/>
          </rPr>
          <t>Angelo L'Abbate:</t>
        </r>
        <r>
          <rPr>
            <sz val="11"/>
            <color indexed="81"/>
            <rFont val="Tahoma"/>
            <family val="2"/>
          </rPr>
          <t xml:space="preserve">
DK_W-NO</t>
        </r>
      </text>
    </comment>
    <comment ref="BG78" authorId="0">
      <text>
        <r>
          <rPr>
            <b/>
            <sz val="11"/>
            <color indexed="81"/>
            <rFont val="Tahoma"/>
            <family val="2"/>
          </rPr>
          <t>Angelo L'Abbate:</t>
        </r>
        <r>
          <rPr>
            <sz val="11"/>
            <color indexed="81"/>
            <rFont val="Tahoma"/>
            <family val="2"/>
          </rPr>
          <t xml:space="preserve">
NORDEL source</t>
        </r>
      </text>
    </comment>
    <comment ref="BW78" authorId="0">
      <text>
        <r>
          <rPr>
            <b/>
            <sz val="11"/>
            <color indexed="81"/>
            <rFont val="Tahoma"/>
            <family val="2"/>
          </rPr>
          <t>Angelo L'Abbate:</t>
        </r>
        <r>
          <rPr>
            <sz val="11"/>
            <color indexed="81"/>
            <rFont val="Tahoma"/>
            <family val="2"/>
          </rPr>
          <t xml:space="preserve">
NORDEL source</t>
        </r>
      </text>
    </comment>
    <comment ref="E81" authorId="0">
      <text>
        <r>
          <rPr>
            <b/>
            <sz val="11"/>
            <color indexed="81"/>
            <rFont val="Tahoma"/>
            <family val="2"/>
          </rPr>
          <t>Angelo L'Abbate:</t>
        </r>
        <r>
          <rPr>
            <sz val="11"/>
            <color indexed="81"/>
            <rFont val="Tahoma"/>
            <family val="2"/>
          </rPr>
          <t xml:space="preserve">
value modified respect to PET_TRADE_v04</t>
        </r>
      </text>
    </comment>
    <comment ref="AL81" authorId="0">
      <text>
        <r>
          <rPr>
            <b/>
            <sz val="11"/>
            <color indexed="81"/>
            <rFont val="Tahoma"/>
            <family val="2"/>
          </rPr>
          <t>Angelo L'Abbate:</t>
        </r>
        <r>
          <rPr>
            <sz val="11"/>
            <color indexed="81"/>
            <rFont val="Tahoma"/>
            <family val="2"/>
          </rPr>
          <t xml:space="preserve">
value modified respect to PET_TRADE_v04</t>
        </r>
      </text>
    </comment>
    <comment ref="AY81" authorId="0">
      <text>
        <r>
          <rPr>
            <b/>
            <sz val="11"/>
            <color indexed="81"/>
            <rFont val="Tahoma"/>
            <family val="2"/>
          </rPr>
          <t>Angelo L'Abbate:</t>
        </r>
        <r>
          <rPr>
            <sz val="11"/>
            <color indexed="81"/>
            <rFont val="Tahoma"/>
            <family val="2"/>
          </rPr>
          <t xml:space="preserve">
value modified respect to PET_TRADE_v04</t>
        </r>
      </text>
    </comment>
    <comment ref="J82" authorId="0">
      <text>
        <r>
          <rPr>
            <b/>
            <sz val="11"/>
            <color indexed="81"/>
            <rFont val="Tahoma"/>
            <family val="2"/>
          </rPr>
          <t>Angelo L'Abbate:</t>
        </r>
        <r>
          <rPr>
            <sz val="11"/>
            <color indexed="81"/>
            <rFont val="Tahoma"/>
            <family val="2"/>
          </rPr>
          <t xml:space="preserve">
SE-DK_W: 680 MW NTC
SE-DK_E: 1300 MW NTC</t>
        </r>
      </text>
    </comment>
    <comment ref="M82" authorId="0">
      <text>
        <r>
          <rPr>
            <b/>
            <sz val="11"/>
            <color indexed="81"/>
            <rFont val="Tahoma"/>
            <family val="2"/>
          </rPr>
          <t>Angelo L'Abbate:</t>
        </r>
        <r>
          <rPr>
            <sz val="11"/>
            <color indexed="81"/>
            <rFont val="Tahoma"/>
            <family val="2"/>
          </rPr>
          <t xml:space="preserve">
NORDEL source</t>
        </r>
      </text>
    </comment>
    <comment ref="Y82" authorId="0">
      <text>
        <r>
          <rPr>
            <b/>
            <sz val="11"/>
            <color indexed="81"/>
            <rFont val="Tahoma"/>
            <family val="2"/>
          </rPr>
          <t>Angelo L'Abbate:</t>
        </r>
        <r>
          <rPr>
            <sz val="11"/>
            <color indexed="81"/>
            <rFont val="Tahoma"/>
            <family val="2"/>
          </rPr>
          <t xml:space="preserve">
NORDEL source</t>
        </r>
      </text>
    </comment>
    <comment ref="BD82" authorId="0">
      <text>
        <r>
          <rPr>
            <b/>
            <sz val="11"/>
            <color indexed="81"/>
            <rFont val="Tahoma"/>
            <family val="2"/>
          </rPr>
          <t>Angelo L'Abbate:</t>
        </r>
        <r>
          <rPr>
            <sz val="11"/>
            <color indexed="81"/>
            <rFont val="Tahoma"/>
            <family val="2"/>
          </rPr>
          <t xml:space="preserve">
DK_W-SE: 740 MW NTC
DK_E-SE: 1700 MW NTC</t>
        </r>
      </text>
    </comment>
    <comment ref="BG82" authorId="0">
      <text>
        <r>
          <rPr>
            <b/>
            <sz val="11"/>
            <color indexed="81"/>
            <rFont val="Tahoma"/>
            <family val="2"/>
          </rPr>
          <t>Angelo L'Abbate:</t>
        </r>
        <r>
          <rPr>
            <sz val="11"/>
            <color indexed="81"/>
            <rFont val="Tahoma"/>
            <family val="2"/>
          </rPr>
          <t xml:space="preserve">
NORDEL source</t>
        </r>
      </text>
    </comment>
    <comment ref="BS82" authorId="0">
      <text>
        <r>
          <rPr>
            <b/>
            <sz val="11"/>
            <color indexed="81"/>
            <rFont val="Tahoma"/>
            <family val="2"/>
          </rPr>
          <t>Angelo L'Abbate:</t>
        </r>
        <r>
          <rPr>
            <sz val="11"/>
            <color indexed="81"/>
            <rFont val="Tahoma"/>
            <family val="2"/>
          </rPr>
          <t xml:space="preserve">
NORDEL source</t>
        </r>
      </text>
    </comment>
    <comment ref="P84" authorId="0">
      <text>
        <r>
          <rPr>
            <b/>
            <sz val="11"/>
            <color indexed="81"/>
            <rFont val="Tahoma"/>
            <family val="2"/>
          </rPr>
          <t>Angelo L'Abbate:</t>
        </r>
        <r>
          <rPr>
            <sz val="11"/>
            <color indexed="81"/>
            <rFont val="Tahoma"/>
            <family val="2"/>
          </rPr>
          <t xml:space="preserve">
value modified respect to PET_TRADE_v04</t>
        </r>
      </text>
    </comment>
    <comment ref="BB84" authorId="0">
      <text>
        <r>
          <rPr>
            <b/>
            <sz val="11"/>
            <color indexed="81"/>
            <rFont val="Tahoma"/>
            <family val="2"/>
          </rPr>
          <t>Angelo L'Abbate:</t>
        </r>
        <r>
          <rPr>
            <sz val="11"/>
            <color indexed="81"/>
            <rFont val="Tahoma"/>
            <family val="2"/>
          </rPr>
          <t xml:space="preserve">
value modified respect to PET_TRADE_v04</t>
        </r>
      </text>
    </comment>
    <comment ref="Q85" authorId="0">
      <text>
        <r>
          <rPr>
            <b/>
            <sz val="11"/>
            <color indexed="81"/>
            <rFont val="Tahoma"/>
            <family val="2"/>
          </rPr>
          <t>Angelo L'Abbate:</t>
        </r>
        <r>
          <rPr>
            <sz val="11"/>
            <color indexed="81"/>
            <rFont val="Tahoma"/>
            <family val="2"/>
          </rPr>
          <t xml:space="preserve">
GB-NI/IE: 450 MW 
GB-IE: 500 MW VSC-HVDC</t>
        </r>
      </text>
    </comment>
    <comment ref="BK85" authorId="0">
      <text>
        <r>
          <rPr>
            <b/>
            <sz val="11"/>
            <color indexed="81"/>
            <rFont val="Tahoma"/>
            <family val="2"/>
          </rPr>
          <t>Angelo L'Abbate:</t>
        </r>
        <r>
          <rPr>
            <sz val="11"/>
            <color indexed="81"/>
            <rFont val="Tahoma"/>
            <family val="2"/>
          </rPr>
          <t xml:space="preserve">
NI/IE-GB: 80 MW
IE-GB: 500 MW VSC-HVDC</t>
        </r>
      </text>
    </comment>
    <comment ref="AK86" authorId="0">
      <text>
        <r>
          <rPr>
            <b/>
            <sz val="11"/>
            <color indexed="81"/>
            <rFont val="Tahoma"/>
            <family val="2"/>
          </rPr>
          <t>Angelo L'Abbate:</t>
        </r>
        <r>
          <rPr>
            <sz val="11"/>
            <color indexed="81"/>
            <rFont val="Tahoma"/>
            <family val="2"/>
          </rPr>
          <t xml:space="preserve">
conservative assumption</t>
        </r>
      </text>
    </comment>
    <comment ref="AL86"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BI86" authorId="0">
      <text>
        <r>
          <rPr>
            <b/>
            <sz val="11"/>
            <color indexed="81"/>
            <rFont val="Tahoma"/>
            <family val="2"/>
          </rPr>
          <t>Angelo L'Abbate:</t>
        </r>
        <r>
          <rPr>
            <sz val="11"/>
            <color indexed="81"/>
            <rFont val="Tahoma"/>
            <family val="2"/>
          </rPr>
          <t xml:space="preserve">
value modified respect to PET_TRADE_v04</t>
        </r>
      </text>
    </comment>
    <comment ref="CE86" authorId="0">
      <text>
        <r>
          <rPr>
            <b/>
            <sz val="11"/>
            <color indexed="81"/>
            <rFont val="Tahoma"/>
            <family val="2"/>
          </rPr>
          <t>Angelo L'Abbate:</t>
        </r>
        <r>
          <rPr>
            <sz val="11"/>
            <color indexed="81"/>
            <rFont val="Tahoma"/>
            <family val="2"/>
          </rPr>
          <t xml:space="preserve">
conservative assumption</t>
        </r>
      </text>
    </comment>
    <comment ref="CF86" authorId="0">
      <text>
        <r>
          <rPr>
            <b/>
            <sz val="11"/>
            <color indexed="81"/>
            <rFont val="Tahoma"/>
            <family val="2"/>
          </rPr>
          <t>Angelo L'Abbate:</t>
        </r>
        <r>
          <rPr>
            <sz val="11"/>
            <color indexed="81"/>
            <rFont val="Tahoma"/>
            <family val="2"/>
          </rPr>
          <t xml:space="preserve">
it takes account of AL-KS as well (conservative assumption)</t>
        </r>
      </text>
    </comment>
    <comment ref="CC87" authorId="0">
      <text>
        <r>
          <rPr>
            <b/>
            <sz val="11"/>
            <color indexed="81"/>
            <rFont val="Tahoma"/>
            <family val="2"/>
          </rPr>
          <t>Angelo L'Abbate:</t>
        </r>
        <r>
          <rPr>
            <sz val="11"/>
            <color indexed="81"/>
            <rFont val="Tahoma"/>
            <family val="2"/>
          </rPr>
          <t xml:space="preserve">
value modified respect to PET_TRADE_v04</t>
        </r>
      </text>
    </comment>
    <comment ref="CD87" authorId="0">
      <text>
        <r>
          <rPr>
            <b/>
            <sz val="11"/>
            <color indexed="81"/>
            <rFont val="Tahoma"/>
            <family val="2"/>
          </rPr>
          <t>Angelo L'Abbate:</t>
        </r>
        <r>
          <rPr>
            <sz val="11"/>
            <color indexed="81"/>
            <rFont val="Tahoma"/>
            <family val="2"/>
          </rPr>
          <t xml:space="preserve">
value modified respect to PET_TRADE_v04</t>
        </r>
      </text>
    </comment>
    <comment ref="AH88" authorId="0">
      <text>
        <r>
          <rPr>
            <b/>
            <sz val="11"/>
            <color indexed="81"/>
            <rFont val="Tahoma"/>
            <family val="2"/>
          </rPr>
          <t>Angelo L'Abbate:</t>
        </r>
        <r>
          <rPr>
            <sz val="11"/>
            <color indexed="81"/>
            <rFont val="Tahoma"/>
            <family val="2"/>
          </rPr>
          <t xml:space="preserve">
value modified respect to PET_TRADE_v04</t>
        </r>
      </text>
    </comment>
    <comment ref="AL88" authorId="0">
      <text>
        <r>
          <rPr>
            <b/>
            <sz val="11"/>
            <color indexed="81"/>
            <rFont val="Tahoma"/>
            <family val="2"/>
          </rPr>
          <t>Angelo L'Abbate:</t>
        </r>
        <r>
          <rPr>
            <sz val="11"/>
            <color indexed="81"/>
            <rFont val="Tahoma"/>
            <family val="2"/>
          </rPr>
          <t xml:space="preserve">
value modified respect to PET_TRADE_v04</t>
        </r>
      </text>
    </comment>
    <comment ref="AH89" authorId="0">
      <text>
        <r>
          <rPr>
            <b/>
            <sz val="11"/>
            <color indexed="81"/>
            <rFont val="Tahoma"/>
            <family val="2"/>
          </rPr>
          <t>Angelo L'Abbate:</t>
        </r>
        <r>
          <rPr>
            <sz val="11"/>
            <color indexed="81"/>
            <rFont val="Tahoma"/>
            <family val="2"/>
          </rPr>
          <t xml:space="preserve">
value modified respect to PET_TRADE_v04</t>
        </r>
      </text>
    </comment>
    <comment ref="AL89" authorId="0">
      <text>
        <r>
          <rPr>
            <b/>
            <sz val="11"/>
            <color indexed="81"/>
            <rFont val="Tahoma"/>
            <family val="2"/>
          </rPr>
          <t>Angelo L'Abbate:</t>
        </r>
        <r>
          <rPr>
            <sz val="11"/>
            <color indexed="81"/>
            <rFont val="Tahoma"/>
            <family val="2"/>
          </rPr>
          <t xml:space="preserve">
value modified respect to PET_TRADE_v04</t>
        </r>
      </text>
    </comment>
    <comment ref="AG90" authorId="0">
      <text>
        <r>
          <rPr>
            <b/>
            <sz val="11"/>
            <color indexed="81"/>
            <rFont val="Tahoma"/>
            <family val="2"/>
          </rPr>
          <t>Angelo L'Abbate:</t>
        </r>
        <r>
          <rPr>
            <sz val="11"/>
            <color indexed="81"/>
            <rFont val="Tahoma"/>
            <family val="2"/>
          </rPr>
          <t xml:space="preserve">
conservative assumption</t>
        </r>
      </text>
    </comment>
    <comment ref="AL90" authorId="0">
      <text>
        <r>
          <rPr>
            <b/>
            <sz val="11"/>
            <color indexed="81"/>
            <rFont val="Tahoma"/>
            <family val="2"/>
          </rPr>
          <t>Angelo L'Abbate:</t>
        </r>
        <r>
          <rPr>
            <sz val="11"/>
            <color indexed="81"/>
            <rFont val="Tahoma"/>
            <family val="2"/>
          </rPr>
          <t xml:space="preserve">
value modified respect to PET_TRADE_v04</t>
        </r>
      </text>
    </comment>
    <comment ref="CA90" authorId="0">
      <text>
        <r>
          <rPr>
            <b/>
            <sz val="11"/>
            <color indexed="81"/>
            <rFont val="Tahoma"/>
            <family val="2"/>
          </rPr>
          <t>Angelo L'Abbate:</t>
        </r>
        <r>
          <rPr>
            <sz val="11"/>
            <color indexed="81"/>
            <rFont val="Tahoma"/>
            <family val="2"/>
          </rPr>
          <t xml:space="preserve">
conservative assumption</t>
        </r>
      </text>
    </comment>
    <comment ref="E91" authorId="0">
      <text>
        <r>
          <rPr>
            <b/>
            <sz val="11"/>
            <color indexed="81"/>
            <rFont val="Tahoma"/>
            <family val="2"/>
          </rPr>
          <t>Angelo L'Abbate:</t>
        </r>
        <r>
          <rPr>
            <sz val="11"/>
            <color indexed="81"/>
            <rFont val="Tahoma"/>
            <family val="2"/>
          </rPr>
          <t xml:space="preserve">
value modified respect to PET_TRADE_v04</t>
        </r>
      </text>
    </comment>
    <comment ref="AG91" authorId="0">
      <text>
        <r>
          <rPr>
            <b/>
            <sz val="11"/>
            <color indexed="81"/>
            <rFont val="Tahoma"/>
            <family val="2"/>
          </rPr>
          <t>Angelo L'Abbate:</t>
        </r>
        <r>
          <rPr>
            <sz val="11"/>
            <color indexed="81"/>
            <rFont val="Tahoma"/>
            <family val="2"/>
          </rPr>
          <t xml:space="preserve">
it takes account of AL-KS as well (conservative assumption)</t>
        </r>
      </text>
    </comment>
    <comment ref="AY91" authorId="0">
      <text>
        <r>
          <rPr>
            <b/>
            <sz val="11"/>
            <color indexed="81"/>
            <rFont val="Tahoma"/>
            <family val="2"/>
          </rPr>
          <t>Angelo L'Abbate:</t>
        </r>
        <r>
          <rPr>
            <sz val="11"/>
            <color indexed="81"/>
            <rFont val="Tahoma"/>
            <family val="2"/>
          </rPr>
          <t xml:space="preserve">
value modified respect to PET_TRADE_v04</t>
        </r>
      </text>
    </comment>
    <comment ref="BV91" authorId="0">
      <text>
        <r>
          <rPr>
            <b/>
            <sz val="11"/>
            <color indexed="81"/>
            <rFont val="Tahoma"/>
            <family val="2"/>
          </rPr>
          <t>Angelo L'Abbate:</t>
        </r>
        <r>
          <rPr>
            <sz val="11"/>
            <color indexed="81"/>
            <rFont val="Tahoma"/>
            <family val="2"/>
          </rPr>
          <t xml:space="preserve">
value modified respect to PET_TRADE_v04</t>
        </r>
      </text>
    </comment>
    <comment ref="CA91"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CC91" authorId="0">
      <text>
        <r>
          <rPr>
            <b/>
            <sz val="11"/>
            <color indexed="81"/>
            <rFont val="Tahoma"/>
            <family val="2"/>
          </rPr>
          <t>Angelo L'Abbate:</t>
        </r>
        <r>
          <rPr>
            <sz val="11"/>
            <color indexed="81"/>
            <rFont val="Tahoma"/>
            <family val="2"/>
          </rPr>
          <t xml:space="preserve">
value modified respect to PET_TRADE_v04</t>
        </r>
      </text>
    </comment>
    <comment ref="CD91" authorId="0">
      <text>
        <r>
          <rPr>
            <b/>
            <sz val="11"/>
            <color indexed="81"/>
            <rFont val="Tahoma"/>
            <family val="2"/>
          </rPr>
          <t>Angelo L'Abbate:</t>
        </r>
        <r>
          <rPr>
            <sz val="11"/>
            <color indexed="81"/>
            <rFont val="Tahoma"/>
            <family val="2"/>
          </rPr>
          <t xml:space="preserve">
value modified respect to PET_TRADE_v04</t>
        </r>
      </text>
    </comment>
    <comment ref="CE91" authorId="0">
      <text>
        <r>
          <rPr>
            <b/>
            <sz val="11"/>
            <color indexed="81"/>
            <rFont val="Tahoma"/>
            <family val="2"/>
          </rPr>
          <t>Angelo L'Abbate:</t>
        </r>
        <r>
          <rPr>
            <sz val="11"/>
            <color indexed="81"/>
            <rFont val="Tahoma"/>
            <family val="2"/>
          </rPr>
          <t xml:space="preserve">
value modified respect to PET_TRADE_v04</t>
        </r>
      </text>
    </comment>
  </commentList>
</comments>
</file>

<file path=xl/comments6.xml><?xml version="1.0" encoding="utf-8"?>
<comments xmlns="http://schemas.openxmlformats.org/spreadsheetml/2006/main">
  <authors>
    <author>Angelo L'Abbate</author>
  </authors>
  <commentList>
    <comment ref="BI11" authorId="0">
      <text>
        <r>
          <rPr>
            <b/>
            <sz val="11"/>
            <color indexed="81"/>
            <rFont val="Tahoma"/>
            <family val="2"/>
          </rPr>
          <t>Angelo L'Abbate:</t>
        </r>
        <r>
          <rPr>
            <sz val="11"/>
            <color indexed="81"/>
            <rFont val="Tahoma"/>
            <family val="2"/>
          </rPr>
          <t xml:space="preserve">
value modified respect to PET_TRADE_v04</t>
        </r>
      </text>
    </comment>
    <comment ref="BV11" authorId="0">
      <text>
        <r>
          <rPr>
            <b/>
            <sz val="11"/>
            <color indexed="81"/>
            <rFont val="Tahoma"/>
            <family val="2"/>
          </rPr>
          <t>Angelo L'Abbate:</t>
        </r>
        <r>
          <rPr>
            <sz val="11"/>
            <color indexed="81"/>
            <rFont val="Tahoma"/>
            <family val="2"/>
          </rPr>
          <t xml:space="preserve">
value modified respect to PET_TRADE_v04</t>
        </r>
      </text>
    </comment>
    <comment ref="CF11" authorId="0">
      <text>
        <r>
          <rPr>
            <b/>
            <sz val="11"/>
            <color indexed="81"/>
            <rFont val="Tahoma"/>
            <family val="2"/>
          </rPr>
          <t>Angelo L'Abbate:</t>
        </r>
        <r>
          <rPr>
            <sz val="11"/>
            <color indexed="81"/>
            <rFont val="Tahoma"/>
            <family val="2"/>
          </rPr>
          <t xml:space="preserve">
value modified respect to PET_TRADE_v04</t>
        </r>
      </text>
    </comment>
    <comment ref="BD15" authorId="0">
      <text>
        <r>
          <rPr>
            <b/>
            <sz val="11"/>
            <color indexed="81"/>
            <rFont val="Tahoma"/>
            <family val="2"/>
          </rPr>
          <t>Angelo L'Abbate:</t>
        </r>
        <r>
          <rPr>
            <sz val="11"/>
            <color indexed="81"/>
            <rFont val="Tahoma"/>
            <family val="2"/>
          </rPr>
          <t xml:space="preserve">
DK_W-DE: 2000 MW
DK_E-DE: 550 MW
600 MW HVDC at Kriegers Flak</t>
        </r>
      </text>
    </comment>
    <comment ref="BH15" authorId="0">
      <text>
        <r>
          <rPr>
            <b/>
            <sz val="11"/>
            <color indexed="81"/>
            <rFont val="Tahoma"/>
            <family val="2"/>
          </rPr>
          <t>Angelo L'Abbate:</t>
        </r>
        <r>
          <rPr>
            <sz val="11"/>
            <color indexed="81"/>
            <rFont val="Tahoma"/>
            <family val="2"/>
          </rPr>
          <t xml:space="preserve">
value modified respect to PET_TRADE_v04</t>
        </r>
      </text>
    </comment>
    <comment ref="BC16" authorId="0">
      <text>
        <r>
          <rPr>
            <b/>
            <sz val="11"/>
            <color indexed="81"/>
            <rFont val="Tahoma"/>
            <family val="2"/>
          </rPr>
          <t>Angelo L'Abbate:</t>
        </r>
        <r>
          <rPr>
            <sz val="11"/>
            <color indexed="81"/>
            <rFont val="Tahoma"/>
            <family val="2"/>
          </rPr>
          <t xml:space="preserve">
DE-DK_W: 1500 MW
DE-DK_E: 550 MW
600 MW HVDC at Kriegers Flak</t>
        </r>
      </text>
    </comment>
    <comment ref="BS16" authorId="0">
      <text>
        <r>
          <rPr>
            <b/>
            <sz val="11"/>
            <color indexed="81"/>
            <rFont val="Tahoma"/>
            <family val="2"/>
          </rPr>
          <t>Angelo L'Abbate:</t>
        </r>
        <r>
          <rPr>
            <sz val="11"/>
            <color indexed="81"/>
            <rFont val="Tahoma"/>
            <family val="2"/>
          </rPr>
          <t xml:space="preserve">
NO-DK_W</t>
        </r>
      </text>
    </comment>
    <comment ref="BW16" authorId="0">
      <text>
        <r>
          <rPr>
            <b/>
            <sz val="11"/>
            <color indexed="81"/>
            <rFont val="Tahoma"/>
            <family val="2"/>
          </rPr>
          <t>Angelo L'Abbate:</t>
        </r>
        <r>
          <rPr>
            <sz val="11"/>
            <color indexed="81"/>
            <rFont val="Tahoma"/>
            <family val="2"/>
          </rPr>
          <t xml:space="preserve">
SE-DK_W: 680 MW NTC
SE-DK_E: 1300 MW NTC</t>
        </r>
      </text>
    </comment>
    <comment ref="BP17" authorId="0">
      <text>
        <r>
          <rPr>
            <b/>
            <sz val="11"/>
            <color indexed="81"/>
            <rFont val="Tahoma"/>
            <family val="2"/>
          </rPr>
          <t>Angelo L'Abbate:</t>
        </r>
        <r>
          <rPr>
            <sz val="11"/>
            <color indexed="81"/>
            <rFont val="Tahoma"/>
            <family val="2"/>
          </rPr>
          <t xml:space="preserve">
BEMIP study by CESI</t>
        </r>
      </text>
    </comment>
    <comment ref="BS19" authorId="0">
      <text>
        <r>
          <rPr>
            <b/>
            <sz val="11"/>
            <color indexed="81"/>
            <rFont val="Tahoma"/>
            <family val="2"/>
          </rPr>
          <t>Angelo L'Abbate:</t>
        </r>
        <r>
          <rPr>
            <sz val="11"/>
            <color indexed="81"/>
            <rFont val="Tahoma"/>
            <family val="2"/>
          </rPr>
          <t xml:space="preserve">
NORDEL source</t>
        </r>
      </text>
    </comment>
    <comment ref="BW19" authorId="0">
      <text>
        <r>
          <rPr>
            <b/>
            <sz val="11"/>
            <color indexed="81"/>
            <rFont val="Tahoma"/>
            <family val="2"/>
          </rPr>
          <t>Angelo L'Abbate:</t>
        </r>
        <r>
          <rPr>
            <sz val="11"/>
            <color indexed="81"/>
            <rFont val="Tahoma"/>
            <family val="2"/>
          </rPr>
          <t xml:space="preserve">
NORDEL source</t>
        </r>
      </text>
    </comment>
    <comment ref="AW22" authorId="0">
      <text>
        <r>
          <rPr>
            <b/>
            <sz val="11"/>
            <color indexed="81"/>
            <rFont val="Tahoma"/>
            <family val="2"/>
          </rPr>
          <t>Angelo L'Abbate:</t>
        </r>
        <r>
          <rPr>
            <sz val="11"/>
            <color indexed="81"/>
            <rFont val="Tahoma"/>
            <family val="2"/>
          </rPr>
          <t xml:space="preserve">
value modified respect to PET_TRADE_v04</t>
        </r>
      </text>
    </comment>
    <comment ref="BY22" authorId="0">
      <text>
        <r>
          <rPr>
            <b/>
            <sz val="11"/>
            <color indexed="81"/>
            <rFont val="Tahoma"/>
            <family val="2"/>
          </rPr>
          <t>Angelo L'Abbate:</t>
        </r>
        <r>
          <rPr>
            <sz val="11"/>
            <color indexed="81"/>
            <rFont val="Tahoma"/>
            <family val="2"/>
          </rPr>
          <t xml:space="preserve">
value modified respect to PET_TRADE_v04</t>
        </r>
      </text>
    </comment>
    <comment ref="AF23" authorId="0">
      <text>
        <r>
          <rPr>
            <b/>
            <sz val="11"/>
            <color indexed="81"/>
            <rFont val="Tahoma"/>
            <family val="2"/>
          </rPr>
          <t>Angelo L'Abbate:</t>
        </r>
        <r>
          <rPr>
            <sz val="11"/>
            <color indexed="81"/>
            <rFont val="Tahoma"/>
            <family val="2"/>
          </rPr>
          <t xml:space="preserve">
NI-GB: 80 MW
IE-NI: 1000 MW
IE-GB: 850 MW VSC-HVDC</t>
        </r>
      </text>
    </comment>
    <comment ref="BZ23" authorId="0">
      <text>
        <r>
          <rPr>
            <b/>
            <sz val="11"/>
            <color indexed="81"/>
            <rFont val="Tahoma"/>
            <family val="2"/>
          </rPr>
          <t>Angelo L'Abbate:</t>
        </r>
        <r>
          <rPr>
            <sz val="11"/>
            <color indexed="81"/>
            <rFont val="Tahoma"/>
            <family val="2"/>
          </rPr>
          <t xml:space="preserve">
GB-NI/IE: 450 MW 
GB-IE: 850 MW VSC-HVDC</t>
        </r>
      </text>
    </comment>
    <comment ref="BE28" authorId="0">
      <text>
        <r>
          <rPr>
            <b/>
            <sz val="11"/>
            <color indexed="81"/>
            <rFont val="Tahoma"/>
            <family val="2"/>
          </rPr>
          <t>Angelo L'Abbate:</t>
        </r>
        <r>
          <rPr>
            <sz val="11"/>
            <color indexed="81"/>
            <rFont val="Tahoma"/>
            <family val="2"/>
          </rPr>
          <t xml:space="preserve">
BEMIP study by CESI</t>
        </r>
      </text>
    </comment>
    <comment ref="BD31" authorId="0">
      <text>
        <r>
          <rPr>
            <b/>
            <sz val="11"/>
            <color indexed="81"/>
            <rFont val="Tahoma"/>
            <family val="2"/>
          </rPr>
          <t>Angelo L'Abbate:</t>
        </r>
        <r>
          <rPr>
            <sz val="11"/>
            <color indexed="81"/>
            <rFont val="Tahoma"/>
            <family val="2"/>
          </rPr>
          <t xml:space="preserve">
DK_W-NO</t>
        </r>
      </text>
    </comment>
    <comment ref="BG31" authorId="0">
      <text>
        <r>
          <rPr>
            <b/>
            <sz val="11"/>
            <color indexed="81"/>
            <rFont val="Tahoma"/>
            <family val="2"/>
          </rPr>
          <t>Angelo L'Abbate:</t>
        </r>
        <r>
          <rPr>
            <sz val="11"/>
            <color indexed="81"/>
            <rFont val="Tahoma"/>
            <family val="2"/>
          </rPr>
          <t xml:space="preserve">
NORDEL source</t>
        </r>
      </text>
    </comment>
    <comment ref="BW31" authorId="0">
      <text>
        <r>
          <rPr>
            <b/>
            <sz val="11"/>
            <color indexed="81"/>
            <rFont val="Tahoma"/>
            <family val="2"/>
          </rPr>
          <t>Angelo L'Abbate:</t>
        </r>
        <r>
          <rPr>
            <sz val="11"/>
            <color indexed="81"/>
            <rFont val="Tahoma"/>
            <family val="2"/>
          </rPr>
          <t xml:space="preserve">
NORDEL, SvK sources</t>
        </r>
      </text>
    </comment>
    <comment ref="AY34" authorId="0">
      <text>
        <r>
          <rPr>
            <b/>
            <sz val="11"/>
            <color indexed="81"/>
            <rFont val="Tahoma"/>
            <family val="2"/>
          </rPr>
          <t>Angelo L'Abbate:</t>
        </r>
        <r>
          <rPr>
            <sz val="11"/>
            <color indexed="81"/>
            <rFont val="Tahoma"/>
            <family val="2"/>
          </rPr>
          <t xml:space="preserve">
value modified respect to PET_TRADE_v04</t>
        </r>
      </text>
    </comment>
    <comment ref="BD35" authorId="0">
      <text>
        <r>
          <rPr>
            <b/>
            <sz val="11"/>
            <color indexed="81"/>
            <rFont val="Tahoma"/>
            <family val="2"/>
          </rPr>
          <t>Angelo L'Abbate:</t>
        </r>
        <r>
          <rPr>
            <sz val="11"/>
            <color indexed="81"/>
            <rFont val="Tahoma"/>
            <family val="2"/>
          </rPr>
          <t xml:space="preserve">
DK_W-SE: 740 MW NTC
DK_E-SE: 1700 MW NTC</t>
        </r>
      </text>
    </comment>
    <comment ref="BG35" authorId="0">
      <text>
        <r>
          <rPr>
            <b/>
            <sz val="11"/>
            <color indexed="81"/>
            <rFont val="Tahoma"/>
            <family val="2"/>
          </rPr>
          <t>Angelo L'Abbate:</t>
        </r>
        <r>
          <rPr>
            <sz val="11"/>
            <color indexed="81"/>
            <rFont val="Tahoma"/>
            <family val="2"/>
          </rPr>
          <t xml:space="preserve">
NORDEL source</t>
        </r>
      </text>
    </comment>
    <comment ref="BS35" authorId="0">
      <text>
        <r>
          <rPr>
            <b/>
            <sz val="11"/>
            <color indexed="81"/>
            <rFont val="Tahoma"/>
            <family val="2"/>
          </rPr>
          <t>Angelo L'Abbate:</t>
        </r>
        <r>
          <rPr>
            <sz val="11"/>
            <color indexed="81"/>
            <rFont val="Tahoma"/>
            <family val="2"/>
          </rPr>
          <t xml:space="preserve">
NORDEL, SvK sources</t>
        </r>
      </text>
    </comment>
    <comment ref="BB37" authorId="0">
      <text>
        <r>
          <rPr>
            <b/>
            <sz val="11"/>
            <color indexed="81"/>
            <rFont val="Tahoma"/>
            <family val="2"/>
          </rPr>
          <t>Angelo L'Abbate:</t>
        </r>
        <r>
          <rPr>
            <sz val="11"/>
            <color indexed="81"/>
            <rFont val="Tahoma"/>
            <family val="2"/>
          </rPr>
          <t xml:space="preserve">
value modified respect to PET_TRADE_v04</t>
        </r>
      </text>
    </comment>
    <comment ref="Q38" authorId="0">
      <text>
        <r>
          <rPr>
            <b/>
            <sz val="11"/>
            <color indexed="81"/>
            <rFont val="Tahoma"/>
            <family val="2"/>
          </rPr>
          <t>Angelo L'Abbate:</t>
        </r>
        <r>
          <rPr>
            <sz val="11"/>
            <color indexed="81"/>
            <rFont val="Tahoma"/>
            <family val="2"/>
          </rPr>
          <t xml:space="preserve">
GB-NI: 450 MW 
NI-IE: 1000 MW
GB-IE: 850 MW VSC-HVDC</t>
        </r>
      </text>
    </comment>
    <comment ref="BK38" authorId="0">
      <text>
        <r>
          <rPr>
            <b/>
            <sz val="11"/>
            <color indexed="81"/>
            <rFont val="Tahoma"/>
            <family val="2"/>
          </rPr>
          <t>Angelo L'Abbate:</t>
        </r>
        <r>
          <rPr>
            <sz val="11"/>
            <color indexed="81"/>
            <rFont val="Tahoma"/>
            <family val="2"/>
          </rPr>
          <t xml:space="preserve">
NI/IE-GB: 80 MW
IE-GB: 850 MW VSC-HVDC</t>
        </r>
      </text>
    </comment>
    <comment ref="AK39" authorId="0">
      <text>
        <r>
          <rPr>
            <b/>
            <sz val="11"/>
            <color indexed="81"/>
            <rFont val="Tahoma"/>
            <family val="2"/>
          </rPr>
          <t>Angelo L'Abbate:</t>
        </r>
        <r>
          <rPr>
            <sz val="11"/>
            <color indexed="81"/>
            <rFont val="Tahoma"/>
            <family val="2"/>
          </rPr>
          <t xml:space="preserve">
conservative assumption</t>
        </r>
      </text>
    </comment>
    <comment ref="BI39" authorId="0">
      <text>
        <r>
          <rPr>
            <b/>
            <sz val="11"/>
            <color indexed="81"/>
            <rFont val="Tahoma"/>
            <family val="2"/>
          </rPr>
          <t>Angelo L'Abbate:</t>
        </r>
        <r>
          <rPr>
            <sz val="11"/>
            <color indexed="81"/>
            <rFont val="Tahoma"/>
            <family val="2"/>
          </rPr>
          <t xml:space="preserve">
value modified respect to PET_TRADE_v04</t>
        </r>
      </text>
    </comment>
    <comment ref="CE39" authorId="0">
      <text>
        <r>
          <rPr>
            <b/>
            <sz val="11"/>
            <color indexed="81"/>
            <rFont val="Tahoma"/>
            <family val="2"/>
          </rPr>
          <t>Angelo L'Abbate:</t>
        </r>
        <r>
          <rPr>
            <sz val="11"/>
            <color indexed="81"/>
            <rFont val="Tahoma"/>
            <family val="2"/>
          </rPr>
          <t xml:space="preserve">
conservative assumption</t>
        </r>
      </text>
    </comment>
    <comment ref="CF39" authorId="0">
      <text>
        <r>
          <rPr>
            <b/>
            <sz val="11"/>
            <color indexed="81"/>
            <rFont val="Tahoma"/>
            <family val="2"/>
          </rPr>
          <t>Angelo L'Abbate:</t>
        </r>
        <r>
          <rPr>
            <sz val="11"/>
            <color indexed="81"/>
            <rFont val="Tahoma"/>
            <family val="2"/>
          </rPr>
          <t xml:space="preserve">
it takes account of AL-KS as well (conservative assumption)</t>
        </r>
      </text>
    </comment>
    <comment ref="CC40" authorId="0">
      <text>
        <r>
          <rPr>
            <b/>
            <sz val="11"/>
            <color indexed="81"/>
            <rFont val="Tahoma"/>
            <family val="2"/>
          </rPr>
          <t>Angelo L'Abbate:</t>
        </r>
        <r>
          <rPr>
            <sz val="11"/>
            <color indexed="81"/>
            <rFont val="Tahoma"/>
            <family val="2"/>
          </rPr>
          <t xml:space="preserve">
value modified respect to PET_TRADE_v04</t>
        </r>
      </text>
    </comment>
    <comment ref="CD40" authorId="0">
      <text>
        <r>
          <rPr>
            <b/>
            <sz val="11"/>
            <color indexed="81"/>
            <rFont val="Tahoma"/>
            <family val="2"/>
          </rPr>
          <t>Angelo L'Abbate:</t>
        </r>
        <r>
          <rPr>
            <sz val="11"/>
            <color indexed="81"/>
            <rFont val="Tahoma"/>
            <family val="2"/>
          </rPr>
          <t xml:space="preserve">
value modified respect to PET_TRADE_v04</t>
        </r>
      </text>
    </comment>
    <comment ref="AG43" authorId="0">
      <text>
        <r>
          <rPr>
            <b/>
            <sz val="11"/>
            <color indexed="81"/>
            <rFont val="Tahoma"/>
            <family val="2"/>
          </rPr>
          <t>Angelo L'Abbate:</t>
        </r>
        <r>
          <rPr>
            <sz val="11"/>
            <color indexed="81"/>
            <rFont val="Tahoma"/>
            <family val="2"/>
          </rPr>
          <t xml:space="preserve">
conservative assumption</t>
        </r>
      </text>
    </comment>
    <comment ref="CA43" authorId="0">
      <text>
        <r>
          <rPr>
            <b/>
            <sz val="11"/>
            <color indexed="81"/>
            <rFont val="Tahoma"/>
            <family val="2"/>
          </rPr>
          <t>Angelo L'Abbate:</t>
        </r>
        <r>
          <rPr>
            <sz val="11"/>
            <color indexed="81"/>
            <rFont val="Tahoma"/>
            <family val="2"/>
          </rPr>
          <t xml:space="preserve">
conservative assumption</t>
        </r>
      </text>
    </comment>
    <comment ref="AY44" authorId="0">
      <text>
        <r>
          <rPr>
            <b/>
            <sz val="11"/>
            <color indexed="81"/>
            <rFont val="Tahoma"/>
            <family val="2"/>
          </rPr>
          <t>Angelo L'Abbate:</t>
        </r>
        <r>
          <rPr>
            <sz val="11"/>
            <color indexed="81"/>
            <rFont val="Tahoma"/>
            <family val="2"/>
          </rPr>
          <t xml:space="preserve">
value modified respect to PET_TRADE_v04</t>
        </r>
      </text>
    </comment>
    <comment ref="BV44" authorId="0">
      <text>
        <r>
          <rPr>
            <b/>
            <sz val="11"/>
            <color indexed="81"/>
            <rFont val="Tahoma"/>
            <family val="2"/>
          </rPr>
          <t>Angelo L'Abbate:</t>
        </r>
        <r>
          <rPr>
            <sz val="11"/>
            <color indexed="81"/>
            <rFont val="Tahoma"/>
            <family val="2"/>
          </rPr>
          <t xml:space="preserve">
value modified respect to PET_TRADE_v04</t>
        </r>
      </text>
    </comment>
    <comment ref="CA44"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CC44" authorId="0">
      <text>
        <r>
          <rPr>
            <b/>
            <sz val="11"/>
            <color indexed="81"/>
            <rFont val="Tahoma"/>
            <family val="2"/>
          </rPr>
          <t>Angelo L'Abbate:</t>
        </r>
        <r>
          <rPr>
            <sz val="11"/>
            <color indexed="81"/>
            <rFont val="Tahoma"/>
            <family val="2"/>
          </rPr>
          <t xml:space="preserve">
value modified respect to PET_TRADE_v04</t>
        </r>
      </text>
    </comment>
    <comment ref="CD44" authorId="0">
      <text>
        <r>
          <rPr>
            <b/>
            <sz val="11"/>
            <color indexed="81"/>
            <rFont val="Tahoma"/>
            <family val="2"/>
          </rPr>
          <t>Angelo L'Abbate:</t>
        </r>
        <r>
          <rPr>
            <sz val="11"/>
            <color indexed="81"/>
            <rFont val="Tahoma"/>
            <family val="2"/>
          </rPr>
          <t xml:space="preserve">
value modified respect to PET_TRADE_v04</t>
        </r>
      </text>
    </comment>
    <comment ref="CE44" authorId="0">
      <text>
        <r>
          <rPr>
            <b/>
            <sz val="11"/>
            <color indexed="81"/>
            <rFont val="Tahoma"/>
            <family val="2"/>
          </rPr>
          <t>Angelo L'Abbate:</t>
        </r>
        <r>
          <rPr>
            <sz val="11"/>
            <color indexed="81"/>
            <rFont val="Tahoma"/>
            <family val="2"/>
          </rPr>
          <t xml:space="preserve">
value modified respect to PET_TRADE_v04</t>
        </r>
      </text>
    </comment>
    <comment ref="P56" authorId="0">
      <text>
        <r>
          <rPr>
            <b/>
            <sz val="11"/>
            <color indexed="81"/>
            <rFont val="Tahoma"/>
            <family val="2"/>
          </rPr>
          <t>Angelo L'Abbate:</t>
        </r>
        <r>
          <rPr>
            <sz val="11"/>
            <color indexed="81"/>
            <rFont val="Tahoma"/>
            <family val="2"/>
          </rPr>
          <t xml:space="preserve">
value modified respect to PET_TRADE_v04</t>
        </r>
      </text>
    </comment>
    <comment ref="AB58" authorId="0">
      <text>
        <r>
          <rPr>
            <b/>
            <sz val="11"/>
            <color indexed="81"/>
            <rFont val="Tahoma"/>
            <family val="2"/>
          </rPr>
          <t>Angelo L'Abbate:</t>
        </r>
        <r>
          <rPr>
            <sz val="11"/>
            <color indexed="81"/>
            <rFont val="Tahoma"/>
            <family val="2"/>
          </rPr>
          <t xml:space="preserve">
value modified respect to PET_TRADE_v04</t>
        </r>
      </text>
    </comment>
    <comment ref="AL58" authorId="0">
      <text>
        <r>
          <rPr>
            <b/>
            <sz val="11"/>
            <color indexed="81"/>
            <rFont val="Tahoma"/>
            <family val="2"/>
          </rPr>
          <t>Angelo L'Abbate:</t>
        </r>
        <r>
          <rPr>
            <sz val="11"/>
            <color indexed="81"/>
            <rFont val="Tahoma"/>
            <family val="2"/>
          </rPr>
          <t xml:space="preserve">
value modified respect to PET_TRADE_v04</t>
        </r>
      </text>
    </comment>
    <comment ref="BI58" authorId="0">
      <text>
        <r>
          <rPr>
            <b/>
            <sz val="11"/>
            <color indexed="81"/>
            <rFont val="Tahoma"/>
            <family val="2"/>
          </rPr>
          <t>Angelo L'Abbate:</t>
        </r>
        <r>
          <rPr>
            <sz val="11"/>
            <color indexed="81"/>
            <rFont val="Tahoma"/>
            <family val="2"/>
          </rPr>
          <t xml:space="preserve">
value modified respect to PET_TRADE_v04</t>
        </r>
      </text>
    </comment>
    <comment ref="BV58" authorId="0">
      <text>
        <r>
          <rPr>
            <b/>
            <sz val="11"/>
            <color indexed="81"/>
            <rFont val="Tahoma"/>
            <family val="2"/>
          </rPr>
          <t>Angelo L'Abbate:</t>
        </r>
        <r>
          <rPr>
            <sz val="11"/>
            <color indexed="81"/>
            <rFont val="Tahoma"/>
            <family val="2"/>
          </rPr>
          <t xml:space="preserve">
value modified respect to PET_TRADE_v04</t>
        </r>
      </text>
    </comment>
    <comment ref="CF58" authorId="0">
      <text>
        <r>
          <rPr>
            <b/>
            <sz val="11"/>
            <color indexed="81"/>
            <rFont val="Tahoma"/>
            <family val="2"/>
          </rPr>
          <t>Angelo L'Abbate:</t>
        </r>
        <r>
          <rPr>
            <sz val="11"/>
            <color indexed="81"/>
            <rFont val="Tahoma"/>
            <family val="2"/>
          </rPr>
          <t xml:space="preserve">
value modified respect to PET_TRADE_v04</t>
        </r>
      </text>
    </comment>
    <comment ref="AE61" authorId="0">
      <text>
        <r>
          <rPr>
            <b/>
            <sz val="11"/>
            <color indexed="81"/>
            <rFont val="Tahoma"/>
            <family val="2"/>
          </rPr>
          <t>Angelo L'Abbate:</t>
        </r>
        <r>
          <rPr>
            <sz val="11"/>
            <color indexed="81"/>
            <rFont val="Tahoma"/>
            <family val="2"/>
          </rPr>
          <t xml:space="preserve">
value modified respect to PET_TRADE_v04</t>
        </r>
      </text>
    </comment>
    <comment ref="J62" authorId="0">
      <text>
        <r>
          <rPr>
            <b/>
            <sz val="11"/>
            <color indexed="81"/>
            <rFont val="Tahoma"/>
            <family val="2"/>
          </rPr>
          <t>Angelo L'Abbate:</t>
        </r>
        <r>
          <rPr>
            <sz val="11"/>
            <color indexed="81"/>
            <rFont val="Tahoma"/>
            <family val="2"/>
          </rPr>
          <t xml:space="preserve">
DE-DK_W: 1500 MW
DE-DK_E: 550 MW
600 MW HVDC at Kriegers Flak</t>
        </r>
      </text>
    </comment>
    <comment ref="BD62" authorId="0">
      <text>
        <r>
          <rPr>
            <b/>
            <sz val="11"/>
            <color indexed="81"/>
            <rFont val="Tahoma"/>
            <family val="2"/>
          </rPr>
          <t>Angelo L'Abbate:</t>
        </r>
        <r>
          <rPr>
            <sz val="11"/>
            <color indexed="81"/>
            <rFont val="Tahoma"/>
            <family val="2"/>
          </rPr>
          <t xml:space="preserve">
DK_W-DE: 2000 MW
DK_E-DE: 550 MW
600 MW HVDC at Kriegers Flak</t>
        </r>
      </text>
    </comment>
    <comment ref="BH62" authorId="0">
      <text>
        <r>
          <rPr>
            <b/>
            <sz val="11"/>
            <color indexed="81"/>
            <rFont val="Tahoma"/>
            <family val="2"/>
          </rPr>
          <t>Angelo L'Abbate:</t>
        </r>
        <r>
          <rPr>
            <sz val="11"/>
            <color indexed="81"/>
            <rFont val="Tahoma"/>
            <family val="2"/>
          </rPr>
          <t xml:space="preserve">
value modified respect to PET_TRADE_v04</t>
        </r>
      </text>
    </comment>
    <comment ref="I63" authorId="0">
      <text>
        <r>
          <rPr>
            <b/>
            <sz val="11"/>
            <color indexed="81"/>
            <rFont val="Tahoma"/>
            <family val="2"/>
          </rPr>
          <t>Angelo L'Abbate:</t>
        </r>
        <r>
          <rPr>
            <sz val="11"/>
            <color indexed="81"/>
            <rFont val="Tahoma"/>
            <family val="2"/>
          </rPr>
          <t xml:space="preserve">
DK_W-DE: 2000 MW
DK_E-DE: 550 MW
600 MW HVDC at Kriegers Flak</t>
        </r>
      </text>
    </comment>
    <comment ref="Y63" authorId="0">
      <text>
        <r>
          <rPr>
            <b/>
            <sz val="11"/>
            <color indexed="81"/>
            <rFont val="Tahoma"/>
            <family val="2"/>
          </rPr>
          <t>Angelo L'Abbate:</t>
        </r>
        <r>
          <rPr>
            <sz val="11"/>
            <color indexed="81"/>
            <rFont val="Tahoma"/>
            <family val="2"/>
          </rPr>
          <t xml:space="preserve">
DK_W-NO</t>
        </r>
      </text>
    </comment>
    <comment ref="AC63" authorId="0">
      <text>
        <r>
          <rPr>
            <b/>
            <sz val="11"/>
            <color indexed="81"/>
            <rFont val="Tahoma"/>
            <family val="2"/>
          </rPr>
          <t>Angelo L'Abbate:</t>
        </r>
        <r>
          <rPr>
            <sz val="11"/>
            <color indexed="81"/>
            <rFont val="Tahoma"/>
            <family val="2"/>
          </rPr>
          <t xml:space="preserve">
DK_W-SE: 740 MW NTC
DK_E-SE: 1700 MW NTC</t>
        </r>
      </text>
    </comment>
    <comment ref="BC63" authorId="0">
      <text>
        <r>
          <rPr>
            <b/>
            <sz val="11"/>
            <color indexed="81"/>
            <rFont val="Tahoma"/>
            <family val="2"/>
          </rPr>
          <t>Angelo L'Abbate:</t>
        </r>
        <r>
          <rPr>
            <sz val="11"/>
            <color indexed="81"/>
            <rFont val="Tahoma"/>
            <family val="2"/>
          </rPr>
          <t xml:space="preserve">
DE-DK_W: 1500 MW
DE-DK_E: 550 MW
600 MW HVDC at Kriegers Flak</t>
        </r>
      </text>
    </comment>
    <comment ref="BS63" authorId="0">
      <text>
        <r>
          <rPr>
            <b/>
            <sz val="11"/>
            <color indexed="81"/>
            <rFont val="Tahoma"/>
            <family val="2"/>
          </rPr>
          <t>Angelo L'Abbate:</t>
        </r>
        <r>
          <rPr>
            <sz val="11"/>
            <color indexed="81"/>
            <rFont val="Tahoma"/>
            <family val="2"/>
          </rPr>
          <t xml:space="preserve">
NO-DK_W</t>
        </r>
      </text>
    </comment>
    <comment ref="BW63" authorId="0">
      <text>
        <r>
          <rPr>
            <b/>
            <sz val="11"/>
            <color indexed="81"/>
            <rFont val="Tahoma"/>
            <family val="2"/>
          </rPr>
          <t>Angelo L'Abbate:</t>
        </r>
        <r>
          <rPr>
            <sz val="11"/>
            <color indexed="81"/>
            <rFont val="Tahoma"/>
            <family val="2"/>
          </rPr>
          <t xml:space="preserve">
SE-DK_W: 680 MW NTC
SE-DK_E: 1300 MW NTC</t>
        </r>
      </text>
    </comment>
    <comment ref="V64" authorId="0">
      <text>
        <r>
          <rPr>
            <b/>
            <sz val="11"/>
            <color indexed="81"/>
            <rFont val="Tahoma"/>
            <family val="2"/>
          </rPr>
          <t>Angelo L'Abbate:</t>
        </r>
        <r>
          <rPr>
            <sz val="11"/>
            <color indexed="81"/>
            <rFont val="Tahoma"/>
            <family val="2"/>
          </rPr>
          <t xml:space="preserve">
BEMIP study by CESI</t>
        </r>
      </text>
    </comment>
    <comment ref="BP64" authorId="0">
      <text>
        <r>
          <rPr>
            <b/>
            <sz val="11"/>
            <color indexed="81"/>
            <rFont val="Tahoma"/>
            <family val="2"/>
          </rPr>
          <t>Angelo L'Abbate:</t>
        </r>
        <r>
          <rPr>
            <sz val="11"/>
            <color indexed="81"/>
            <rFont val="Tahoma"/>
            <family val="2"/>
          </rPr>
          <t xml:space="preserve">
BEMIP study by CESI</t>
        </r>
      </text>
    </comment>
    <comment ref="Y66" authorId="0">
      <text>
        <r>
          <rPr>
            <b/>
            <sz val="11"/>
            <color indexed="81"/>
            <rFont val="Tahoma"/>
            <family val="2"/>
          </rPr>
          <t>Angelo L'Abbate:</t>
        </r>
        <r>
          <rPr>
            <sz val="11"/>
            <color indexed="81"/>
            <rFont val="Tahoma"/>
            <family val="2"/>
          </rPr>
          <t xml:space="preserve">
NORDEL source</t>
        </r>
      </text>
    </comment>
    <comment ref="AC66" authorId="0">
      <text>
        <r>
          <rPr>
            <b/>
            <sz val="11"/>
            <color indexed="81"/>
            <rFont val="Tahoma"/>
            <family val="2"/>
          </rPr>
          <t>Angelo L'Abbate:</t>
        </r>
        <r>
          <rPr>
            <sz val="11"/>
            <color indexed="81"/>
            <rFont val="Tahoma"/>
            <family val="2"/>
          </rPr>
          <t xml:space="preserve">
NORDEL source</t>
        </r>
      </text>
    </comment>
    <comment ref="BS66" authorId="0">
      <text>
        <r>
          <rPr>
            <b/>
            <sz val="11"/>
            <color indexed="81"/>
            <rFont val="Tahoma"/>
            <family val="2"/>
          </rPr>
          <t>Angelo L'Abbate:</t>
        </r>
        <r>
          <rPr>
            <sz val="11"/>
            <color indexed="81"/>
            <rFont val="Tahoma"/>
            <family val="2"/>
          </rPr>
          <t xml:space="preserve">
NORDEL source</t>
        </r>
      </text>
    </comment>
    <comment ref="BW66" authorId="0">
      <text>
        <r>
          <rPr>
            <b/>
            <sz val="11"/>
            <color indexed="81"/>
            <rFont val="Tahoma"/>
            <family val="2"/>
          </rPr>
          <t>Angelo L'Abbate:</t>
        </r>
        <r>
          <rPr>
            <sz val="11"/>
            <color indexed="81"/>
            <rFont val="Tahoma"/>
            <family val="2"/>
          </rPr>
          <t xml:space="preserve">
NORDEL source</t>
        </r>
      </text>
    </comment>
    <comment ref="I67" authorId="0">
      <text>
        <r>
          <rPr>
            <b/>
            <sz val="11"/>
            <color indexed="81"/>
            <rFont val="Tahoma"/>
            <family val="2"/>
          </rPr>
          <t>Angelo L'Abbate:</t>
        </r>
        <r>
          <rPr>
            <sz val="11"/>
            <color indexed="81"/>
            <rFont val="Tahoma"/>
            <family val="2"/>
          </rPr>
          <t xml:space="preserve">
value modified respect to PET_TRADE_v04</t>
        </r>
      </text>
    </comment>
    <comment ref="E68" authorId="0">
      <text>
        <r>
          <rPr>
            <b/>
            <sz val="11"/>
            <color indexed="81"/>
            <rFont val="Tahoma"/>
            <family val="2"/>
          </rPr>
          <t>Angelo L'Abbate:</t>
        </r>
        <r>
          <rPr>
            <sz val="11"/>
            <color indexed="81"/>
            <rFont val="Tahoma"/>
            <family val="2"/>
          </rPr>
          <t xml:space="preserve">
value modified respect to PET_TRADE_v04</t>
        </r>
      </text>
    </comment>
    <comment ref="AG68" authorId="0">
      <text>
        <r>
          <rPr>
            <b/>
            <sz val="11"/>
            <color indexed="81"/>
            <rFont val="Tahoma"/>
            <family val="2"/>
          </rPr>
          <t>Angelo L'Abbate:</t>
        </r>
        <r>
          <rPr>
            <sz val="11"/>
            <color indexed="81"/>
            <rFont val="Tahoma"/>
            <family val="2"/>
          </rPr>
          <t xml:space="preserve">
value modified respect to PET_TRADE_v04</t>
        </r>
      </text>
    </comment>
    <comment ref="AW69" authorId="0">
      <text>
        <r>
          <rPr>
            <b/>
            <sz val="11"/>
            <color indexed="81"/>
            <rFont val="Tahoma"/>
            <family val="2"/>
          </rPr>
          <t>Angelo L'Abbate:</t>
        </r>
        <r>
          <rPr>
            <sz val="11"/>
            <color indexed="81"/>
            <rFont val="Tahoma"/>
            <family val="2"/>
          </rPr>
          <t xml:space="preserve">
value modified respect to PET_TRADE_v04</t>
        </r>
      </text>
    </comment>
    <comment ref="BY69" authorId="0">
      <text>
        <r>
          <rPr>
            <b/>
            <sz val="11"/>
            <color indexed="81"/>
            <rFont val="Tahoma"/>
            <family val="2"/>
          </rPr>
          <t>Angelo L'Abbate:</t>
        </r>
        <r>
          <rPr>
            <sz val="11"/>
            <color indexed="81"/>
            <rFont val="Tahoma"/>
            <family val="2"/>
          </rPr>
          <t xml:space="preserve">
value modified respect to PET_TRADE_v04</t>
        </r>
      </text>
    </comment>
    <comment ref="AF70" authorId="0">
      <text>
        <r>
          <rPr>
            <b/>
            <sz val="11"/>
            <color indexed="81"/>
            <rFont val="Tahoma"/>
            <family val="2"/>
          </rPr>
          <t>Angelo L'Abbate:</t>
        </r>
        <r>
          <rPr>
            <sz val="11"/>
            <color indexed="81"/>
            <rFont val="Tahoma"/>
            <family val="2"/>
          </rPr>
          <t xml:space="preserve">
NI/IE-GB: 80 MW
IE-GB: 850 MW VSC-HVDC</t>
        </r>
      </text>
    </comment>
    <comment ref="BZ70" authorId="0">
      <text>
        <r>
          <rPr>
            <b/>
            <sz val="11"/>
            <color indexed="81"/>
            <rFont val="Tahoma"/>
            <family val="2"/>
          </rPr>
          <t>Angelo L'Abbate:</t>
        </r>
        <r>
          <rPr>
            <sz val="11"/>
            <color indexed="81"/>
            <rFont val="Tahoma"/>
            <family val="2"/>
          </rPr>
          <t xml:space="preserve">
GB-NI/IE: 450 MW 
GB-IE: 850 MW VSC-HVDC</t>
        </r>
      </text>
    </comment>
    <comment ref="K75" authorId="0">
      <text>
        <r>
          <rPr>
            <b/>
            <sz val="11"/>
            <color indexed="81"/>
            <rFont val="Tahoma"/>
            <family val="2"/>
          </rPr>
          <t>Angelo L'Abbate:</t>
        </r>
        <r>
          <rPr>
            <sz val="11"/>
            <color indexed="81"/>
            <rFont val="Tahoma"/>
            <family val="2"/>
          </rPr>
          <t xml:space="preserve">
BEMIP study by CESI</t>
        </r>
      </text>
    </comment>
    <comment ref="BE75" authorId="0">
      <text>
        <r>
          <rPr>
            <b/>
            <sz val="11"/>
            <color indexed="81"/>
            <rFont val="Tahoma"/>
            <family val="2"/>
          </rPr>
          <t>Angelo L'Abbate:</t>
        </r>
        <r>
          <rPr>
            <sz val="11"/>
            <color indexed="81"/>
            <rFont val="Tahoma"/>
            <family val="2"/>
          </rPr>
          <t xml:space="preserve">
BEMIP study by CESI</t>
        </r>
      </text>
    </comment>
    <comment ref="J78" authorId="0">
      <text>
        <r>
          <rPr>
            <b/>
            <sz val="11"/>
            <color indexed="81"/>
            <rFont val="Tahoma"/>
            <family val="2"/>
          </rPr>
          <t>Angelo L'Abbate:</t>
        </r>
        <r>
          <rPr>
            <sz val="11"/>
            <color indexed="81"/>
            <rFont val="Tahoma"/>
            <family val="2"/>
          </rPr>
          <t xml:space="preserve">
NO-DK_W</t>
        </r>
      </text>
    </comment>
    <comment ref="M78" authorId="0">
      <text>
        <r>
          <rPr>
            <b/>
            <sz val="11"/>
            <color indexed="81"/>
            <rFont val="Tahoma"/>
            <family val="2"/>
          </rPr>
          <t>Angelo L'Abbate:</t>
        </r>
        <r>
          <rPr>
            <sz val="11"/>
            <color indexed="81"/>
            <rFont val="Tahoma"/>
            <family val="2"/>
          </rPr>
          <t xml:space="preserve">
NORDEL source</t>
        </r>
      </text>
    </comment>
    <comment ref="AC78" authorId="0">
      <text>
        <r>
          <rPr>
            <b/>
            <sz val="11"/>
            <color indexed="81"/>
            <rFont val="Tahoma"/>
            <family val="2"/>
          </rPr>
          <t>Angelo L'Abbate:</t>
        </r>
        <r>
          <rPr>
            <sz val="11"/>
            <color indexed="81"/>
            <rFont val="Tahoma"/>
            <family val="2"/>
          </rPr>
          <t xml:space="preserve">
NORDEL, SvK sources</t>
        </r>
      </text>
    </comment>
    <comment ref="BD78" authorId="0">
      <text>
        <r>
          <rPr>
            <b/>
            <sz val="11"/>
            <color indexed="81"/>
            <rFont val="Tahoma"/>
            <family val="2"/>
          </rPr>
          <t>Angelo L'Abbate:</t>
        </r>
        <r>
          <rPr>
            <sz val="11"/>
            <color indexed="81"/>
            <rFont val="Tahoma"/>
            <family val="2"/>
          </rPr>
          <t xml:space="preserve">
DK_W-NO</t>
        </r>
      </text>
    </comment>
    <comment ref="BG78" authorId="0">
      <text>
        <r>
          <rPr>
            <b/>
            <sz val="11"/>
            <color indexed="81"/>
            <rFont val="Tahoma"/>
            <family val="2"/>
          </rPr>
          <t>Angelo L'Abbate:</t>
        </r>
        <r>
          <rPr>
            <sz val="11"/>
            <color indexed="81"/>
            <rFont val="Tahoma"/>
            <family val="2"/>
          </rPr>
          <t xml:space="preserve">
NORDEL source</t>
        </r>
      </text>
    </comment>
    <comment ref="BW78" authorId="0">
      <text>
        <r>
          <rPr>
            <b/>
            <sz val="11"/>
            <color indexed="81"/>
            <rFont val="Tahoma"/>
            <family val="2"/>
          </rPr>
          <t>Angelo L'Abbate:</t>
        </r>
        <r>
          <rPr>
            <sz val="11"/>
            <color indexed="81"/>
            <rFont val="Tahoma"/>
            <family val="2"/>
          </rPr>
          <t xml:space="preserve">
NORDEL, SvK sources</t>
        </r>
      </text>
    </comment>
    <comment ref="E81" authorId="0">
      <text>
        <r>
          <rPr>
            <b/>
            <sz val="11"/>
            <color indexed="81"/>
            <rFont val="Tahoma"/>
            <family val="2"/>
          </rPr>
          <t>Angelo L'Abbate:</t>
        </r>
        <r>
          <rPr>
            <sz val="11"/>
            <color indexed="81"/>
            <rFont val="Tahoma"/>
            <family val="2"/>
          </rPr>
          <t xml:space="preserve">
value modified respect to PET_TRADE_v04</t>
        </r>
      </text>
    </comment>
    <comment ref="AL81" authorId="0">
      <text>
        <r>
          <rPr>
            <b/>
            <sz val="11"/>
            <color indexed="81"/>
            <rFont val="Tahoma"/>
            <family val="2"/>
          </rPr>
          <t>Angelo L'Abbate:</t>
        </r>
        <r>
          <rPr>
            <sz val="11"/>
            <color indexed="81"/>
            <rFont val="Tahoma"/>
            <family val="2"/>
          </rPr>
          <t xml:space="preserve">
value modified respect to PET_TRADE_v04</t>
        </r>
      </text>
    </comment>
    <comment ref="AY81" authorId="0">
      <text>
        <r>
          <rPr>
            <b/>
            <sz val="11"/>
            <color indexed="81"/>
            <rFont val="Tahoma"/>
            <family val="2"/>
          </rPr>
          <t>Angelo L'Abbate:</t>
        </r>
        <r>
          <rPr>
            <sz val="11"/>
            <color indexed="81"/>
            <rFont val="Tahoma"/>
            <family val="2"/>
          </rPr>
          <t xml:space="preserve">
value modified respect to PET_TRADE_v04</t>
        </r>
      </text>
    </comment>
    <comment ref="J82" authorId="0">
      <text>
        <r>
          <rPr>
            <b/>
            <sz val="11"/>
            <color indexed="81"/>
            <rFont val="Tahoma"/>
            <family val="2"/>
          </rPr>
          <t>Angelo L'Abbate:</t>
        </r>
        <r>
          <rPr>
            <sz val="11"/>
            <color indexed="81"/>
            <rFont val="Tahoma"/>
            <family val="2"/>
          </rPr>
          <t xml:space="preserve">
SE-DK_W: 680 MW NTC
SE-DK_E: 1300 MW NTC</t>
        </r>
      </text>
    </comment>
    <comment ref="M82" authorId="0">
      <text>
        <r>
          <rPr>
            <b/>
            <sz val="11"/>
            <color indexed="81"/>
            <rFont val="Tahoma"/>
            <family val="2"/>
          </rPr>
          <t>Angelo L'Abbate:</t>
        </r>
        <r>
          <rPr>
            <sz val="11"/>
            <color indexed="81"/>
            <rFont val="Tahoma"/>
            <family val="2"/>
          </rPr>
          <t xml:space="preserve">
NORDEL source</t>
        </r>
      </text>
    </comment>
    <comment ref="Y82" authorId="0">
      <text>
        <r>
          <rPr>
            <b/>
            <sz val="11"/>
            <color indexed="81"/>
            <rFont val="Tahoma"/>
            <family val="2"/>
          </rPr>
          <t>Angelo L'Abbate:</t>
        </r>
        <r>
          <rPr>
            <sz val="11"/>
            <color indexed="81"/>
            <rFont val="Tahoma"/>
            <family val="2"/>
          </rPr>
          <t xml:space="preserve">
NORDEL, SvK sources</t>
        </r>
      </text>
    </comment>
    <comment ref="BD82" authorId="0">
      <text>
        <r>
          <rPr>
            <b/>
            <sz val="11"/>
            <color indexed="81"/>
            <rFont val="Tahoma"/>
            <family val="2"/>
          </rPr>
          <t>Angelo L'Abbate:</t>
        </r>
        <r>
          <rPr>
            <sz val="11"/>
            <color indexed="81"/>
            <rFont val="Tahoma"/>
            <family val="2"/>
          </rPr>
          <t xml:space="preserve">
DK_W-SE: 740 MW NTC
DK_E-SE: 1700 MW NTC</t>
        </r>
      </text>
    </comment>
    <comment ref="BG82" authorId="0">
      <text>
        <r>
          <rPr>
            <b/>
            <sz val="11"/>
            <color indexed="81"/>
            <rFont val="Tahoma"/>
            <family val="2"/>
          </rPr>
          <t>Angelo L'Abbate:</t>
        </r>
        <r>
          <rPr>
            <sz val="11"/>
            <color indexed="81"/>
            <rFont val="Tahoma"/>
            <family val="2"/>
          </rPr>
          <t xml:space="preserve">
NORDEL source</t>
        </r>
      </text>
    </comment>
    <comment ref="BS82" authorId="0">
      <text>
        <r>
          <rPr>
            <b/>
            <sz val="11"/>
            <color indexed="81"/>
            <rFont val="Tahoma"/>
            <family val="2"/>
          </rPr>
          <t>Angelo L'Abbate:</t>
        </r>
        <r>
          <rPr>
            <sz val="11"/>
            <color indexed="81"/>
            <rFont val="Tahoma"/>
            <family val="2"/>
          </rPr>
          <t xml:space="preserve">
NORDEL, SvK sources</t>
        </r>
      </text>
    </comment>
    <comment ref="P84" authorId="0">
      <text>
        <r>
          <rPr>
            <b/>
            <sz val="11"/>
            <color indexed="81"/>
            <rFont val="Tahoma"/>
            <family val="2"/>
          </rPr>
          <t>Angelo L'Abbate:</t>
        </r>
        <r>
          <rPr>
            <sz val="11"/>
            <color indexed="81"/>
            <rFont val="Tahoma"/>
            <family val="2"/>
          </rPr>
          <t xml:space="preserve">
value modified respect to PET_TRADE_v04</t>
        </r>
      </text>
    </comment>
    <comment ref="BB84" authorId="0">
      <text>
        <r>
          <rPr>
            <b/>
            <sz val="11"/>
            <color indexed="81"/>
            <rFont val="Tahoma"/>
            <family val="2"/>
          </rPr>
          <t>Angelo L'Abbate:</t>
        </r>
        <r>
          <rPr>
            <sz val="11"/>
            <color indexed="81"/>
            <rFont val="Tahoma"/>
            <family val="2"/>
          </rPr>
          <t xml:space="preserve">
value modified respect to PET_TRADE_v04</t>
        </r>
      </text>
    </comment>
    <comment ref="Q85" authorId="0">
      <text>
        <r>
          <rPr>
            <b/>
            <sz val="11"/>
            <color indexed="81"/>
            <rFont val="Tahoma"/>
            <family val="2"/>
          </rPr>
          <t>Angelo L'Abbate:</t>
        </r>
        <r>
          <rPr>
            <sz val="11"/>
            <color indexed="81"/>
            <rFont val="Tahoma"/>
            <family val="2"/>
          </rPr>
          <t xml:space="preserve">
GB-NI/IE: 450 MW 
GB-IE: 850 MW VSC-HVDC</t>
        </r>
      </text>
    </comment>
    <comment ref="BK85" authorId="0">
      <text>
        <r>
          <rPr>
            <b/>
            <sz val="11"/>
            <color indexed="81"/>
            <rFont val="Tahoma"/>
            <family val="2"/>
          </rPr>
          <t>Angelo L'Abbate:</t>
        </r>
        <r>
          <rPr>
            <sz val="11"/>
            <color indexed="81"/>
            <rFont val="Tahoma"/>
            <family val="2"/>
          </rPr>
          <t xml:space="preserve">
NI/IE-GB: 80 MW
IE-GB: 850 MW VSC-HVDC</t>
        </r>
      </text>
    </comment>
    <comment ref="AK86" authorId="0">
      <text>
        <r>
          <rPr>
            <b/>
            <sz val="11"/>
            <color indexed="81"/>
            <rFont val="Tahoma"/>
            <family val="2"/>
          </rPr>
          <t>Angelo L'Abbate:</t>
        </r>
        <r>
          <rPr>
            <sz val="11"/>
            <color indexed="81"/>
            <rFont val="Tahoma"/>
            <family val="2"/>
          </rPr>
          <t xml:space="preserve">
conservative assumption</t>
        </r>
      </text>
    </comment>
    <comment ref="AL86"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BI86" authorId="0">
      <text>
        <r>
          <rPr>
            <b/>
            <sz val="11"/>
            <color indexed="81"/>
            <rFont val="Tahoma"/>
            <family val="2"/>
          </rPr>
          <t>Angelo L'Abbate:</t>
        </r>
        <r>
          <rPr>
            <sz val="11"/>
            <color indexed="81"/>
            <rFont val="Tahoma"/>
            <family val="2"/>
          </rPr>
          <t xml:space="preserve">
value modified respect to PET_TRADE_v04</t>
        </r>
      </text>
    </comment>
    <comment ref="CE86" authorId="0">
      <text>
        <r>
          <rPr>
            <b/>
            <sz val="11"/>
            <color indexed="81"/>
            <rFont val="Tahoma"/>
            <family val="2"/>
          </rPr>
          <t>Angelo L'Abbate:</t>
        </r>
        <r>
          <rPr>
            <sz val="11"/>
            <color indexed="81"/>
            <rFont val="Tahoma"/>
            <family val="2"/>
          </rPr>
          <t xml:space="preserve">
conservative assumption</t>
        </r>
      </text>
    </comment>
    <comment ref="CF86" authorId="0">
      <text>
        <r>
          <rPr>
            <b/>
            <sz val="11"/>
            <color indexed="81"/>
            <rFont val="Tahoma"/>
            <family val="2"/>
          </rPr>
          <t>Angelo L'Abbate:</t>
        </r>
        <r>
          <rPr>
            <sz val="11"/>
            <color indexed="81"/>
            <rFont val="Tahoma"/>
            <family val="2"/>
          </rPr>
          <t xml:space="preserve">
it takes account of AL-KS as well (conservative assumption)</t>
        </r>
      </text>
    </comment>
    <comment ref="CC87" authorId="0">
      <text>
        <r>
          <rPr>
            <b/>
            <sz val="11"/>
            <color indexed="81"/>
            <rFont val="Tahoma"/>
            <family val="2"/>
          </rPr>
          <t>Angelo L'Abbate:</t>
        </r>
        <r>
          <rPr>
            <sz val="11"/>
            <color indexed="81"/>
            <rFont val="Tahoma"/>
            <family val="2"/>
          </rPr>
          <t xml:space="preserve">
value modified respect to PET_TRADE_v04</t>
        </r>
      </text>
    </comment>
    <comment ref="CD87" authorId="0">
      <text>
        <r>
          <rPr>
            <b/>
            <sz val="11"/>
            <color indexed="81"/>
            <rFont val="Tahoma"/>
            <family val="2"/>
          </rPr>
          <t>Angelo L'Abbate:</t>
        </r>
        <r>
          <rPr>
            <sz val="11"/>
            <color indexed="81"/>
            <rFont val="Tahoma"/>
            <family val="2"/>
          </rPr>
          <t xml:space="preserve">
value modified respect to PET_TRADE_v04</t>
        </r>
      </text>
    </comment>
    <comment ref="AH88" authorId="0">
      <text>
        <r>
          <rPr>
            <b/>
            <sz val="11"/>
            <color indexed="81"/>
            <rFont val="Tahoma"/>
            <family val="2"/>
          </rPr>
          <t>Angelo L'Abbate:</t>
        </r>
        <r>
          <rPr>
            <sz val="11"/>
            <color indexed="81"/>
            <rFont val="Tahoma"/>
            <family val="2"/>
          </rPr>
          <t xml:space="preserve">
value modified respect to PET_TRADE_v04</t>
        </r>
      </text>
    </comment>
    <comment ref="AL88" authorId="0">
      <text>
        <r>
          <rPr>
            <b/>
            <sz val="11"/>
            <color indexed="81"/>
            <rFont val="Tahoma"/>
            <family val="2"/>
          </rPr>
          <t>Angelo L'Abbate:</t>
        </r>
        <r>
          <rPr>
            <sz val="11"/>
            <color indexed="81"/>
            <rFont val="Tahoma"/>
            <family val="2"/>
          </rPr>
          <t xml:space="preserve">
value modified respect to PET_TRADE_v04</t>
        </r>
      </text>
    </comment>
    <comment ref="AH89" authorId="0">
      <text>
        <r>
          <rPr>
            <b/>
            <sz val="11"/>
            <color indexed="81"/>
            <rFont val="Tahoma"/>
            <family val="2"/>
          </rPr>
          <t>Angelo L'Abbate:</t>
        </r>
        <r>
          <rPr>
            <sz val="11"/>
            <color indexed="81"/>
            <rFont val="Tahoma"/>
            <family val="2"/>
          </rPr>
          <t xml:space="preserve">
value modified respect to PET_TRADE_v04</t>
        </r>
      </text>
    </comment>
    <comment ref="AL89" authorId="0">
      <text>
        <r>
          <rPr>
            <b/>
            <sz val="11"/>
            <color indexed="81"/>
            <rFont val="Tahoma"/>
            <family val="2"/>
          </rPr>
          <t>Angelo L'Abbate:</t>
        </r>
        <r>
          <rPr>
            <sz val="11"/>
            <color indexed="81"/>
            <rFont val="Tahoma"/>
            <family val="2"/>
          </rPr>
          <t xml:space="preserve">
value modified respect to PET_TRADE_v04</t>
        </r>
      </text>
    </comment>
    <comment ref="AG90" authorId="0">
      <text>
        <r>
          <rPr>
            <b/>
            <sz val="11"/>
            <color indexed="81"/>
            <rFont val="Tahoma"/>
            <family val="2"/>
          </rPr>
          <t>Angelo L'Abbate:</t>
        </r>
        <r>
          <rPr>
            <sz val="11"/>
            <color indexed="81"/>
            <rFont val="Tahoma"/>
            <family val="2"/>
          </rPr>
          <t xml:space="preserve">
conservative assumption</t>
        </r>
      </text>
    </comment>
    <comment ref="AL90" authorId="0">
      <text>
        <r>
          <rPr>
            <b/>
            <sz val="11"/>
            <color indexed="81"/>
            <rFont val="Tahoma"/>
            <family val="2"/>
          </rPr>
          <t>Angelo L'Abbate:</t>
        </r>
        <r>
          <rPr>
            <sz val="11"/>
            <color indexed="81"/>
            <rFont val="Tahoma"/>
            <family val="2"/>
          </rPr>
          <t xml:space="preserve">
value modified respect to PET_TRADE_v04</t>
        </r>
      </text>
    </comment>
    <comment ref="CA90" authorId="0">
      <text>
        <r>
          <rPr>
            <b/>
            <sz val="11"/>
            <color indexed="81"/>
            <rFont val="Tahoma"/>
            <family val="2"/>
          </rPr>
          <t>Angelo L'Abbate:</t>
        </r>
        <r>
          <rPr>
            <sz val="11"/>
            <color indexed="81"/>
            <rFont val="Tahoma"/>
            <family val="2"/>
          </rPr>
          <t xml:space="preserve">
conservative assumption</t>
        </r>
      </text>
    </comment>
    <comment ref="E91" authorId="0">
      <text>
        <r>
          <rPr>
            <b/>
            <sz val="11"/>
            <color indexed="81"/>
            <rFont val="Tahoma"/>
            <family val="2"/>
          </rPr>
          <t>Angelo L'Abbate:</t>
        </r>
        <r>
          <rPr>
            <sz val="11"/>
            <color indexed="81"/>
            <rFont val="Tahoma"/>
            <family val="2"/>
          </rPr>
          <t xml:space="preserve">
value modified respect to PET_TRADE_v04</t>
        </r>
      </text>
    </comment>
    <comment ref="AG91" authorId="0">
      <text>
        <r>
          <rPr>
            <b/>
            <sz val="11"/>
            <color indexed="81"/>
            <rFont val="Tahoma"/>
            <family val="2"/>
          </rPr>
          <t>Angelo L'Abbate:</t>
        </r>
        <r>
          <rPr>
            <sz val="11"/>
            <color indexed="81"/>
            <rFont val="Tahoma"/>
            <family val="2"/>
          </rPr>
          <t xml:space="preserve">
it takes account of AL-KS as well (conservative assumption)</t>
        </r>
      </text>
    </comment>
    <comment ref="AY91" authorId="0">
      <text>
        <r>
          <rPr>
            <b/>
            <sz val="11"/>
            <color indexed="81"/>
            <rFont val="Tahoma"/>
            <family val="2"/>
          </rPr>
          <t>Angelo L'Abbate:</t>
        </r>
        <r>
          <rPr>
            <sz val="11"/>
            <color indexed="81"/>
            <rFont val="Tahoma"/>
            <family val="2"/>
          </rPr>
          <t xml:space="preserve">
value modified respect to PET_TRADE_v04</t>
        </r>
      </text>
    </comment>
    <comment ref="BV91" authorId="0">
      <text>
        <r>
          <rPr>
            <b/>
            <sz val="11"/>
            <color indexed="81"/>
            <rFont val="Tahoma"/>
            <family val="2"/>
          </rPr>
          <t>Angelo L'Abbate:</t>
        </r>
        <r>
          <rPr>
            <sz val="11"/>
            <color indexed="81"/>
            <rFont val="Tahoma"/>
            <family val="2"/>
          </rPr>
          <t xml:space="preserve">
value modified respect to PET_TRADE_v04</t>
        </r>
      </text>
    </comment>
    <comment ref="CA91" authorId="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CC91" authorId="0">
      <text>
        <r>
          <rPr>
            <b/>
            <sz val="11"/>
            <color indexed="81"/>
            <rFont val="Tahoma"/>
            <family val="2"/>
          </rPr>
          <t>Angelo L'Abbate:</t>
        </r>
        <r>
          <rPr>
            <sz val="11"/>
            <color indexed="81"/>
            <rFont val="Tahoma"/>
            <family val="2"/>
          </rPr>
          <t xml:space="preserve">
value modified respect to PET_TRADE_v04</t>
        </r>
      </text>
    </comment>
    <comment ref="CD91" authorId="0">
      <text>
        <r>
          <rPr>
            <b/>
            <sz val="11"/>
            <color indexed="81"/>
            <rFont val="Tahoma"/>
            <family val="2"/>
          </rPr>
          <t>Angelo L'Abbate:</t>
        </r>
        <r>
          <rPr>
            <sz val="11"/>
            <color indexed="81"/>
            <rFont val="Tahoma"/>
            <family val="2"/>
          </rPr>
          <t xml:space="preserve">
value modified respect to PET_TRADE_v04</t>
        </r>
      </text>
    </comment>
    <comment ref="CE91" authorId="0">
      <text>
        <r>
          <rPr>
            <b/>
            <sz val="11"/>
            <color indexed="81"/>
            <rFont val="Tahoma"/>
            <family val="2"/>
          </rPr>
          <t>Angelo L'Abbate:</t>
        </r>
        <r>
          <rPr>
            <sz val="11"/>
            <color indexed="81"/>
            <rFont val="Tahoma"/>
            <family val="2"/>
          </rPr>
          <t xml:space="preserve">
value modified respect to PET_TRADE_v04</t>
        </r>
      </text>
    </comment>
  </commentList>
</comments>
</file>

<file path=xl/comments7.xml><?xml version="1.0" encoding="utf-8"?>
<comments xmlns="http://schemas.openxmlformats.org/spreadsheetml/2006/main">
  <authors>
    <author>Angelo L'Abbate</author>
  </authors>
  <commentList>
    <comment ref="BM11" authorId="0">
      <text>
        <r>
          <rPr>
            <b/>
            <sz val="11"/>
            <color indexed="81"/>
            <rFont val="Tahoma"/>
            <family val="2"/>
          </rPr>
          <t>Angelo L'Abbate:</t>
        </r>
        <r>
          <rPr>
            <sz val="11"/>
            <color indexed="81"/>
            <rFont val="Tahoma"/>
            <family val="2"/>
          </rPr>
          <t xml:space="preserve">
value modified respect to PET_TRADE_v04</t>
        </r>
      </text>
    </comment>
    <comment ref="BZ11" authorId="0">
      <text>
        <r>
          <rPr>
            <b/>
            <sz val="11"/>
            <color indexed="81"/>
            <rFont val="Tahoma"/>
            <family val="2"/>
          </rPr>
          <t>Angelo L'Abbate:</t>
        </r>
        <r>
          <rPr>
            <sz val="11"/>
            <color indexed="81"/>
            <rFont val="Tahoma"/>
            <family val="2"/>
          </rPr>
          <t xml:space="preserve">
value modified respect to PET_TRADE_v04</t>
        </r>
      </text>
    </comment>
    <comment ref="CJ11" authorId="0">
      <text>
        <r>
          <rPr>
            <b/>
            <sz val="11"/>
            <color indexed="81"/>
            <rFont val="Tahoma"/>
            <family val="2"/>
          </rPr>
          <t>Angelo L'Abbate:</t>
        </r>
        <r>
          <rPr>
            <sz val="11"/>
            <color indexed="81"/>
            <rFont val="Tahoma"/>
            <family val="2"/>
          </rPr>
          <t xml:space="preserve">
value modified respect to PET_TRADE_v04</t>
        </r>
      </text>
    </comment>
    <comment ref="BH15" authorId="0">
      <text>
        <r>
          <rPr>
            <b/>
            <sz val="11"/>
            <color indexed="81"/>
            <rFont val="Tahoma"/>
            <family val="2"/>
          </rPr>
          <t>Angelo L'Abbate:</t>
        </r>
        <r>
          <rPr>
            <sz val="11"/>
            <color indexed="81"/>
            <rFont val="Tahoma"/>
            <family val="2"/>
          </rPr>
          <t xml:space="preserve">
DK_W-DE: 2000 MW
DK_E-DE: 550 MW
600 MW HVDC at Kriegers Flak</t>
        </r>
      </text>
    </comment>
    <comment ref="BL15" authorId="0">
      <text>
        <r>
          <rPr>
            <b/>
            <sz val="11"/>
            <color indexed="81"/>
            <rFont val="Tahoma"/>
            <family val="2"/>
          </rPr>
          <t>Angelo L'Abbate:</t>
        </r>
        <r>
          <rPr>
            <sz val="11"/>
            <color indexed="81"/>
            <rFont val="Tahoma"/>
            <family val="2"/>
          </rPr>
          <t xml:space="preserve">
value modified respect to PET_TRADE_v04</t>
        </r>
      </text>
    </comment>
    <comment ref="BG16" authorId="0">
      <text>
        <r>
          <rPr>
            <b/>
            <sz val="11"/>
            <color indexed="81"/>
            <rFont val="Tahoma"/>
            <family val="2"/>
          </rPr>
          <t>Angelo L'Abbate:</t>
        </r>
        <r>
          <rPr>
            <sz val="11"/>
            <color indexed="81"/>
            <rFont val="Tahoma"/>
            <family val="2"/>
          </rPr>
          <t xml:space="preserve">
DE-DK_W: 1500 MW
DE-DK_E: 550 MW
600 MW HVDC at Kriegers Flak</t>
        </r>
      </text>
    </comment>
    <comment ref="BW16" authorId="0">
      <text>
        <r>
          <rPr>
            <b/>
            <sz val="11"/>
            <color indexed="81"/>
            <rFont val="Tahoma"/>
            <family val="2"/>
          </rPr>
          <t>Angelo L'Abbate:</t>
        </r>
        <r>
          <rPr>
            <sz val="11"/>
            <color indexed="81"/>
            <rFont val="Tahoma"/>
            <family val="2"/>
          </rPr>
          <t xml:space="preserve">
NO-DK_W</t>
        </r>
      </text>
    </comment>
    <comment ref="CA16" authorId="0">
      <text>
        <r>
          <rPr>
            <b/>
            <sz val="11"/>
            <color indexed="81"/>
            <rFont val="Tahoma"/>
            <family val="2"/>
          </rPr>
          <t>Angelo L'Abbate:</t>
        </r>
        <r>
          <rPr>
            <sz val="11"/>
            <color indexed="81"/>
            <rFont val="Tahoma"/>
            <family val="2"/>
          </rPr>
          <t xml:space="preserve">
SE-DK_W: 680 MW NTC
SE-DK_E: 1300 MW NTC</t>
        </r>
      </text>
    </comment>
    <comment ref="Y19" authorId="0">
      <text>
        <r>
          <rPr>
            <b/>
            <sz val="11"/>
            <color indexed="81"/>
            <rFont val="Tahoma"/>
            <family val="2"/>
          </rPr>
          <t>Angelo L'Abbate:</t>
        </r>
        <r>
          <rPr>
            <sz val="11"/>
            <color indexed="81"/>
            <rFont val="Tahoma"/>
            <family val="2"/>
          </rPr>
          <t xml:space="preserve">
NORDEL source</t>
        </r>
      </text>
    </comment>
    <comment ref="BW19" authorId="0">
      <text>
        <r>
          <rPr>
            <b/>
            <sz val="11"/>
            <color indexed="81"/>
            <rFont val="Tahoma"/>
            <family val="2"/>
          </rPr>
          <t>Angelo L'Abbate:</t>
        </r>
        <r>
          <rPr>
            <sz val="11"/>
            <color indexed="81"/>
            <rFont val="Tahoma"/>
            <family val="2"/>
          </rPr>
          <t xml:space="preserve">
NORDEL source</t>
        </r>
      </text>
    </comment>
    <comment ref="CA19" authorId="0">
      <text>
        <r>
          <rPr>
            <b/>
            <sz val="11"/>
            <color indexed="81"/>
            <rFont val="Tahoma"/>
            <family val="2"/>
          </rPr>
          <t>Angelo L'Abbate:</t>
        </r>
        <r>
          <rPr>
            <sz val="11"/>
            <color indexed="81"/>
            <rFont val="Tahoma"/>
            <family val="2"/>
          </rPr>
          <t xml:space="preserve">
NORDEL, SvK sources</t>
        </r>
      </text>
    </comment>
    <comment ref="BA22" authorId="0">
      <text>
        <r>
          <rPr>
            <b/>
            <sz val="11"/>
            <color indexed="81"/>
            <rFont val="Tahoma"/>
            <family val="2"/>
          </rPr>
          <t>Angelo L'Abbate:</t>
        </r>
        <r>
          <rPr>
            <sz val="11"/>
            <color indexed="81"/>
            <rFont val="Tahoma"/>
            <family val="2"/>
          </rPr>
          <t xml:space="preserve">
value modified respect to PET_TRADE_v04</t>
        </r>
      </text>
    </comment>
    <comment ref="CC22" authorId="0">
      <text>
        <r>
          <rPr>
            <b/>
            <sz val="11"/>
            <color indexed="81"/>
            <rFont val="Tahoma"/>
            <family val="2"/>
          </rPr>
          <t>Angelo L'Abbate:</t>
        </r>
        <r>
          <rPr>
            <sz val="11"/>
            <color indexed="81"/>
            <rFont val="Tahoma"/>
            <family val="2"/>
          </rPr>
          <t xml:space="preserve">
value modified respect to PET_TRADE_v04</t>
        </r>
      </text>
    </comment>
    <comment ref="CD23" authorId="0">
      <text>
        <r>
          <rPr>
            <b/>
            <sz val="11"/>
            <color indexed="81"/>
            <rFont val="Tahoma"/>
            <family val="2"/>
          </rPr>
          <t>Angelo L'Abbate:</t>
        </r>
        <r>
          <rPr>
            <sz val="11"/>
            <color indexed="81"/>
            <rFont val="Tahoma"/>
            <family val="2"/>
          </rPr>
          <t xml:space="preserve">
GB-NI/IE: 450 MW 
GB-IE: 850 MW VSC-HVDC</t>
        </r>
      </text>
    </comment>
    <comment ref="M31" authorId="0">
      <text>
        <r>
          <rPr>
            <b/>
            <sz val="11"/>
            <color indexed="81"/>
            <rFont val="Tahoma"/>
            <family val="2"/>
          </rPr>
          <t>Angelo L'Abbate:</t>
        </r>
        <r>
          <rPr>
            <sz val="11"/>
            <color indexed="81"/>
            <rFont val="Tahoma"/>
            <family val="2"/>
          </rPr>
          <t xml:space="preserve">
NORDEL source</t>
        </r>
      </text>
    </comment>
    <comment ref="BH31" authorId="0">
      <text>
        <r>
          <rPr>
            <b/>
            <sz val="11"/>
            <color indexed="81"/>
            <rFont val="Tahoma"/>
            <family val="2"/>
          </rPr>
          <t>Angelo L'Abbate:</t>
        </r>
        <r>
          <rPr>
            <sz val="11"/>
            <color indexed="81"/>
            <rFont val="Tahoma"/>
            <family val="2"/>
          </rPr>
          <t xml:space="preserve">
DK_W-NO</t>
        </r>
      </text>
    </comment>
    <comment ref="BK31" authorId="0">
      <text>
        <r>
          <rPr>
            <b/>
            <sz val="11"/>
            <color indexed="81"/>
            <rFont val="Tahoma"/>
            <family val="2"/>
          </rPr>
          <t>Angelo L'Abbate:</t>
        </r>
        <r>
          <rPr>
            <sz val="11"/>
            <color indexed="81"/>
            <rFont val="Tahoma"/>
            <family val="2"/>
          </rPr>
          <t xml:space="preserve">
NORDEL source</t>
        </r>
      </text>
    </comment>
    <comment ref="CA31" authorId="0">
      <text>
        <r>
          <rPr>
            <b/>
            <sz val="11"/>
            <color indexed="81"/>
            <rFont val="Tahoma"/>
            <family val="2"/>
          </rPr>
          <t>Angelo L'Abbate:</t>
        </r>
        <r>
          <rPr>
            <sz val="11"/>
            <color indexed="81"/>
            <rFont val="Tahoma"/>
            <family val="2"/>
          </rPr>
          <t xml:space="preserve">
NORDEL, SvK sources</t>
        </r>
      </text>
    </comment>
    <comment ref="BC34" authorId="0">
      <text>
        <r>
          <rPr>
            <b/>
            <sz val="11"/>
            <color indexed="81"/>
            <rFont val="Tahoma"/>
            <family val="2"/>
          </rPr>
          <t>Angelo L'Abbate:</t>
        </r>
        <r>
          <rPr>
            <sz val="11"/>
            <color indexed="81"/>
            <rFont val="Tahoma"/>
            <family val="2"/>
          </rPr>
          <t xml:space="preserve">
value modified respect to PET_TRADE_v04</t>
        </r>
      </text>
    </comment>
    <comment ref="BH35" authorId="0">
      <text>
        <r>
          <rPr>
            <b/>
            <sz val="11"/>
            <color indexed="81"/>
            <rFont val="Tahoma"/>
            <family val="2"/>
          </rPr>
          <t>Angelo L'Abbate:</t>
        </r>
        <r>
          <rPr>
            <sz val="11"/>
            <color indexed="81"/>
            <rFont val="Tahoma"/>
            <family val="2"/>
          </rPr>
          <t xml:space="preserve">
DK_W-SE: 740 MW NTC
DK_E-SE: 1700 MW NTC</t>
        </r>
      </text>
    </comment>
    <comment ref="BK35" authorId="0">
      <text>
        <r>
          <rPr>
            <b/>
            <sz val="11"/>
            <color indexed="81"/>
            <rFont val="Tahoma"/>
            <family val="2"/>
          </rPr>
          <t>Angelo L'Abbate:</t>
        </r>
        <r>
          <rPr>
            <sz val="11"/>
            <color indexed="81"/>
            <rFont val="Tahoma"/>
            <family val="2"/>
          </rPr>
          <t xml:space="preserve">
NORDEL, SvK sources</t>
        </r>
      </text>
    </comment>
    <comment ref="BW35" authorId="0">
      <text>
        <r>
          <rPr>
            <b/>
            <sz val="11"/>
            <color indexed="81"/>
            <rFont val="Tahoma"/>
            <family val="2"/>
          </rPr>
          <t>Angelo L'Abbate:</t>
        </r>
        <r>
          <rPr>
            <sz val="11"/>
            <color indexed="81"/>
            <rFont val="Tahoma"/>
            <family val="2"/>
          </rPr>
          <t xml:space="preserve">
NORDEL, SvK sources</t>
        </r>
      </text>
    </comment>
    <comment ref="BF37" authorId="0">
      <text>
        <r>
          <rPr>
            <b/>
            <sz val="11"/>
            <color indexed="81"/>
            <rFont val="Tahoma"/>
            <family val="2"/>
          </rPr>
          <t>Angelo L'Abbate:</t>
        </r>
        <r>
          <rPr>
            <sz val="11"/>
            <color indexed="81"/>
            <rFont val="Tahoma"/>
            <family val="2"/>
          </rPr>
          <t xml:space="preserve">
value modified respect to PET_TRADE_v04</t>
        </r>
      </text>
    </comment>
    <comment ref="BO38" authorId="0">
      <text>
        <r>
          <rPr>
            <b/>
            <sz val="11"/>
            <color indexed="81"/>
            <rFont val="Tahoma"/>
            <family val="2"/>
          </rPr>
          <t>Angelo L'Abbate:</t>
        </r>
        <r>
          <rPr>
            <sz val="11"/>
            <color indexed="81"/>
            <rFont val="Tahoma"/>
            <family val="2"/>
          </rPr>
          <t xml:space="preserve">
NI/IE-GB: 80 MW
IE-GB: 850 MW VSC-HVDC</t>
        </r>
      </text>
    </comment>
    <comment ref="BM39" authorId="0">
      <text>
        <r>
          <rPr>
            <b/>
            <sz val="11"/>
            <color indexed="81"/>
            <rFont val="Tahoma"/>
            <family val="2"/>
          </rPr>
          <t>Angelo L'Abbate:</t>
        </r>
        <r>
          <rPr>
            <sz val="11"/>
            <color indexed="81"/>
            <rFont val="Tahoma"/>
            <family val="2"/>
          </rPr>
          <t xml:space="preserve">
value modified respect to PET_TRADE_v04</t>
        </r>
      </text>
    </comment>
    <comment ref="CJ39" authorId="0">
      <text>
        <r>
          <rPr>
            <b/>
            <sz val="11"/>
            <color indexed="81"/>
            <rFont val="Tahoma"/>
            <family val="2"/>
          </rPr>
          <t>Angelo L'Abbate:</t>
        </r>
        <r>
          <rPr>
            <sz val="11"/>
            <color indexed="81"/>
            <rFont val="Tahoma"/>
            <family val="2"/>
          </rPr>
          <t xml:space="preserve">
it takes account of AL-KS as well</t>
        </r>
      </text>
    </comment>
    <comment ref="CG40" authorId="0">
      <text>
        <r>
          <rPr>
            <b/>
            <sz val="11"/>
            <color indexed="81"/>
            <rFont val="Tahoma"/>
            <family val="2"/>
          </rPr>
          <t>Angelo L'Abbate:</t>
        </r>
        <r>
          <rPr>
            <sz val="11"/>
            <color indexed="81"/>
            <rFont val="Tahoma"/>
            <family val="2"/>
          </rPr>
          <t xml:space="preserve">
value modified respect to PET_TRADE_v04</t>
        </r>
      </text>
    </comment>
    <comment ref="CH40" authorId="0">
      <text>
        <r>
          <rPr>
            <b/>
            <sz val="11"/>
            <color indexed="81"/>
            <rFont val="Tahoma"/>
            <family val="2"/>
          </rPr>
          <t>Angelo L'Abbate:</t>
        </r>
        <r>
          <rPr>
            <sz val="11"/>
            <color indexed="81"/>
            <rFont val="Tahoma"/>
            <family val="2"/>
          </rPr>
          <t xml:space="preserve">
value modified respect to PET_TRADE_v04</t>
        </r>
      </text>
    </comment>
    <comment ref="BC44" authorId="0">
      <text>
        <r>
          <rPr>
            <b/>
            <sz val="11"/>
            <color indexed="81"/>
            <rFont val="Tahoma"/>
            <family val="2"/>
          </rPr>
          <t>Angelo L'Abbate:</t>
        </r>
        <r>
          <rPr>
            <sz val="11"/>
            <color indexed="81"/>
            <rFont val="Tahoma"/>
            <family val="2"/>
          </rPr>
          <t xml:space="preserve">
value modified respect to PET_TRADE_v04</t>
        </r>
      </text>
    </comment>
    <comment ref="BZ44" authorId="0">
      <text>
        <r>
          <rPr>
            <b/>
            <sz val="11"/>
            <color indexed="81"/>
            <rFont val="Tahoma"/>
            <family val="2"/>
          </rPr>
          <t>Angelo L'Abbate:</t>
        </r>
        <r>
          <rPr>
            <sz val="11"/>
            <color indexed="81"/>
            <rFont val="Tahoma"/>
            <family val="2"/>
          </rPr>
          <t xml:space="preserve">
value modified respect to PET_TRADE_v04</t>
        </r>
      </text>
    </comment>
    <comment ref="CE44" authorId="0">
      <text>
        <r>
          <rPr>
            <b/>
            <sz val="11"/>
            <color indexed="81"/>
            <rFont val="Tahoma"/>
            <family val="2"/>
          </rPr>
          <t>Angelo L'Abbate:</t>
        </r>
        <r>
          <rPr>
            <sz val="11"/>
            <color indexed="81"/>
            <rFont val="Tahoma"/>
            <family val="2"/>
          </rPr>
          <t xml:space="preserve">
value modified respect to PET_TRADE_v04. It takes account of AL-KS as well</t>
        </r>
      </text>
    </comment>
    <comment ref="CG44" authorId="0">
      <text>
        <r>
          <rPr>
            <b/>
            <sz val="11"/>
            <color indexed="81"/>
            <rFont val="Tahoma"/>
            <family val="2"/>
          </rPr>
          <t>Angelo L'Abbate:</t>
        </r>
        <r>
          <rPr>
            <sz val="11"/>
            <color indexed="81"/>
            <rFont val="Tahoma"/>
            <family val="2"/>
          </rPr>
          <t xml:space="preserve">
value modified respect to PET_TRADE_v04</t>
        </r>
      </text>
    </comment>
    <comment ref="CH44" authorId="0">
      <text>
        <r>
          <rPr>
            <b/>
            <sz val="11"/>
            <color indexed="81"/>
            <rFont val="Tahoma"/>
            <family val="2"/>
          </rPr>
          <t>Angelo L'Abbate:</t>
        </r>
        <r>
          <rPr>
            <sz val="11"/>
            <color indexed="81"/>
            <rFont val="Tahoma"/>
            <family val="2"/>
          </rPr>
          <t xml:space="preserve">
value modified respect to PET_TRADE_v04</t>
        </r>
      </text>
    </comment>
    <comment ref="CI44" authorId="0">
      <text>
        <r>
          <rPr>
            <b/>
            <sz val="11"/>
            <color indexed="81"/>
            <rFont val="Tahoma"/>
            <family val="2"/>
          </rPr>
          <t>Angelo L'Abbate:</t>
        </r>
        <r>
          <rPr>
            <sz val="11"/>
            <color indexed="81"/>
            <rFont val="Tahoma"/>
            <family val="2"/>
          </rPr>
          <t xml:space="preserve">
value modified respect to PET_TRADE_v04</t>
        </r>
      </text>
    </comment>
    <comment ref="P56" authorId="0">
      <text>
        <r>
          <rPr>
            <b/>
            <sz val="11"/>
            <color indexed="81"/>
            <rFont val="Tahoma"/>
            <family val="2"/>
          </rPr>
          <t>Angelo L'Abbate:</t>
        </r>
        <r>
          <rPr>
            <sz val="11"/>
            <color indexed="81"/>
            <rFont val="Tahoma"/>
            <family val="2"/>
          </rPr>
          <t xml:space="preserve">
value modified respect to PET_TRADE_v04</t>
        </r>
      </text>
    </comment>
    <comment ref="AB58" authorId="0">
      <text>
        <r>
          <rPr>
            <b/>
            <sz val="11"/>
            <color indexed="81"/>
            <rFont val="Tahoma"/>
            <family val="2"/>
          </rPr>
          <t>Angelo L'Abbate:</t>
        </r>
        <r>
          <rPr>
            <sz val="11"/>
            <color indexed="81"/>
            <rFont val="Tahoma"/>
            <family val="2"/>
          </rPr>
          <t xml:space="preserve">
value modified respect to PET_TRADE_v04</t>
        </r>
      </text>
    </comment>
    <comment ref="AL58" authorId="0">
      <text>
        <r>
          <rPr>
            <b/>
            <sz val="11"/>
            <color indexed="81"/>
            <rFont val="Tahoma"/>
            <family val="2"/>
          </rPr>
          <t>Angelo L'Abbate:</t>
        </r>
        <r>
          <rPr>
            <sz val="11"/>
            <color indexed="81"/>
            <rFont val="Tahoma"/>
            <family val="2"/>
          </rPr>
          <t xml:space="preserve">
value modified respect to PET_TRADE_v04</t>
        </r>
      </text>
    </comment>
    <comment ref="BM58" authorId="0">
      <text>
        <r>
          <rPr>
            <b/>
            <sz val="11"/>
            <color indexed="81"/>
            <rFont val="Tahoma"/>
            <family val="2"/>
          </rPr>
          <t>Angelo L'Abbate:</t>
        </r>
        <r>
          <rPr>
            <sz val="11"/>
            <color indexed="81"/>
            <rFont val="Tahoma"/>
            <family val="2"/>
          </rPr>
          <t xml:space="preserve">
value modified respect to PET_TRADE_v04</t>
        </r>
      </text>
    </comment>
    <comment ref="BZ58" authorId="0">
      <text>
        <r>
          <rPr>
            <b/>
            <sz val="11"/>
            <color indexed="81"/>
            <rFont val="Tahoma"/>
            <family val="2"/>
          </rPr>
          <t>Angelo L'Abbate:</t>
        </r>
        <r>
          <rPr>
            <sz val="11"/>
            <color indexed="81"/>
            <rFont val="Tahoma"/>
            <family val="2"/>
          </rPr>
          <t xml:space="preserve">
value modified respect to PET_TRADE_v04</t>
        </r>
      </text>
    </comment>
    <comment ref="CJ58" authorId="0">
      <text>
        <r>
          <rPr>
            <b/>
            <sz val="11"/>
            <color indexed="81"/>
            <rFont val="Tahoma"/>
            <family val="2"/>
          </rPr>
          <t>Angelo L'Abbate:</t>
        </r>
        <r>
          <rPr>
            <sz val="11"/>
            <color indexed="81"/>
            <rFont val="Tahoma"/>
            <family val="2"/>
          </rPr>
          <t xml:space="preserve">
value modified respect to PET_TRADE_v04</t>
        </r>
      </text>
    </comment>
    <comment ref="AE61" authorId="0">
      <text>
        <r>
          <rPr>
            <b/>
            <sz val="11"/>
            <color indexed="81"/>
            <rFont val="Tahoma"/>
            <family val="2"/>
          </rPr>
          <t>Angelo L'Abbate:</t>
        </r>
        <r>
          <rPr>
            <sz val="11"/>
            <color indexed="81"/>
            <rFont val="Tahoma"/>
            <family val="2"/>
          </rPr>
          <t xml:space="preserve">
value modified respect to PET_TRADE_v04</t>
        </r>
      </text>
    </comment>
    <comment ref="J62" authorId="0">
      <text>
        <r>
          <rPr>
            <b/>
            <sz val="11"/>
            <color indexed="81"/>
            <rFont val="Tahoma"/>
            <family val="2"/>
          </rPr>
          <t>Angelo L'Abbate:</t>
        </r>
        <r>
          <rPr>
            <sz val="11"/>
            <color indexed="81"/>
            <rFont val="Tahoma"/>
            <family val="2"/>
          </rPr>
          <t xml:space="preserve">
DE-DK_W: 1500 MW
DE-DK_E: 550 MW
600 MW HVDC at Kriegers Flak</t>
        </r>
      </text>
    </comment>
    <comment ref="BH62" authorId="0">
      <text>
        <r>
          <rPr>
            <b/>
            <sz val="11"/>
            <color indexed="81"/>
            <rFont val="Tahoma"/>
            <family val="2"/>
          </rPr>
          <t>Angelo L'Abbate:</t>
        </r>
        <r>
          <rPr>
            <sz val="11"/>
            <color indexed="81"/>
            <rFont val="Tahoma"/>
            <family val="2"/>
          </rPr>
          <t xml:space="preserve">
DK_W-DE: 2000 MW
DK_E-DE: 550 MW
600 MW HVDC at Kriegers Flak</t>
        </r>
      </text>
    </comment>
    <comment ref="BL62" authorId="0">
      <text>
        <r>
          <rPr>
            <b/>
            <sz val="11"/>
            <color indexed="81"/>
            <rFont val="Tahoma"/>
            <family val="2"/>
          </rPr>
          <t>Angelo L'Abbate:</t>
        </r>
        <r>
          <rPr>
            <sz val="11"/>
            <color indexed="81"/>
            <rFont val="Tahoma"/>
            <family val="2"/>
          </rPr>
          <t xml:space="preserve">
value modified respect to PET_TRADE_v04</t>
        </r>
      </text>
    </comment>
    <comment ref="I63" authorId="0">
      <text>
        <r>
          <rPr>
            <b/>
            <sz val="11"/>
            <color indexed="81"/>
            <rFont val="Tahoma"/>
            <family val="2"/>
          </rPr>
          <t>Angelo L'Abbate:</t>
        </r>
        <r>
          <rPr>
            <sz val="11"/>
            <color indexed="81"/>
            <rFont val="Tahoma"/>
            <family val="2"/>
          </rPr>
          <t xml:space="preserve">
DK_W-DE: 2000 MW
DK_E-DE: 550 MW
600 MW HVDC at Kriegers Flak</t>
        </r>
      </text>
    </comment>
    <comment ref="Y63" authorId="0">
      <text>
        <r>
          <rPr>
            <b/>
            <sz val="11"/>
            <color indexed="81"/>
            <rFont val="Tahoma"/>
            <family val="2"/>
          </rPr>
          <t>Angelo L'Abbate:</t>
        </r>
        <r>
          <rPr>
            <sz val="11"/>
            <color indexed="81"/>
            <rFont val="Tahoma"/>
            <family val="2"/>
          </rPr>
          <t xml:space="preserve">
DK_W-NO</t>
        </r>
      </text>
    </comment>
    <comment ref="AC63" authorId="0">
      <text>
        <r>
          <rPr>
            <b/>
            <sz val="11"/>
            <color indexed="81"/>
            <rFont val="Tahoma"/>
            <family val="2"/>
          </rPr>
          <t>Angelo L'Abbate:</t>
        </r>
        <r>
          <rPr>
            <sz val="11"/>
            <color indexed="81"/>
            <rFont val="Tahoma"/>
            <family val="2"/>
          </rPr>
          <t xml:space="preserve">
DK_W-SE: 740 MW NTC
DK_E-SE: 1700 MW NTC</t>
        </r>
      </text>
    </comment>
    <comment ref="BG63" authorId="0">
      <text>
        <r>
          <rPr>
            <b/>
            <sz val="11"/>
            <color indexed="81"/>
            <rFont val="Tahoma"/>
            <family val="2"/>
          </rPr>
          <t>Angelo L'Abbate:</t>
        </r>
        <r>
          <rPr>
            <sz val="11"/>
            <color indexed="81"/>
            <rFont val="Tahoma"/>
            <family val="2"/>
          </rPr>
          <t xml:space="preserve">
DE-DK_W: 1500 MW
DE-DK_E: 550 MW
600 MW HVDC at Kriegers Flak</t>
        </r>
      </text>
    </comment>
    <comment ref="BW63" authorId="0">
      <text>
        <r>
          <rPr>
            <b/>
            <sz val="11"/>
            <color indexed="81"/>
            <rFont val="Tahoma"/>
            <family val="2"/>
          </rPr>
          <t>Angelo L'Abbate:</t>
        </r>
        <r>
          <rPr>
            <sz val="11"/>
            <color indexed="81"/>
            <rFont val="Tahoma"/>
            <family val="2"/>
          </rPr>
          <t xml:space="preserve">
NO-DK_W</t>
        </r>
      </text>
    </comment>
    <comment ref="CA63" authorId="0">
      <text>
        <r>
          <rPr>
            <b/>
            <sz val="11"/>
            <color indexed="81"/>
            <rFont val="Tahoma"/>
            <family val="2"/>
          </rPr>
          <t>Angelo L'Abbate:</t>
        </r>
        <r>
          <rPr>
            <sz val="11"/>
            <color indexed="81"/>
            <rFont val="Tahoma"/>
            <family val="2"/>
          </rPr>
          <t xml:space="preserve">
SE-DK_W: 680 MW NTC
SE-DK_E: 1300 MW NTC</t>
        </r>
      </text>
    </comment>
    <comment ref="Y66" authorId="0">
      <text>
        <r>
          <rPr>
            <b/>
            <sz val="11"/>
            <color indexed="81"/>
            <rFont val="Tahoma"/>
            <family val="2"/>
          </rPr>
          <t>Angelo L'Abbate:</t>
        </r>
        <r>
          <rPr>
            <sz val="11"/>
            <color indexed="81"/>
            <rFont val="Tahoma"/>
            <family val="2"/>
          </rPr>
          <t xml:space="preserve">
NORDEL source</t>
        </r>
      </text>
    </comment>
    <comment ref="AC66" authorId="0">
      <text>
        <r>
          <rPr>
            <b/>
            <sz val="11"/>
            <color indexed="81"/>
            <rFont val="Tahoma"/>
            <family val="2"/>
          </rPr>
          <t>Angelo L'Abbate:</t>
        </r>
        <r>
          <rPr>
            <sz val="11"/>
            <color indexed="81"/>
            <rFont val="Tahoma"/>
            <family val="2"/>
          </rPr>
          <t xml:space="preserve">
NORDEL, SvK sources</t>
        </r>
      </text>
    </comment>
    <comment ref="BW66" authorId="0">
      <text>
        <r>
          <rPr>
            <b/>
            <sz val="11"/>
            <color indexed="81"/>
            <rFont val="Tahoma"/>
            <family val="2"/>
          </rPr>
          <t>Angelo L'Abbate:</t>
        </r>
        <r>
          <rPr>
            <sz val="11"/>
            <color indexed="81"/>
            <rFont val="Tahoma"/>
            <family val="2"/>
          </rPr>
          <t xml:space="preserve">
NORDEL source</t>
        </r>
      </text>
    </comment>
    <comment ref="CA66" authorId="0">
      <text>
        <r>
          <rPr>
            <b/>
            <sz val="11"/>
            <color indexed="81"/>
            <rFont val="Tahoma"/>
            <family val="2"/>
          </rPr>
          <t>Angelo L'Abbate:</t>
        </r>
        <r>
          <rPr>
            <sz val="11"/>
            <color indexed="81"/>
            <rFont val="Tahoma"/>
            <family val="2"/>
          </rPr>
          <t xml:space="preserve">
NORDEL, SvK sources</t>
        </r>
      </text>
    </comment>
    <comment ref="I67" authorId="0">
      <text>
        <r>
          <rPr>
            <b/>
            <sz val="11"/>
            <color indexed="81"/>
            <rFont val="Tahoma"/>
            <family val="2"/>
          </rPr>
          <t>Angelo L'Abbate:</t>
        </r>
        <r>
          <rPr>
            <sz val="11"/>
            <color indexed="81"/>
            <rFont val="Tahoma"/>
            <family val="2"/>
          </rPr>
          <t xml:space="preserve">
value modified respect to PET_TRADE_v04</t>
        </r>
      </text>
    </comment>
    <comment ref="E68" authorId="0">
      <text>
        <r>
          <rPr>
            <b/>
            <sz val="11"/>
            <color indexed="81"/>
            <rFont val="Tahoma"/>
            <family val="2"/>
          </rPr>
          <t>Angelo L'Abbate:</t>
        </r>
        <r>
          <rPr>
            <sz val="11"/>
            <color indexed="81"/>
            <rFont val="Tahoma"/>
            <family val="2"/>
          </rPr>
          <t xml:space="preserve">
value modified respect to PET_TRADE_v04</t>
        </r>
      </text>
    </comment>
    <comment ref="AG68" authorId="0">
      <text>
        <r>
          <rPr>
            <b/>
            <sz val="11"/>
            <color indexed="81"/>
            <rFont val="Tahoma"/>
            <family val="2"/>
          </rPr>
          <t>Angelo L'Abbate:</t>
        </r>
        <r>
          <rPr>
            <sz val="11"/>
            <color indexed="81"/>
            <rFont val="Tahoma"/>
            <family val="2"/>
          </rPr>
          <t xml:space="preserve">
value modified respect to PET_TRADE_v04</t>
        </r>
      </text>
    </comment>
    <comment ref="BA69" authorId="0">
      <text>
        <r>
          <rPr>
            <b/>
            <sz val="11"/>
            <color indexed="81"/>
            <rFont val="Tahoma"/>
            <family val="2"/>
          </rPr>
          <t>Angelo L'Abbate:</t>
        </r>
        <r>
          <rPr>
            <sz val="11"/>
            <color indexed="81"/>
            <rFont val="Tahoma"/>
            <family val="2"/>
          </rPr>
          <t xml:space="preserve">
value modified respect to PET_TRADE_v04</t>
        </r>
      </text>
    </comment>
    <comment ref="CC69" authorId="0">
      <text>
        <r>
          <rPr>
            <b/>
            <sz val="11"/>
            <color indexed="81"/>
            <rFont val="Tahoma"/>
            <family val="2"/>
          </rPr>
          <t>Angelo L'Abbate:</t>
        </r>
        <r>
          <rPr>
            <sz val="11"/>
            <color indexed="81"/>
            <rFont val="Tahoma"/>
            <family val="2"/>
          </rPr>
          <t xml:space="preserve">
value modified respect to PET_TRADE_v04</t>
        </r>
      </text>
    </comment>
    <comment ref="AF70" authorId="0">
      <text>
        <r>
          <rPr>
            <b/>
            <sz val="11"/>
            <color indexed="81"/>
            <rFont val="Tahoma"/>
            <family val="2"/>
          </rPr>
          <t>Angelo L'Abbate:</t>
        </r>
        <r>
          <rPr>
            <sz val="11"/>
            <color indexed="81"/>
            <rFont val="Tahoma"/>
            <family val="2"/>
          </rPr>
          <t xml:space="preserve">
NI/IE-GB: 80 MW
IE-GB: 850 MW VSC-HVDC</t>
        </r>
      </text>
    </comment>
    <comment ref="CD70" authorId="0">
      <text>
        <r>
          <rPr>
            <b/>
            <sz val="11"/>
            <color indexed="81"/>
            <rFont val="Tahoma"/>
            <family val="2"/>
          </rPr>
          <t>Angelo L'Abbate:</t>
        </r>
        <r>
          <rPr>
            <sz val="11"/>
            <color indexed="81"/>
            <rFont val="Tahoma"/>
            <family val="2"/>
          </rPr>
          <t xml:space="preserve">
GB-NI/IE: 450 MW 
GB-IE: 850 MW VSC-HVDC</t>
        </r>
      </text>
    </comment>
    <comment ref="J78" authorId="0">
      <text>
        <r>
          <rPr>
            <b/>
            <sz val="11"/>
            <color indexed="81"/>
            <rFont val="Tahoma"/>
            <family val="2"/>
          </rPr>
          <t>Angelo L'Abbate:</t>
        </r>
        <r>
          <rPr>
            <sz val="11"/>
            <color indexed="81"/>
            <rFont val="Tahoma"/>
            <family val="2"/>
          </rPr>
          <t xml:space="preserve">
NO-DK_W</t>
        </r>
      </text>
    </comment>
    <comment ref="M78" authorId="0">
      <text>
        <r>
          <rPr>
            <b/>
            <sz val="11"/>
            <color indexed="81"/>
            <rFont val="Tahoma"/>
            <family val="2"/>
          </rPr>
          <t>Angelo L'Abbate:</t>
        </r>
        <r>
          <rPr>
            <sz val="11"/>
            <color indexed="81"/>
            <rFont val="Tahoma"/>
            <family val="2"/>
          </rPr>
          <t xml:space="preserve">
NORDEL source</t>
        </r>
      </text>
    </comment>
    <comment ref="AC78" authorId="0">
      <text>
        <r>
          <rPr>
            <b/>
            <sz val="11"/>
            <color indexed="81"/>
            <rFont val="Tahoma"/>
            <family val="2"/>
          </rPr>
          <t>Angelo L'Abbate:</t>
        </r>
        <r>
          <rPr>
            <sz val="11"/>
            <color indexed="81"/>
            <rFont val="Tahoma"/>
            <family val="2"/>
          </rPr>
          <t xml:space="preserve">
NORDEL, SvK sources</t>
        </r>
      </text>
    </comment>
    <comment ref="BH78" authorId="0">
      <text>
        <r>
          <rPr>
            <b/>
            <sz val="11"/>
            <color indexed="81"/>
            <rFont val="Tahoma"/>
            <family val="2"/>
          </rPr>
          <t>Angelo L'Abbate:</t>
        </r>
        <r>
          <rPr>
            <sz val="11"/>
            <color indexed="81"/>
            <rFont val="Tahoma"/>
            <family val="2"/>
          </rPr>
          <t xml:space="preserve">
DK_W-NO</t>
        </r>
      </text>
    </comment>
    <comment ref="BK78" authorId="0">
      <text>
        <r>
          <rPr>
            <b/>
            <sz val="11"/>
            <color indexed="81"/>
            <rFont val="Tahoma"/>
            <family val="2"/>
          </rPr>
          <t>Angelo L'Abbate:</t>
        </r>
        <r>
          <rPr>
            <sz val="11"/>
            <color indexed="81"/>
            <rFont val="Tahoma"/>
            <family val="2"/>
          </rPr>
          <t xml:space="preserve">
NORDEL source</t>
        </r>
      </text>
    </comment>
    <comment ref="CA78" authorId="0">
      <text>
        <r>
          <rPr>
            <b/>
            <sz val="11"/>
            <color indexed="81"/>
            <rFont val="Tahoma"/>
            <family val="2"/>
          </rPr>
          <t>Angelo L'Abbate:</t>
        </r>
        <r>
          <rPr>
            <sz val="11"/>
            <color indexed="81"/>
            <rFont val="Tahoma"/>
            <family val="2"/>
          </rPr>
          <t xml:space="preserve">
NORDEL, SvK sources</t>
        </r>
      </text>
    </comment>
    <comment ref="E81" authorId="0">
      <text>
        <r>
          <rPr>
            <b/>
            <sz val="11"/>
            <color indexed="81"/>
            <rFont val="Tahoma"/>
            <family val="2"/>
          </rPr>
          <t>Angelo L'Abbate:</t>
        </r>
        <r>
          <rPr>
            <sz val="11"/>
            <color indexed="81"/>
            <rFont val="Tahoma"/>
            <family val="2"/>
          </rPr>
          <t xml:space="preserve">
value modified respect to PET_TRADE_v04</t>
        </r>
      </text>
    </comment>
    <comment ref="AL81" authorId="0">
      <text>
        <r>
          <rPr>
            <b/>
            <sz val="11"/>
            <color indexed="81"/>
            <rFont val="Tahoma"/>
            <family val="2"/>
          </rPr>
          <t>Angelo L'Abbate:</t>
        </r>
        <r>
          <rPr>
            <sz val="11"/>
            <color indexed="81"/>
            <rFont val="Tahoma"/>
            <family val="2"/>
          </rPr>
          <t xml:space="preserve">
value modified respect to PET_TRADE_v04</t>
        </r>
      </text>
    </comment>
    <comment ref="BC81" authorId="0">
      <text>
        <r>
          <rPr>
            <b/>
            <sz val="11"/>
            <color indexed="81"/>
            <rFont val="Tahoma"/>
            <family val="2"/>
          </rPr>
          <t>Angelo L'Abbate:</t>
        </r>
        <r>
          <rPr>
            <sz val="11"/>
            <color indexed="81"/>
            <rFont val="Tahoma"/>
            <family val="2"/>
          </rPr>
          <t xml:space="preserve">
value modified respect to PET_TRADE_v04</t>
        </r>
      </text>
    </comment>
    <comment ref="J82" authorId="0">
      <text>
        <r>
          <rPr>
            <b/>
            <sz val="11"/>
            <color indexed="81"/>
            <rFont val="Tahoma"/>
            <family val="2"/>
          </rPr>
          <t>Angelo L'Abbate:</t>
        </r>
        <r>
          <rPr>
            <sz val="11"/>
            <color indexed="81"/>
            <rFont val="Tahoma"/>
            <family val="2"/>
          </rPr>
          <t xml:space="preserve">
SE-DK_W: 680 MW NTC
SE-DK_E: 1300 MW NTC</t>
        </r>
      </text>
    </comment>
    <comment ref="M82" authorId="0">
      <text>
        <r>
          <rPr>
            <b/>
            <sz val="11"/>
            <color indexed="81"/>
            <rFont val="Tahoma"/>
            <family val="2"/>
          </rPr>
          <t>Angelo L'Abbate:</t>
        </r>
        <r>
          <rPr>
            <sz val="11"/>
            <color indexed="81"/>
            <rFont val="Tahoma"/>
            <family val="2"/>
          </rPr>
          <t xml:space="preserve">
NORDEL, SvK sources</t>
        </r>
      </text>
    </comment>
    <comment ref="Y82" authorId="0">
      <text>
        <r>
          <rPr>
            <b/>
            <sz val="11"/>
            <color indexed="81"/>
            <rFont val="Tahoma"/>
            <family val="2"/>
          </rPr>
          <t>Angelo L'Abbate:</t>
        </r>
        <r>
          <rPr>
            <sz val="11"/>
            <color indexed="81"/>
            <rFont val="Tahoma"/>
            <family val="2"/>
          </rPr>
          <t xml:space="preserve">
NORDEL, SvK sources</t>
        </r>
      </text>
    </comment>
    <comment ref="BH82" authorId="0">
      <text>
        <r>
          <rPr>
            <b/>
            <sz val="11"/>
            <color indexed="81"/>
            <rFont val="Tahoma"/>
            <family val="2"/>
          </rPr>
          <t>Angelo L'Abbate:</t>
        </r>
        <r>
          <rPr>
            <sz val="11"/>
            <color indexed="81"/>
            <rFont val="Tahoma"/>
            <family val="2"/>
          </rPr>
          <t xml:space="preserve">
DK_W-SE: 740 MW NTC
DK_E-SE: 1700 MW NTC</t>
        </r>
      </text>
    </comment>
    <comment ref="BK82" authorId="0">
      <text>
        <r>
          <rPr>
            <b/>
            <sz val="11"/>
            <color indexed="81"/>
            <rFont val="Tahoma"/>
            <family val="2"/>
          </rPr>
          <t>Angelo L'Abbate:</t>
        </r>
        <r>
          <rPr>
            <sz val="11"/>
            <color indexed="81"/>
            <rFont val="Tahoma"/>
            <family val="2"/>
          </rPr>
          <t xml:space="preserve">
NORDEL, SvK sources</t>
        </r>
      </text>
    </comment>
    <comment ref="BW82" authorId="0">
      <text>
        <r>
          <rPr>
            <b/>
            <sz val="11"/>
            <color indexed="81"/>
            <rFont val="Tahoma"/>
            <family val="2"/>
          </rPr>
          <t>Angelo L'Abbate:</t>
        </r>
        <r>
          <rPr>
            <sz val="11"/>
            <color indexed="81"/>
            <rFont val="Tahoma"/>
            <family val="2"/>
          </rPr>
          <t xml:space="preserve">
NORDEL, SvK sources</t>
        </r>
      </text>
    </comment>
    <comment ref="P84" authorId="0">
      <text>
        <r>
          <rPr>
            <b/>
            <sz val="11"/>
            <color indexed="81"/>
            <rFont val="Tahoma"/>
            <family val="2"/>
          </rPr>
          <t>Angelo L'Abbate:</t>
        </r>
        <r>
          <rPr>
            <sz val="11"/>
            <color indexed="81"/>
            <rFont val="Tahoma"/>
            <family val="2"/>
          </rPr>
          <t xml:space="preserve">
value modified respect to PET_TRADE_v04</t>
        </r>
      </text>
    </comment>
    <comment ref="BF84" authorId="0">
      <text>
        <r>
          <rPr>
            <b/>
            <sz val="11"/>
            <color indexed="81"/>
            <rFont val="Tahoma"/>
            <family val="2"/>
          </rPr>
          <t>Angelo L'Abbate:</t>
        </r>
        <r>
          <rPr>
            <sz val="11"/>
            <color indexed="81"/>
            <rFont val="Tahoma"/>
            <family val="2"/>
          </rPr>
          <t xml:space="preserve">
value modified respect to PET_TRADE_v04</t>
        </r>
      </text>
    </comment>
    <comment ref="Q85" authorId="0">
      <text>
        <r>
          <rPr>
            <b/>
            <sz val="11"/>
            <color indexed="81"/>
            <rFont val="Tahoma"/>
            <family val="2"/>
          </rPr>
          <t>Angelo L'Abbate:</t>
        </r>
        <r>
          <rPr>
            <sz val="11"/>
            <color indexed="81"/>
            <rFont val="Tahoma"/>
            <family val="2"/>
          </rPr>
          <t xml:space="preserve">
GB-NI/IE: 450 MW 
GB-IE: 850 MW VSC-HVDC</t>
        </r>
      </text>
    </comment>
    <comment ref="BO85" authorId="0">
      <text>
        <r>
          <rPr>
            <b/>
            <sz val="11"/>
            <color indexed="81"/>
            <rFont val="Tahoma"/>
            <family val="2"/>
          </rPr>
          <t>Angelo L'Abbate:</t>
        </r>
        <r>
          <rPr>
            <sz val="11"/>
            <color indexed="81"/>
            <rFont val="Tahoma"/>
            <family val="2"/>
          </rPr>
          <t xml:space="preserve">
NI/IE-GB: 80 MW
IE-GB: 850 MW VSC-HVDC</t>
        </r>
      </text>
    </comment>
    <comment ref="AL86" authorId="0">
      <text>
        <r>
          <rPr>
            <b/>
            <sz val="11"/>
            <color indexed="81"/>
            <rFont val="Tahoma"/>
            <family val="2"/>
          </rPr>
          <t>Angelo L'Abbate:</t>
        </r>
        <r>
          <rPr>
            <sz val="11"/>
            <color indexed="81"/>
            <rFont val="Tahoma"/>
            <family val="2"/>
          </rPr>
          <t xml:space="preserve">
value modified respect to PET_TRADE_v04. It takes account of AL-KS as well</t>
        </r>
      </text>
    </comment>
    <comment ref="BM86" authorId="0">
      <text>
        <r>
          <rPr>
            <b/>
            <sz val="11"/>
            <color indexed="81"/>
            <rFont val="Tahoma"/>
            <family val="2"/>
          </rPr>
          <t>Angelo L'Abbate:</t>
        </r>
        <r>
          <rPr>
            <sz val="11"/>
            <color indexed="81"/>
            <rFont val="Tahoma"/>
            <family val="2"/>
          </rPr>
          <t xml:space="preserve">
value modified respect to PET_TRADE_v04</t>
        </r>
      </text>
    </comment>
    <comment ref="CJ86" authorId="0">
      <text>
        <r>
          <rPr>
            <b/>
            <sz val="11"/>
            <color indexed="81"/>
            <rFont val="Tahoma"/>
            <family val="2"/>
          </rPr>
          <t>Angelo L'Abbate:</t>
        </r>
        <r>
          <rPr>
            <sz val="11"/>
            <color indexed="81"/>
            <rFont val="Tahoma"/>
            <family val="2"/>
          </rPr>
          <t xml:space="preserve">
it takes account of AL-KS as well</t>
        </r>
      </text>
    </comment>
    <comment ref="CG87" authorId="0">
      <text>
        <r>
          <rPr>
            <b/>
            <sz val="11"/>
            <color indexed="81"/>
            <rFont val="Tahoma"/>
            <family val="2"/>
          </rPr>
          <t>Angelo L'Abbate:</t>
        </r>
        <r>
          <rPr>
            <sz val="11"/>
            <color indexed="81"/>
            <rFont val="Tahoma"/>
            <family val="2"/>
          </rPr>
          <t xml:space="preserve">
value modified respect to PET_TRADE_v04</t>
        </r>
      </text>
    </comment>
    <comment ref="CH87" authorId="0">
      <text>
        <r>
          <rPr>
            <b/>
            <sz val="11"/>
            <color indexed="81"/>
            <rFont val="Tahoma"/>
            <family val="2"/>
          </rPr>
          <t>Angelo L'Abbate:</t>
        </r>
        <r>
          <rPr>
            <sz val="11"/>
            <color indexed="81"/>
            <rFont val="Tahoma"/>
            <family val="2"/>
          </rPr>
          <t xml:space="preserve">
value modified respect to PET_TRADE_v04</t>
        </r>
      </text>
    </comment>
    <comment ref="AH88" authorId="0">
      <text>
        <r>
          <rPr>
            <b/>
            <sz val="11"/>
            <color indexed="81"/>
            <rFont val="Tahoma"/>
            <family val="2"/>
          </rPr>
          <t>Angelo L'Abbate:</t>
        </r>
        <r>
          <rPr>
            <sz val="11"/>
            <color indexed="81"/>
            <rFont val="Tahoma"/>
            <family val="2"/>
          </rPr>
          <t xml:space="preserve">
value modified respect to PET_TRADE_v04</t>
        </r>
      </text>
    </comment>
    <comment ref="AL88" authorId="0">
      <text>
        <r>
          <rPr>
            <b/>
            <sz val="11"/>
            <color indexed="81"/>
            <rFont val="Tahoma"/>
            <family val="2"/>
          </rPr>
          <t>Angelo L'Abbate:</t>
        </r>
        <r>
          <rPr>
            <sz val="11"/>
            <color indexed="81"/>
            <rFont val="Tahoma"/>
            <family val="2"/>
          </rPr>
          <t xml:space="preserve">
value modified respect to PET_TRADE_v04</t>
        </r>
      </text>
    </comment>
    <comment ref="AH89" authorId="0">
      <text>
        <r>
          <rPr>
            <b/>
            <sz val="11"/>
            <color indexed="81"/>
            <rFont val="Tahoma"/>
            <family val="2"/>
          </rPr>
          <t>Angelo L'Abbate:</t>
        </r>
        <r>
          <rPr>
            <sz val="11"/>
            <color indexed="81"/>
            <rFont val="Tahoma"/>
            <family val="2"/>
          </rPr>
          <t xml:space="preserve">
value modified respect to PET_TRADE_v04</t>
        </r>
      </text>
    </comment>
    <comment ref="AL89" authorId="0">
      <text>
        <r>
          <rPr>
            <b/>
            <sz val="11"/>
            <color indexed="81"/>
            <rFont val="Tahoma"/>
            <family val="2"/>
          </rPr>
          <t>Angelo L'Abbate:</t>
        </r>
        <r>
          <rPr>
            <sz val="11"/>
            <color indexed="81"/>
            <rFont val="Tahoma"/>
            <family val="2"/>
          </rPr>
          <t xml:space="preserve">
value modified respect to PET_TRADE_v04</t>
        </r>
      </text>
    </comment>
    <comment ref="AL90" authorId="0">
      <text>
        <r>
          <rPr>
            <b/>
            <sz val="11"/>
            <color indexed="81"/>
            <rFont val="Tahoma"/>
            <family val="2"/>
          </rPr>
          <t>Angelo L'Abbate:</t>
        </r>
        <r>
          <rPr>
            <sz val="11"/>
            <color indexed="81"/>
            <rFont val="Tahoma"/>
            <family val="2"/>
          </rPr>
          <t xml:space="preserve">
value modified respect to PET_TRADE_v04</t>
        </r>
      </text>
    </comment>
    <comment ref="E91" authorId="0">
      <text>
        <r>
          <rPr>
            <b/>
            <sz val="11"/>
            <color indexed="81"/>
            <rFont val="Tahoma"/>
            <family val="2"/>
          </rPr>
          <t>Angelo L'Abbate:</t>
        </r>
        <r>
          <rPr>
            <sz val="11"/>
            <color indexed="81"/>
            <rFont val="Tahoma"/>
            <family val="2"/>
          </rPr>
          <t xml:space="preserve">
value modified respect to PET_TRADE_v04</t>
        </r>
      </text>
    </comment>
    <comment ref="AG91" authorId="0">
      <text>
        <r>
          <rPr>
            <b/>
            <sz val="11"/>
            <color indexed="81"/>
            <rFont val="Tahoma"/>
            <family val="2"/>
          </rPr>
          <t>Angelo L'Abbate:</t>
        </r>
        <r>
          <rPr>
            <sz val="11"/>
            <color indexed="81"/>
            <rFont val="Tahoma"/>
            <family val="2"/>
          </rPr>
          <t xml:space="preserve">
it takes account of AL-KS as well</t>
        </r>
      </text>
    </comment>
    <comment ref="BC91" authorId="0">
      <text>
        <r>
          <rPr>
            <b/>
            <sz val="11"/>
            <color indexed="81"/>
            <rFont val="Tahoma"/>
            <family val="2"/>
          </rPr>
          <t>Angelo L'Abbate:</t>
        </r>
        <r>
          <rPr>
            <sz val="11"/>
            <color indexed="81"/>
            <rFont val="Tahoma"/>
            <family val="2"/>
          </rPr>
          <t xml:space="preserve">
value modified respect to PET_TRADE_v04</t>
        </r>
      </text>
    </comment>
    <comment ref="BZ91" authorId="0">
      <text>
        <r>
          <rPr>
            <b/>
            <sz val="11"/>
            <color indexed="81"/>
            <rFont val="Tahoma"/>
            <family val="2"/>
          </rPr>
          <t>Angelo L'Abbate:</t>
        </r>
        <r>
          <rPr>
            <sz val="11"/>
            <color indexed="81"/>
            <rFont val="Tahoma"/>
            <family val="2"/>
          </rPr>
          <t xml:space="preserve">
value modified respect to PET_TRADE_v04</t>
        </r>
      </text>
    </comment>
    <comment ref="CE91" authorId="0">
      <text>
        <r>
          <rPr>
            <b/>
            <sz val="11"/>
            <color indexed="81"/>
            <rFont val="Tahoma"/>
            <family val="2"/>
          </rPr>
          <t>Angelo L'Abbate:</t>
        </r>
        <r>
          <rPr>
            <sz val="11"/>
            <color indexed="81"/>
            <rFont val="Tahoma"/>
            <family val="2"/>
          </rPr>
          <t xml:space="preserve">
value modified respect to PET_TRADE_v04. It takes account of AL-KS as well</t>
        </r>
      </text>
    </comment>
    <comment ref="CG91" authorId="0">
      <text>
        <r>
          <rPr>
            <b/>
            <sz val="11"/>
            <color indexed="81"/>
            <rFont val="Tahoma"/>
            <family val="2"/>
          </rPr>
          <t>Angelo L'Abbate:</t>
        </r>
        <r>
          <rPr>
            <sz val="11"/>
            <color indexed="81"/>
            <rFont val="Tahoma"/>
            <family val="2"/>
          </rPr>
          <t xml:space="preserve">
value modified respect to PET_TRADE_v04</t>
        </r>
      </text>
    </comment>
    <comment ref="CH91" authorId="0">
      <text>
        <r>
          <rPr>
            <b/>
            <sz val="11"/>
            <color indexed="81"/>
            <rFont val="Tahoma"/>
            <family val="2"/>
          </rPr>
          <t>Angelo L'Abbate:</t>
        </r>
        <r>
          <rPr>
            <sz val="11"/>
            <color indexed="81"/>
            <rFont val="Tahoma"/>
            <family val="2"/>
          </rPr>
          <t xml:space="preserve">
value modified respect to PET_TRADE_v04</t>
        </r>
      </text>
    </comment>
    <comment ref="CI91" authorId="0">
      <text>
        <r>
          <rPr>
            <b/>
            <sz val="11"/>
            <color indexed="81"/>
            <rFont val="Tahoma"/>
            <family val="2"/>
          </rPr>
          <t>Angelo L'Abbate:</t>
        </r>
        <r>
          <rPr>
            <sz val="11"/>
            <color indexed="81"/>
            <rFont val="Tahoma"/>
            <family val="2"/>
          </rPr>
          <t xml:space="preserve">
value modified respect to PET_TRADE_v04</t>
        </r>
      </text>
    </comment>
  </commentList>
</comments>
</file>

<file path=xl/comments8.xml><?xml version="1.0" encoding="utf-8"?>
<comments xmlns="http://schemas.openxmlformats.org/spreadsheetml/2006/main">
  <authors>
    <author>Maurizio Gargiulo</author>
  </authors>
  <commentList>
    <comment ref="AF49" authorId="0">
      <text>
        <r>
          <rPr>
            <b/>
            <sz val="9"/>
            <color indexed="81"/>
            <rFont val="Tahoma"/>
            <family val="2"/>
          </rPr>
          <t>This is an offshore grid. The cost is twice compared to the other techs</t>
        </r>
      </text>
    </comment>
    <comment ref="Y56" authorId="0">
      <text>
        <r>
          <rPr>
            <b/>
            <sz val="9"/>
            <color indexed="81"/>
            <rFont val="Tahoma"/>
            <family val="2"/>
          </rPr>
          <t>This is an offshore grid. The cost is twice compared to the other techs</t>
        </r>
      </text>
    </comment>
    <comment ref="AF92" authorId="0">
      <text>
        <r>
          <rPr>
            <b/>
            <sz val="9"/>
            <color indexed="81"/>
            <rFont val="Tahoma"/>
            <family val="2"/>
          </rPr>
          <t>This is an offshore grid. The cost is twice compared to the other techs</t>
        </r>
      </text>
    </comment>
  </commentList>
</comments>
</file>

<file path=xl/comments9.xml><?xml version="1.0" encoding="utf-8"?>
<comments xmlns="http://schemas.openxmlformats.org/spreadsheetml/2006/main">
  <authors>
    <author>Angelo L'Abbate</author>
  </authors>
  <commentList>
    <comment ref="H14" authorId="0">
      <text>
        <r>
          <rPr>
            <b/>
            <sz val="11"/>
            <color indexed="81"/>
            <rFont val="Tahoma"/>
            <family val="2"/>
          </rPr>
          <t>Angelo L'Abbate:</t>
        </r>
        <r>
          <rPr>
            <sz val="11"/>
            <color indexed="81"/>
            <rFont val="Tahoma"/>
            <family val="2"/>
          </rPr>
          <t xml:space="preserve">
under study (possible options: HVAC cable with PST or HVDC cable), mid-long term</t>
        </r>
      </text>
    </comment>
    <comment ref="T14" authorId="0">
      <text>
        <r>
          <rPr>
            <b/>
            <sz val="8"/>
            <color indexed="81"/>
            <rFont val="Tahoma"/>
            <family val="2"/>
          </rPr>
          <t>Angelo L'Abbate:</t>
        </r>
        <r>
          <rPr>
            <sz val="8"/>
            <color indexed="81"/>
            <rFont val="Tahoma"/>
            <family val="2"/>
          </rPr>
          <t xml:space="preserve">
new 220 kV underground cable planned</t>
        </r>
      </text>
    </comment>
    <comment ref="C19" authorId="0">
      <text>
        <r>
          <rPr>
            <b/>
            <sz val="11"/>
            <color indexed="81"/>
            <rFont val="Tahoma"/>
            <family val="2"/>
          </rPr>
          <t>Angelo L'Abbate:</t>
        </r>
        <r>
          <rPr>
            <sz val="11"/>
            <color indexed="81"/>
            <rFont val="Tahoma"/>
            <family val="2"/>
          </rPr>
          <t xml:space="preserve">
under study (possible options: HVAC cable with PST or HVDC cable), mid-long term</t>
        </r>
      </text>
    </comment>
    <comment ref="I19" authorId="0">
      <text>
        <r>
          <rPr>
            <b/>
            <sz val="8"/>
            <color indexed="81"/>
            <rFont val="Tahoma"/>
            <family val="2"/>
          </rPr>
          <t>Angelo L'Abbate:</t>
        </r>
        <r>
          <rPr>
            <sz val="8"/>
            <color indexed="81"/>
            <rFont val="Tahoma"/>
            <family val="2"/>
          </rPr>
          <t xml:space="preserve">
DE-DK_W: O
DE-DK_E: C</t>
        </r>
      </text>
    </comment>
    <comment ref="H20" authorId="0">
      <text>
        <r>
          <rPr>
            <b/>
            <sz val="8"/>
            <color indexed="81"/>
            <rFont val="Tahoma"/>
            <family val="2"/>
          </rPr>
          <t>Angelo L'Abbate:</t>
        </r>
        <r>
          <rPr>
            <sz val="8"/>
            <color indexed="81"/>
            <rFont val="Tahoma"/>
            <family val="2"/>
          </rPr>
          <t xml:space="preserve">
DE-DK_W: O
DE-DK_E: C</t>
        </r>
      </text>
    </comment>
    <comment ref="AB20" authorId="0">
      <text>
        <r>
          <rPr>
            <b/>
            <sz val="8"/>
            <color indexed="81"/>
            <rFont val="Tahoma"/>
            <family val="2"/>
          </rPr>
          <t>Angelo L'Abbate:</t>
        </r>
        <r>
          <rPr>
            <sz val="8"/>
            <color indexed="81"/>
            <rFont val="Tahoma"/>
            <family val="2"/>
          </rPr>
          <t xml:space="preserve">
SE-DK_W: C
SE-DK_E: O (C for offshore grids)</t>
        </r>
      </text>
    </comment>
    <comment ref="P24" authorId="0">
      <text>
        <r>
          <rPr>
            <b/>
            <sz val="11"/>
            <color indexed="81"/>
            <rFont val="Tahoma"/>
            <family val="2"/>
          </rPr>
          <t>Angelo L'Abbate:</t>
        </r>
        <r>
          <rPr>
            <sz val="11"/>
            <color indexed="81"/>
            <rFont val="Tahoma"/>
            <family val="2"/>
          </rPr>
          <t xml:space="preserve">
under study, potential HVDC link project, also in conjunction with new IE-UK link (mid-long term)</t>
        </r>
      </text>
    </comment>
    <comment ref="M27" authorId="0">
      <text>
        <r>
          <rPr>
            <b/>
            <sz val="11"/>
            <color indexed="81"/>
            <rFont val="Tahoma"/>
            <family val="2"/>
          </rPr>
          <t>Angelo L'Abbate:</t>
        </r>
        <r>
          <rPr>
            <sz val="11"/>
            <color indexed="81"/>
            <rFont val="Tahoma"/>
            <family val="2"/>
          </rPr>
          <t xml:space="preserve">
under study, potential HVDC link project, also in conjunction with new IE-UK link (mid-long term)</t>
        </r>
      </text>
    </comment>
    <comment ref="V29" authorId="0">
      <text>
        <r>
          <rPr>
            <b/>
            <sz val="8"/>
            <color indexed="81"/>
            <rFont val="Tahoma"/>
            <family val="2"/>
          </rPr>
          <t>Angelo L'Abbate:</t>
        </r>
        <r>
          <rPr>
            <sz val="8"/>
            <color indexed="81"/>
            <rFont val="Tahoma"/>
            <family val="2"/>
          </rPr>
          <t xml:space="preserve">
HVAC cable!</t>
        </r>
      </text>
    </comment>
    <comment ref="C31" authorId="0">
      <text>
        <r>
          <rPr>
            <b/>
            <sz val="8"/>
            <color indexed="81"/>
            <rFont val="Tahoma"/>
            <family val="2"/>
          </rPr>
          <t>Angelo L'Abbate:</t>
        </r>
        <r>
          <rPr>
            <sz val="8"/>
            <color indexed="81"/>
            <rFont val="Tahoma"/>
            <family val="2"/>
          </rPr>
          <t xml:space="preserve">
new 220 kV underground cable planned</t>
        </r>
      </text>
    </comment>
    <comment ref="R33" authorId="0">
      <text>
        <r>
          <rPr>
            <b/>
            <sz val="8"/>
            <color indexed="81"/>
            <rFont val="Tahoma"/>
            <family val="2"/>
          </rPr>
          <t>Angelo L'Abbate:</t>
        </r>
        <r>
          <rPr>
            <sz val="8"/>
            <color indexed="81"/>
            <rFont val="Tahoma"/>
            <family val="2"/>
          </rPr>
          <t xml:space="preserve">
HVAC cable!</t>
        </r>
      </text>
    </comment>
    <comment ref="I39" authorId="0">
      <text>
        <r>
          <rPr>
            <b/>
            <sz val="8"/>
            <color indexed="81"/>
            <rFont val="Tahoma"/>
            <family val="2"/>
          </rPr>
          <t>Angelo L'Abbate:</t>
        </r>
        <r>
          <rPr>
            <sz val="8"/>
            <color indexed="81"/>
            <rFont val="Tahoma"/>
            <family val="2"/>
          </rPr>
          <t xml:space="preserve">
SE-DK_W: C
SE-DK_E: O (C for offshore grids)</t>
        </r>
      </text>
    </comment>
  </commentList>
</comments>
</file>

<file path=xl/sharedStrings.xml><?xml version="1.0" encoding="utf-8"?>
<sst xmlns="http://schemas.openxmlformats.org/spreadsheetml/2006/main" count="21662" uniqueCount="792">
  <si>
    <t>ELCHIG</t>
  </si>
  <si>
    <t>AT</t>
  </si>
  <si>
    <t>BE</t>
  </si>
  <si>
    <t>BG</t>
  </si>
  <si>
    <t>CH</t>
  </si>
  <si>
    <t>CY</t>
  </si>
  <si>
    <t>CZ</t>
  </si>
  <si>
    <t>DE</t>
  </si>
  <si>
    <t>DK</t>
  </si>
  <si>
    <t>EE</t>
  </si>
  <si>
    <t>ES</t>
  </si>
  <si>
    <t>FI</t>
  </si>
  <si>
    <t>FR</t>
  </si>
  <si>
    <t>HU</t>
  </si>
  <si>
    <t>IE</t>
  </si>
  <si>
    <t>IS</t>
  </si>
  <si>
    <t>IT</t>
  </si>
  <si>
    <t>LT</t>
  </si>
  <si>
    <t>LU</t>
  </si>
  <si>
    <t>LV</t>
  </si>
  <si>
    <t>MT</t>
  </si>
  <si>
    <t>NL</t>
  </si>
  <si>
    <t>NO</t>
  </si>
  <si>
    <t>PL</t>
  </si>
  <si>
    <t>PT</t>
  </si>
  <si>
    <t>RO</t>
  </si>
  <si>
    <t>SE</t>
  </si>
  <si>
    <t>SI</t>
  </si>
  <si>
    <t>SK</t>
  </si>
  <si>
    <t>UK</t>
  </si>
  <si>
    <t>Efficiency</t>
  </si>
  <si>
    <t>AL</t>
  </si>
  <si>
    <t>HR</t>
  </si>
  <si>
    <t>ME</t>
  </si>
  <si>
    <t>MK</t>
  </si>
  <si>
    <t>RS</t>
  </si>
  <si>
    <t>KS</t>
  </si>
  <si>
    <t>UA</t>
  </si>
  <si>
    <t>RU</t>
  </si>
  <si>
    <t>BY</t>
  </si>
  <si>
    <t>TR</t>
  </si>
  <si>
    <t>MD</t>
  </si>
  <si>
    <t>MA</t>
  </si>
  <si>
    <t>From</t>
  </si>
  <si>
    <t>To</t>
  </si>
  <si>
    <r>
      <t xml:space="preserve">EXISTING Capacity 2005 (GVA)  </t>
    </r>
    <r>
      <rPr>
        <b/>
        <sz val="18"/>
        <color indexed="10"/>
        <rFont val="Calibri"/>
        <family val="2"/>
      </rPr>
      <t>Gross Total Capacity</t>
    </r>
    <r>
      <rPr>
        <sz val="18"/>
        <rFont val="Calibri"/>
        <family val="2"/>
      </rPr>
      <t xml:space="preserve"> (calculated as the sum of actually available line capacities on each cross-border corridor at 110 kV or higher)</t>
    </r>
  </si>
  <si>
    <r>
      <t xml:space="preserve">EXISTING Capacity 2005 (GW)  NTC  </t>
    </r>
    <r>
      <rPr>
        <b/>
        <sz val="18"/>
        <rFont val="Calibri"/>
        <family val="2"/>
      </rPr>
      <t>(Winter 2005-2006)</t>
    </r>
  </si>
  <si>
    <t>Data for ME, KS and also MK are included in RS data (2005), unless it was possible to extrapolate them</t>
  </si>
  <si>
    <t>EERP: European Economic Recovery Plan</t>
  </si>
  <si>
    <t>Unsure data</t>
  </si>
  <si>
    <t>Unknown year of the end of the project</t>
  </si>
  <si>
    <t>No data</t>
  </si>
  <si>
    <t xml:space="preserve">AL </t>
  </si>
  <si>
    <t>Albania</t>
  </si>
  <si>
    <t>Bosnia &amp; Herzegovina</t>
  </si>
  <si>
    <t xml:space="preserve">HR </t>
  </si>
  <si>
    <t>Croatia</t>
  </si>
  <si>
    <t>Kosovo</t>
  </si>
  <si>
    <t>Macedonia</t>
  </si>
  <si>
    <t>Montenegro</t>
  </si>
  <si>
    <t>Serbia</t>
  </si>
  <si>
    <t>Balkan countries</t>
  </si>
  <si>
    <t>HVAC: High Voltage Alternating Current</t>
  </si>
  <si>
    <t>HVDC: High Voltage Direct Current</t>
  </si>
  <si>
    <t>PST: Phase Shifting Transformer</t>
  </si>
  <si>
    <t>OHL: Overhead Line</t>
  </si>
  <si>
    <t>HVDC cable</t>
  </si>
  <si>
    <t>HVDC converter</t>
  </si>
  <si>
    <t>70 k€/MW</t>
  </si>
  <si>
    <t>HVAC OHL (M)</t>
  </si>
  <si>
    <t>HVDC total investment cost=HVDC cable cost+2*HVDC converter cost</t>
  </si>
  <si>
    <t>The cost values vary depending on different parameters such as line length, power rating, voltage level as well as on several local factors, like manpower costs, environmental constraints, geographical conditions etc.</t>
  </si>
  <si>
    <t>Under study/potential projects</t>
  </si>
  <si>
    <t>Maximum Capacity Values  2010 (GW)</t>
  </si>
  <si>
    <t>Data for KS are taken into account by RS</t>
  </si>
  <si>
    <t>Maximum Capacity Values 2015 (GW)</t>
  </si>
  <si>
    <t>Maximum Capacity Values 2020 (GW)</t>
  </si>
  <si>
    <t>Maximum Capacity Values 2025 (GW)</t>
  </si>
  <si>
    <t>Most Balkans capacity values have been increased by 250 MW (conservative assumption)</t>
  </si>
  <si>
    <t>50 k€/MW</t>
  </si>
  <si>
    <t>(average distance for OHL: 80 km)</t>
  </si>
  <si>
    <t>(average distance for cables: 130 km)</t>
  </si>
  <si>
    <t>220 k€/MW</t>
  </si>
  <si>
    <t>HVAC Overhead lines (OHLs) --&gt; O</t>
  </si>
  <si>
    <t>HVDC cables --&gt; C</t>
  </si>
  <si>
    <t>O</t>
  </si>
  <si>
    <t>C</t>
  </si>
  <si>
    <t>Average (prevalent) type of cross-border links (for existing and new/potential interconnections up to 2030)</t>
  </si>
  <si>
    <t>HVAC cables --&gt; AC</t>
  </si>
  <si>
    <t>AC</t>
  </si>
  <si>
    <t>Average investment costs of main technologies (CAPEX)</t>
  </si>
  <si>
    <t>HVAC cable</t>
  </si>
  <si>
    <t>250 k€/MW</t>
  </si>
  <si>
    <t>(5 times HVAC OHL cost)</t>
  </si>
  <si>
    <t>Average O&amp;M costs (OPEX)</t>
  </si>
  <si>
    <t>Average local compensation costs</t>
  </si>
  <si>
    <t>15% CAPEX</t>
  </si>
  <si>
    <t>una tantum (at the time of the expenditure)</t>
  </si>
  <si>
    <t>5% CAPEX</t>
  </si>
  <si>
    <t>yearly</t>
  </si>
  <si>
    <t xml:space="preserve">Note: Values mostly extracted from the elaboration within REALISEGRID WP1 and WP3 based on publicly available sources and feedback from TSOs, manufacturers </t>
  </si>
  <si>
    <t>INVCOST</t>
  </si>
  <si>
    <t>FIXOM</t>
  </si>
  <si>
    <t>HVDC</t>
  </si>
  <si>
    <t>k€/MW</t>
  </si>
  <si>
    <t>HVAC OHL</t>
  </si>
  <si>
    <t>HVAC cables</t>
  </si>
  <si>
    <t>NCAP_COST</t>
  </si>
  <si>
    <t>Type</t>
  </si>
  <si>
    <t/>
  </si>
  <si>
    <t>CAP2ACT</t>
  </si>
  <si>
    <t>Availability Factor</t>
  </si>
  <si>
    <t>ORIGINAL MATRIX FROM ERSE - SOME VALUES DECREASE FROM 2005 TO 2010</t>
  </si>
  <si>
    <t>MODEL MATRIX IN WHICH THE DECREASING VALUES FROM 2005 TO 2010 ARE NOW FLAT</t>
  </si>
  <si>
    <t>ORIGINAL MATRIX FROM ERSE - SOME VALUES DECREASE FROM 2010 TO 2015</t>
  </si>
  <si>
    <t>MODEL MATRIX IN WHICH THE DECREASING VALUES FROM 2010 TO 2015 ARE NOW FLAT</t>
  </si>
  <si>
    <t>MODEL MATRIX IN WHICH THE DECREASING VALUES FROM 2015 TO 2020 ARE NOW FLAT</t>
  </si>
  <si>
    <t>ORIGINAL MATRIX FROM ERSE - SOME VALUES DECREASE FROM 2020 TO 2025</t>
  </si>
  <si>
    <t>MODEL MATRIX IN WHICH THE DECREASING VALUES FROM 2020 TO 2025 ARE NOW FLAT</t>
  </si>
  <si>
    <t>~TFM_INS</t>
  </si>
  <si>
    <t>TimeSlice</t>
  </si>
  <si>
    <t>LimType</t>
  </si>
  <si>
    <t>Attribute</t>
  </si>
  <si>
    <t>Year</t>
  </si>
  <si>
    <t>Pset_Set</t>
  </si>
  <si>
    <t>Pset_PN</t>
  </si>
  <si>
    <t>AllRegions</t>
  </si>
  <si>
    <t>ACT_COST</t>
  </si>
  <si>
    <t>IRE</t>
  </si>
  <si>
    <t>TB*BIO*</t>
  </si>
  <si>
    <t>TB*BIOWOO*</t>
  </si>
  <si>
    <t>*Green*</t>
  </si>
  <si>
    <t>START</t>
  </si>
  <si>
    <t>TB_ELCHIG*</t>
  </si>
  <si>
    <t>~TRADE_Param:CAP_BND~UP~2025</t>
  </si>
  <si>
    <t>~TRADE_Param:NCAP_COST</t>
  </si>
  <si>
    <t>~TRADE_Param:NCAP_FOM</t>
  </si>
  <si>
    <t>CAP_BND</t>
  </si>
  <si>
    <t>~TRADE_Param:CAP_BND~FX~2010</t>
  </si>
  <si>
    <t>~TRADE_Param:CAP_BND~FX~2015</t>
  </si>
  <si>
    <t>~TRADE_Param:CAP_BND~FX~2020</t>
  </si>
  <si>
    <t>LIFE</t>
  </si>
  <si>
    <t>FX</t>
  </si>
  <si>
    <t>*</t>
  </si>
  <si>
    <t>TU_GASNAT*</t>
  </si>
  <si>
    <t>=&gt; var cost of ~ 2.7</t>
  </si>
  <si>
    <t>Turkey</t>
  </si>
  <si>
    <t>Moldova</t>
  </si>
  <si>
    <t xml:space="preserve">Russia </t>
  </si>
  <si>
    <t>Belarus</t>
  </si>
  <si>
    <t>Ukraine</t>
  </si>
  <si>
    <t>Caspian sea region</t>
  </si>
  <si>
    <t>Africa</t>
  </si>
  <si>
    <t>Middle East</t>
  </si>
  <si>
    <t>TEST1</t>
  </si>
  <si>
    <t>TEST2</t>
  </si>
  <si>
    <t>ok!!</t>
  </si>
  <si>
    <t>GASNAT</t>
  </si>
  <si>
    <t>UP</t>
  </si>
  <si>
    <t>NCAP_BND</t>
  </si>
  <si>
    <t>Update after Paris meeting. Data from ERSE (ENTSO-E 2010 source)</t>
  </si>
  <si>
    <t>Attrib_Cond</t>
  </si>
  <si>
    <t>Table to the right… to adjust for "0" when blank</t>
  </si>
  <si>
    <t>EUMrkt-B*</t>
  </si>
  <si>
    <t>SNKCO2N</t>
  </si>
  <si>
    <t>~TRADE_Param:ACT_COST</t>
  </si>
  <si>
    <t>EUR/tCO2</t>
  </si>
  <si>
    <t>Austria</t>
  </si>
  <si>
    <t>na</t>
  </si>
  <si>
    <t>Belgium</t>
  </si>
  <si>
    <t>Bulgaria</t>
  </si>
  <si>
    <t>Cyprus</t>
  </si>
  <si>
    <t>Czech Republic</t>
  </si>
  <si>
    <t>Denmark</t>
  </si>
  <si>
    <t>Estonia</t>
  </si>
  <si>
    <t>Finland</t>
  </si>
  <si>
    <t>France</t>
  </si>
  <si>
    <t>Germany</t>
  </si>
  <si>
    <t>Greece</t>
  </si>
  <si>
    <t>Hungary</t>
  </si>
  <si>
    <t>Ireland</t>
  </si>
  <si>
    <t>Italy</t>
  </si>
  <si>
    <t>Latvia</t>
  </si>
  <si>
    <t>Lithuania</t>
  </si>
  <si>
    <t>Luxembourg</t>
  </si>
  <si>
    <t>Malta</t>
  </si>
  <si>
    <t>Netherlands</t>
  </si>
  <si>
    <t>Norway</t>
  </si>
  <si>
    <t>Poland</t>
  </si>
  <si>
    <t>Portugal</t>
  </si>
  <si>
    <t>Romania</t>
  </si>
  <si>
    <t>Slovakia</t>
  </si>
  <si>
    <t>Slovenia</t>
  </si>
  <si>
    <t>Spain</t>
  </si>
  <si>
    <t>Sweden</t>
  </si>
  <si>
    <t>United Kingdom</t>
  </si>
  <si>
    <t>Country / region codes</t>
  </si>
  <si>
    <t>Exclude?</t>
  </si>
  <si>
    <t>x</t>
  </si>
  <si>
    <t>Transport costs from InfraCCS</t>
  </si>
  <si>
    <t>Processing</t>
  </si>
  <si>
    <t>Resulting cost</t>
  </si>
  <si>
    <t>Country codes</t>
  </si>
  <si>
    <t>Domestic costs</t>
  </si>
  <si>
    <t>Total</t>
  </si>
  <si>
    <t>Column "Total" is used in the sheet for VEDA</t>
  </si>
  <si>
    <t>BA</t>
  </si>
  <si>
    <t>kS</t>
  </si>
  <si>
    <t>PSET_PN</t>
  </si>
  <si>
    <t>TU_GASNAT_ME*</t>
  </si>
  <si>
    <t>Date</t>
  </si>
  <si>
    <t>Sheet</t>
  </si>
  <si>
    <t>Cell</t>
  </si>
  <si>
    <t>Comments</t>
  </si>
  <si>
    <t>RDM: new Hydrogen chain</t>
  </si>
  <si>
    <t>TB_SYNH2C*</t>
  </si>
  <si>
    <t>NCAP_AF</t>
  </si>
  <si>
    <t>Deact-TFM_INS</t>
  </si>
  <si>
    <t>EL</t>
  </si>
  <si>
    <t>RDM: BY shifted to 2010</t>
  </si>
  <si>
    <t>GB-BE</t>
  </si>
  <si>
    <t>GB-DKW</t>
  </si>
  <si>
    <t>GB-FR</t>
  </si>
  <si>
    <t>GB-FR-ES</t>
  </si>
  <si>
    <t>GB-IE</t>
  </si>
  <si>
    <t>GB-IS</t>
  </si>
  <si>
    <t>GB-NI</t>
  </si>
  <si>
    <t>GB-NL</t>
  </si>
  <si>
    <t>GB-NO</t>
  </si>
  <si>
    <t>~TRADE_Param:CAP_BND~FX~2012</t>
  </si>
  <si>
    <t>TB_ELCHIG_BE_DE_01</t>
  </si>
  <si>
    <t>TB_ELCHIG_BE_UK_01</t>
  </si>
  <si>
    <t>TB_ELCHIG_DE_DK_01</t>
  </si>
  <si>
    <t>TB_ELCHIG_DE_NO_01</t>
  </si>
  <si>
    <t>TB_ELCHIG_DE_SE_01</t>
  </si>
  <si>
    <t>TB_ELCHIG_DE_UK_01</t>
  </si>
  <si>
    <t>TB_ELCHIG_DK_NL_01</t>
  </si>
  <si>
    <t>TB_ELCHIG_DK_NO_01</t>
  </si>
  <si>
    <t>TB_ELCHIG_DK_SE_01</t>
  </si>
  <si>
    <t>TB_ELCHIG_EE_FI_01</t>
  </si>
  <si>
    <t>TB_ELCHIG_EL_IT_01</t>
  </si>
  <si>
    <t>TB_ELCHIG_FI_NO_01</t>
  </si>
  <si>
    <t>TB_ELCHIG_FI_SE_01</t>
  </si>
  <si>
    <t>TB_ELCHIG_FR_IE_01</t>
  </si>
  <si>
    <t>TB_ELCHIG_FR_UK_01</t>
  </si>
  <si>
    <t>TB_ELCHIG_IE_UK_01</t>
  </si>
  <si>
    <t>TB_ELCHIG_IS_NO_01</t>
  </si>
  <si>
    <t>TB_ELCHIG_IS_UK_01</t>
  </si>
  <si>
    <t>TB_ELCHIG_IT_MT_01</t>
  </si>
  <si>
    <t>TB_ELCHIG_LT_SE_01</t>
  </si>
  <si>
    <t>TB_ELCHIG_LV_SE_01</t>
  </si>
  <si>
    <t>TB_ELCHIG_NL_NO_01</t>
  </si>
  <si>
    <t>TB_ELCHIG_NL_UK_01</t>
  </si>
  <si>
    <t>TB_ELCHIG_NO_SE_01</t>
  </si>
  <si>
    <t>TB_ELCHIG_NO_UK_01</t>
  </si>
  <si>
    <t>TB_ELCHIG_PL_SE_01</t>
  </si>
  <si>
    <t>We need to revise the trade extra EU. Not the interconnectors but the amount of electricity traded for exmaple between HU and Ukraine</t>
  </si>
  <si>
    <t xml:space="preserve">When Dispaset moves to physical flows (DC Load flow) than NTC is not enough. Cfr flows can pass countries without trade </t>
  </si>
  <si>
    <t>DC lines can go to full physical MVA capacity</t>
  </si>
  <si>
    <t>Other lines we should multiply the physical MVA with a consistent NCAP_AFA factor</t>
  </si>
  <si>
    <t>Source: ENTSOE transparency platform</t>
  </si>
  <si>
    <t>AL -&gt; EL</t>
  </si>
  <si>
    <t>AL -&gt; ME</t>
  </si>
  <si>
    <t>AL -&gt; RS</t>
  </si>
  <si>
    <t>AT -&gt; CH</t>
  </si>
  <si>
    <t>AT -&gt; CZ</t>
  </si>
  <si>
    <t>AT -&gt; DE</t>
  </si>
  <si>
    <t>AT -&gt; HU</t>
  </si>
  <si>
    <t>AT -&gt; IT</t>
  </si>
  <si>
    <t>AT -&gt; SI</t>
  </si>
  <si>
    <t>BA -&gt; HR</t>
  </si>
  <si>
    <t>BA -&gt; ME</t>
  </si>
  <si>
    <t>BA -&gt; RS</t>
  </si>
  <si>
    <t>BE -&gt; FR</t>
  </si>
  <si>
    <t>BE -&gt; NL</t>
  </si>
  <si>
    <t>BG -&gt; EL</t>
  </si>
  <si>
    <t>BG -&gt; MK</t>
  </si>
  <si>
    <t>BG -&gt; RO</t>
  </si>
  <si>
    <t>BG -&gt; RS</t>
  </si>
  <si>
    <t>BY -&gt; LT</t>
  </si>
  <si>
    <t>CH -&gt; AT</t>
  </si>
  <si>
    <t>CH -&gt; DE</t>
  </si>
  <si>
    <t>CH -&gt; FR</t>
  </si>
  <si>
    <t>CH -&gt; IT</t>
  </si>
  <si>
    <t>CZ -&gt; AT</t>
  </si>
  <si>
    <t>CZ -&gt; DE</t>
  </si>
  <si>
    <t>CZ -&gt; PL</t>
  </si>
  <si>
    <t>CZ -&gt; SK</t>
  </si>
  <si>
    <t>DE -&gt; AT</t>
  </si>
  <si>
    <t>DE -&gt; CH</t>
  </si>
  <si>
    <t>DE -&gt; CZ</t>
  </si>
  <si>
    <t>DE -&gt; DK</t>
  </si>
  <si>
    <t>DE -&gt; FR</t>
  </si>
  <si>
    <t>DE -&gt; NL</t>
  </si>
  <si>
    <t>DE -&gt; PL</t>
  </si>
  <si>
    <t>DE -&gt; SE</t>
  </si>
  <si>
    <t>DK -&gt; DE</t>
  </si>
  <si>
    <t>DK -&gt; NO</t>
  </si>
  <si>
    <t>DK -&gt; SE</t>
  </si>
  <si>
    <t>EE -&gt; FI</t>
  </si>
  <si>
    <t>EE -&gt; LV</t>
  </si>
  <si>
    <t>EE -&gt; RU</t>
  </si>
  <si>
    <t>EL -&gt; AL</t>
  </si>
  <si>
    <t>EL -&gt; BG</t>
  </si>
  <si>
    <t>EL -&gt; IT</t>
  </si>
  <si>
    <t>EL -&gt; MK</t>
  </si>
  <si>
    <t>EL -&gt; TR</t>
  </si>
  <si>
    <t>ES -&gt; FR</t>
  </si>
  <si>
    <t>ES -&gt; PT</t>
  </si>
  <si>
    <t>FI -&gt; EE</t>
  </si>
  <si>
    <t>FI -&gt; NO</t>
  </si>
  <si>
    <t>FI -&gt; RU</t>
  </si>
  <si>
    <t>FI -&gt; SE</t>
  </si>
  <si>
    <t>FR -&gt; BE</t>
  </si>
  <si>
    <t>FR -&gt; CH</t>
  </si>
  <si>
    <t>FR -&gt; DE</t>
  </si>
  <si>
    <t>FR -&gt; ES</t>
  </si>
  <si>
    <t>FR -&gt; GB</t>
  </si>
  <si>
    <t>FR -&gt; IT</t>
  </si>
  <si>
    <t>GB -&gt; FR</t>
  </si>
  <si>
    <t>GB -&gt; IE</t>
  </si>
  <si>
    <t>GB -&gt; NL</t>
  </si>
  <si>
    <t>HR -&gt; BA</t>
  </si>
  <si>
    <t>HR -&gt; HU</t>
  </si>
  <si>
    <t>HR -&gt; RS</t>
  </si>
  <si>
    <t>HR -&gt; SI</t>
  </si>
  <si>
    <t>HU -&gt; AT</t>
  </si>
  <si>
    <t>HU -&gt; HR</t>
  </si>
  <si>
    <t>HU -&gt; RO</t>
  </si>
  <si>
    <t>HU -&gt; RS</t>
  </si>
  <si>
    <t>HU -&gt; SK</t>
  </si>
  <si>
    <t>HU -&gt; UA</t>
  </si>
  <si>
    <t>IE -&gt; GB</t>
  </si>
  <si>
    <t>IT -&gt; AT</t>
  </si>
  <si>
    <t>IT -&gt; CH</t>
  </si>
  <si>
    <t>IT -&gt; EL</t>
  </si>
  <si>
    <t>IT -&gt; FR</t>
  </si>
  <si>
    <t>IT -&gt; MT</t>
  </si>
  <si>
    <t>IT -&gt; SI</t>
  </si>
  <si>
    <t>LT -&gt; BY</t>
  </si>
  <si>
    <t>LT -&gt; LV</t>
  </si>
  <si>
    <t>LT -&gt; PL</t>
  </si>
  <si>
    <t>LT -&gt; RU</t>
  </si>
  <si>
    <t>LV -&gt; EE</t>
  </si>
  <si>
    <t>LV -&gt; LT</t>
  </si>
  <si>
    <t>LV -&gt; RU</t>
  </si>
  <si>
    <t>ME -&gt; AL</t>
  </si>
  <si>
    <t>ME -&gt; BA</t>
  </si>
  <si>
    <t>ME -&gt; RS</t>
  </si>
  <si>
    <t>MK -&gt; EL</t>
  </si>
  <si>
    <t>MK -&gt; RS</t>
  </si>
  <si>
    <t>MT -&gt; IT</t>
  </si>
  <si>
    <t>NL -&gt; BE</t>
  </si>
  <si>
    <t>NL -&gt; DE</t>
  </si>
  <si>
    <t>NL -&gt; GB</t>
  </si>
  <si>
    <t>NL -&gt; NO</t>
  </si>
  <si>
    <t>NO -&gt; DK</t>
  </si>
  <si>
    <t>NO -&gt; FI</t>
  </si>
  <si>
    <t>NO -&gt; NL</t>
  </si>
  <si>
    <t>NO -&gt; SE</t>
  </si>
  <si>
    <t>PL -&gt; CZ</t>
  </si>
  <si>
    <t>PL -&gt; DE</t>
  </si>
  <si>
    <t>PL -&gt; LT</t>
  </si>
  <si>
    <t>PL -&gt; SE</t>
  </si>
  <si>
    <t>PL -&gt; SK</t>
  </si>
  <si>
    <t>PL -&gt; UA</t>
  </si>
  <si>
    <t>PT -&gt; ES</t>
  </si>
  <si>
    <t>RO -&gt; BG</t>
  </si>
  <si>
    <t>RO -&gt; HU</t>
  </si>
  <si>
    <t>RO -&gt; RS</t>
  </si>
  <si>
    <t>RO -&gt; UA</t>
  </si>
  <si>
    <t>RS -&gt; AL</t>
  </si>
  <si>
    <t>RS -&gt; BA</t>
  </si>
  <si>
    <t>RS -&gt; BG</t>
  </si>
  <si>
    <t>RS -&gt; HR</t>
  </si>
  <si>
    <t>RS -&gt; HU</t>
  </si>
  <si>
    <t>RS -&gt; ME</t>
  </si>
  <si>
    <t>RS -&gt; MK</t>
  </si>
  <si>
    <t>RS -&gt; RO</t>
  </si>
  <si>
    <t>RU -&gt; EE</t>
  </si>
  <si>
    <t>RU -&gt; FI</t>
  </si>
  <si>
    <t>RU -&gt; LT</t>
  </si>
  <si>
    <t>RU -&gt; LV</t>
  </si>
  <si>
    <t>SE -&gt; DE</t>
  </si>
  <si>
    <t>SE -&gt; DK</t>
  </si>
  <si>
    <t>SE -&gt; FI</t>
  </si>
  <si>
    <t>SE -&gt; NO</t>
  </si>
  <si>
    <t>SE -&gt; PL</t>
  </si>
  <si>
    <t>SI -&gt; AT</t>
  </si>
  <si>
    <t>SI -&gt; HR</t>
  </si>
  <si>
    <t>SI -&gt; IT</t>
  </si>
  <si>
    <t>SK -&gt; CZ</t>
  </si>
  <si>
    <t>SK -&gt; HU</t>
  </si>
  <si>
    <t>SK -&gt; PL</t>
  </si>
  <si>
    <t>SK -&gt; UA</t>
  </si>
  <si>
    <t>TR -&gt; BG</t>
  </si>
  <si>
    <t>TR -&gt; EL</t>
  </si>
  <si>
    <t>UA -&gt; HU</t>
  </si>
  <si>
    <t>UA -&gt; PL</t>
  </si>
  <si>
    <t>UA -&gt; RO</t>
  </si>
  <si>
    <t>UA -&gt; SK</t>
  </si>
  <si>
    <t>Changed GB &gt; UK</t>
  </si>
  <si>
    <t>Data from JRC-EU-TIMES</t>
  </si>
  <si>
    <t>MVA</t>
  </si>
  <si>
    <t>Max usage</t>
  </si>
  <si>
    <t>Entsoe Maximum flow 2015</t>
  </si>
  <si>
    <t>Entsoe TYDP</t>
  </si>
  <si>
    <t>Dispaset</t>
  </si>
  <si>
    <t>SYNCHR ?</t>
  </si>
  <si>
    <t xml:space="preserve">OVER </t>
  </si>
  <si>
    <t>UNDER</t>
  </si>
  <si>
    <t>OVER</t>
  </si>
  <si>
    <t>OK comes from AF assumption</t>
  </si>
  <si>
    <t>We have a rather low AF</t>
  </si>
  <si>
    <t>DE -&gt; an</t>
  </si>
  <si>
    <t>OK we don’t need that</t>
  </si>
  <si>
    <t>FR -&gt; UK</t>
  </si>
  <si>
    <t>UK -&gt; FR</t>
  </si>
  <si>
    <t>Good to have full capacity !</t>
  </si>
  <si>
    <t>UK -&gt; IE</t>
  </si>
  <si>
    <t>GB -&gt; NIE</t>
  </si>
  <si>
    <t>UK -&gt; NIE</t>
  </si>
  <si>
    <t>We combine it within IE</t>
  </si>
  <si>
    <t>UK -&gt; NL</t>
  </si>
  <si>
    <t>THIS was build before 2015 so date was changed</t>
  </si>
  <si>
    <t>HU -&gt; UA_WEPS</t>
  </si>
  <si>
    <t>IE -&gt; UK</t>
  </si>
  <si>
    <t>NIE -&gt; GB</t>
  </si>
  <si>
    <t>NIE -&gt; UK</t>
  </si>
  <si>
    <t>NL -&gt; UK</t>
  </si>
  <si>
    <t>Maybe OK to have full capacity because radial ?</t>
  </si>
  <si>
    <t>I keep 3000 for PT-ES</t>
  </si>
  <si>
    <t>RO -&gt; UA_WEPS</t>
  </si>
  <si>
    <t>UA_WEPS -&gt; HU</t>
  </si>
  <si>
    <t>UA_WEPS -&gt; RO</t>
  </si>
  <si>
    <t xml:space="preserve">Synchronous </t>
  </si>
  <si>
    <t>Corridor_capacity</t>
  </si>
  <si>
    <t>Initial corridor loadability coefficient e</t>
  </si>
  <si>
    <t>2015MAX</t>
  </si>
  <si>
    <t>Other connections</t>
  </si>
  <si>
    <t>RECEIVING</t>
  </si>
  <si>
    <t>TradeParameters</t>
  </si>
  <si>
    <t>Region</t>
  </si>
  <si>
    <t>country 1</t>
  </si>
  <si>
    <t>country 2</t>
  </si>
  <si>
    <t>Process</t>
  </si>
  <si>
    <t>NCAP_AFA</t>
  </si>
  <si>
    <t>TB_ELCHIG_AL_ME_01</t>
  </si>
  <si>
    <t>TB_ELCHIG_AL_MK_01</t>
  </si>
  <si>
    <t>TB_ELCHIG_AL_RS_01</t>
  </si>
  <si>
    <t>TB_ELCHIG_EL_AL_01</t>
  </si>
  <si>
    <t>TB_ELCHIG_IT_AL_01</t>
  </si>
  <si>
    <t>TB_ELCHIG_AT_SK_01</t>
  </si>
  <si>
    <t>TB_ELCHIG_BA_HR_01</t>
  </si>
  <si>
    <t>TB_ELCHIG_BA_ME_01</t>
  </si>
  <si>
    <t>TB_ELCHIG_BA_RS_01</t>
  </si>
  <si>
    <t>TB_ELCHIG_BG_EL_01</t>
  </si>
  <si>
    <t>TB_ELCHIG_BG_MK_01</t>
  </si>
  <si>
    <t>TB_ELCHIG_BG_RO_01</t>
  </si>
  <si>
    <t>TB_ELCHIG_BG_RS_01</t>
  </si>
  <si>
    <t>TB_ELCHIG_EE_LV_01</t>
  </si>
  <si>
    <t>TB_ELCHIG_EL_MK_01</t>
  </si>
  <si>
    <t>TB_ELCHIG_ES_FR_01</t>
  </si>
  <si>
    <t>TB_ELCHIG_ES_PT_01</t>
  </si>
  <si>
    <t>TB_ELCHIG_FR_LU_01</t>
  </si>
  <si>
    <t>TB_ELCHIG_HR_RS_01</t>
  </si>
  <si>
    <t>TB_ELCHIG_HU_HR_01</t>
  </si>
  <si>
    <t>TB_ELCHIG_IT_HR_01</t>
  </si>
  <si>
    <t>TB_ELCHIG_SI_HR_01</t>
  </si>
  <si>
    <t>TB_ELCHIG_HU_RO_01</t>
  </si>
  <si>
    <t>TB_ELCHIG_HU_RS_01</t>
  </si>
  <si>
    <t>TB_ELCHIG_HU_SI_01</t>
  </si>
  <si>
    <t>TB_ELCHIG_IT_ME_01</t>
  </si>
  <si>
    <t>TB_ELCHIG_LT_LV_01</t>
  </si>
  <si>
    <t>TB_ELCHIG_LT_PL_01</t>
  </si>
  <si>
    <t>TB_ELCHIG_ME_RS_01</t>
  </si>
  <si>
    <t>TB_ELCHIG_MK_RS_01</t>
  </si>
  <si>
    <t>TB_ELCHIG_RO_RS_01</t>
  </si>
  <si>
    <t>These data are coming from the ENTSO-e reference case, situation as of 20150915. X-node is in the electrical middle of the line.</t>
  </si>
  <si>
    <t>These data will be updated when ENTSO-e reference case is updated.</t>
  </si>
  <si>
    <t>Country</t>
  </si>
  <si>
    <t>Substation 1</t>
  </si>
  <si>
    <t>Substation 1 - Full name</t>
  </si>
  <si>
    <t>X-node</t>
  </si>
  <si>
    <t>Substation 2 - Full name</t>
  </si>
  <si>
    <t>U</t>
  </si>
  <si>
    <t>U/Nr.</t>
  </si>
  <si>
    <t>Length</t>
  </si>
  <si>
    <t>Pnom</t>
  </si>
  <si>
    <t>(kV)</t>
  </si>
  <si>
    <t>(Km)</t>
  </si>
  <si>
    <t>(MVA)</t>
  </si>
  <si>
    <t>MONCE</t>
  </si>
  <si>
    <t>MONCEAU</t>
  </si>
  <si>
    <t>XMO_CH21</t>
  </si>
  <si>
    <t>CHOOZ</t>
  </si>
  <si>
    <t>220 / 48</t>
  </si>
  <si>
    <t>AUBAN</t>
  </si>
  <si>
    <t>AUBANGE</t>
  </si>
  <si>
    <t>XAU_SA21</t>
  </si>
  <si>
    <t>SANEM</t>
  </si>
  <si>
    <t>220 / 512</t>
  </si>
  <si>
    <t>XAU_MO22</t>
  </si>
  <si>
    <t>MOULAINE</t>
  </si>
  <si>
    <t>220 / 513</t>
  </si>
  <si>
    <t>XAU_M.21</t>
  </si>
  <si>
    <t>220 / 514</t>
  </si>
  <si>
    <t>ACHEN</t>
  </si>
  <si>
    <t>ACHENE</t>
  </si>
  <si>
    <t>XAC_LO11</t>
  </si>
  <si>
    <t>LONNY</t>
  </si>
  <si>
    <t>380 / 19</t>
  </si>
  <si>
    <t>AVLGM</t>
  </si>
  <si>
    <t>AVELGEM</t>
  </si>
  <si>
    <t>XAV_MA11</t>
  </si>
  <si>
    <t>MASTAING</t>
  </si>
  <si>
    <t>380 / 79</t>
  </si>
  <si>
    <t>XAV_AV11</t>
  </si>
  <si>
    <t>AVELIN</t>
  </si>
  <si>
    <t>380 / 80</t>
  </si>
  <si>
    <t>TOTAL</t>
  </si>
  <si>
    <t>VANYK</t>
  </si>
  <si>
    <t>VAN EYCK</t>
  </si>
  <si>
    <t>XVY_MB12</t>
  </si>
  <si>
    <t>MAASBRACHT</t>
  </si>
  <si>
    <t>380 / 27</t>
  </si>
  <si>
    <t>XVY_MB11</t>
  </si>
  <si>
    <t>380 / 28</t>
  </si>
  <si>
    <t>ZANDV</t>
  </si>
  <si>
    <t>ZANDVLIET</t>
  </si>
  <si>
    <t>XZA_BS11</t>
  </si>
  <si>
    <t>BORSSELE</t>
  </si>
  <si>
    <t>380 / 29</t>
  </si>
  <si>
    <t>XZA_GT11</t>
  </si>
  <si>
    <t>GEERTRUIDENBERG</t>
  </si>
  <si>
    <t>380 / 30</t>
  </si>
  <si>
    <t>Within BE</t>
  </si>
  <si>
    <t>DOEL</t>
  </si>
  <si>
    <t>380 / 25</t>
  </si>
  <si>
    <t>Border/boundary</t>
  </si>
  <si>
    <t>2020 Reference capacity (MW)</t>
  </si>
  <si>
    <t>2030 Reference capacity (MW)</t>
  </si>
  <si>
    <t>Column2</t>
  </si>
  <si>
    <t>AL-GR</t>
  </si>
  <si>
    <t>AL-ME</t>
  </si>
  <si>
    <t>AL-MK</t>
  </si>
  <si>
    <t>AL -&gt; MK</t>
  </si>
  <si>
    <t>AL-RS</t>
  </si>
  <si>
    <t>AT-CH</t>
  </si>
  <si>
    <t>AT-CZ</t>
  </si>
  <si>
    <t>AT-DE</t>
  </si>
  <si>
    <t>AT-HU</t>
  </si>
  <si>
    <t>AT-ITN</t>
  </si>
  <si>
    <t>AT-SI</t>
  </si>
  <si>
    <t>BA-HR</t>
  </si>
  <si>
    <t>BA-ME</t>
  </si>
  <si>
    <t>BA-RS</t>
  </si>
  <si>
    <t>BE-DE</t>
  </si>
  <si>
    <t>BE -&gt; DE</t>
  </si>
  <si>
    <t>BE-FR</t>
  </si>
  <si>
    <t>BE-GB</t>
  </si>
  <si>
    <t>BE -&gt; UK</t>
  </si>
  <si>
    <t>BE-LUB</t>
  </si>
  <si>
    <t>BE -&gt; LUB</t>
  </si>
  <si>
    <t>BE-LUG</t>
  </si>
  <si>
    <t>BE -&gt; LUG</t>
  </si>
  <si>
    <t>BE-NL</t>
  </si>
  <si>
    <t>BG-GR</t>
  </si>
  <si>
    <t>BG-MK</t>
  </si>
  <si>
    <t>BG-RO</t>
  </si>
  <si>
    <t>BG-RS</t>
  </si>
  <si>
    <t>CH-AT</t>
  </si>
  <si>
    <t>CH-DE</t>
  </si>
  <si>
    <t>CH-FR</t>
  </si>
  <si>
    <t>CH-ITN</t>
  </si>
  <si>
    <t>CY-GR</t>
  </si>
  <si>
    <t>CY -&gt; EL</t>
  </si>
  <si>
    <t>CZ-AT</t>
  </si>
  <si>
    <t>CZ-DE</t>
  </si>
  <si>
    <t>CZ-PLE</t>
  </si>
  <si>
    <t>CZ -&gt; PLE</t>
  </si>
  <si>
    <t>CZ-PLI</t>
  </si>
  <si>
    <t>CZ -&gt; PLI</t>
  </si>
  <si>
    <t>CZ-SK</t>
  </si>
  <si>
    <t>DE-AT</t>
  </si>
  <si>
    <t>DE-BE</t>
  </si>
  <si>
    <t>DE -&gt; BE</t>
  </si>
  <si>
    <t>DE-CH</t>
  </si>
  <si>
    <t>DE-CZ</t>
  </si>
  <si>
    <t>DE-DKE</t>
  </si>
  <si>
    <t>DE -&gt; DKE</t>
  </si>
  <si>
    <t>DE-DKW</t>
  </si>
  <si>
    <t>DE -&gt; DKW</t>
  </si>
  <si>
    <t>DE-FR</t>
  </si>
  <si>
    <t>DE-LUG</t>
  </si>
  <si>
    <t>DE -&gt; LUG</t>
  </si>
  <si>
    <t>DE-NL</t>
  </si>
  <si>
    <t>DE-NO</t>
  </si>
  <si>
    <t>DE -&gt; NO</t>
  </si>
  <si>
    <t>DE-PLE</t>
  </si>
  <si>
    <t>DE -&gt; PLE</t>
  </si>
  <si>
    <t>DE-PLI</t>
  </si>
  <si>
    <t>DE -&gt; PLI</t>
  </si>
  <si>
    <t>DE-SE</t>
  </si>
  <si>
    <t>DKE-DE</t>
  </si>
  <si>
    <t>DKE -&gt; DE</t>
  </si>
  <si>
    <t>DKE-DKW</t>
  </si>
  <si>
    <t>DKE -&gt; DKW</t>
  </si>
  <si>
    <t>DKE-PL</t>
  </si>
  <si>
    <t>DKE -&gt; PL</t>
  </si>
  <si>
    <t>DKE-SE</t>
  </si>
  <si>
    <t>DKE -&gt; SE</t>
  </si>
  <si>
    <t>DKW-DE</t>
  </si>
  <si>
    <t>DKW -&gt; DE</t>
  </si>
  <si>
    <t>DKW-DKE</t>
  </si>
  <si>
    <t>DKW -&gt; DKE</t>
  </si>
  <si>
    <t>DKW-GB</t>
  </si>
  <si>
    <t>DKW -&gt; UK</t>
  </si>
  <si>
    <t>DKW-NL</t>
  </si>
  <si>
    <t>DKW -&gt; NL</t>
  </si>
  <si>
    <t>DKW-NO</t>
  </si>
  <si>
    <t>DKW -&gt; NO</t>
  </si>
  <si>
    <t>DKW-SE</t>
  </si>
  <si>
    <t>DKW -&gt; SE</t>
  </si>
  <si>
    <t>EE-FI</t>
  </si>
  <si>
    <t>EE-LV</t>
  </si>
  <si>
    <t>ES-FR</t>
  </si>
  <si>
    <t>ES-FR-GB</t>
  </si>
  <si>
    <t>ES -&gt; FR -&gt; UK</t>
  </si>
  <si>
    <t>ES-PT</t>
  </si>
  <si>
    <t>FI-EE</t>
  </si>
  <si>
    <t>FI-NO</t>
  </si>
  <si>
    <t>FI-SE</t>
  </si>
  <si>
    <t>FR-BE</t>
  </si>
  <si>
    <t>FR-CH</t>
  </si>
  <si>
    <t>FR-DE</t>
  </si>
  <si>
    <t>FR-ES</t>
  </si>
  <si>
    <t>FR-GB</t>
  </si>
  <si>
    <t>FR-IE</t>
  </si>
  <si>
    <t>FR -&gt; IE</t>
  </si>
  <si>
    <t>FR-ITN</t>
  </si>
  <si>
    <t>FR -&gt; ITN</t>
  </si>
  <si>
    <t>FR-LUF</t>
  </si>
  <si>
    <t>FR -&gt; LUF</t>
  </si>
  <si>
    <t>UK -&gt; BE</t>
  </si>
  <si>
    <t>UK -&gt; DK</t>
  </si>
  <si>
    <t>UK -&gt; FR -&gt; ES</t>
  </si>
  <si>
    <t>UK -&gt; IS</t>
  </si>
  <si>
    <t>UK -&gt; NI</t>
  </si>
  <si>
    <t>UK -&gt; NO</t>
  </si>
  <si>
    <t>GR-AL</t>
  </si>
  <si>
    <t>GR-BG</t>
  </si>
  <si>
    <t>GR-CY</t>
  </si>
  <si>
    <t>EL -&gt; CY</t>
  </si>
  <si>
    <t>GR-ITS</t>
  </si>
  <si>
    <t>EL -&gt; ITS</t>
  </si>
  <si>
    <t>GR-MK</t>
  </si>
  <si>
    <t>HR-BA</t>
  </si>
  <si>
    <t>HR-HU</t>
  </si>
  <si>
    <t>HR-ITN</t>
  </si>
  <si>
    <t>HR -&gt; IT</t>
  </si>
  <si>
    <t>HR-RS</t>
  </si>
  <si>
    <t>HR-SI</t>
  </si>
  <si>
    <t>HU-AT</t>
  </si>
  <si>
    <t>HU-HR</t>
  </si>
  <si>
    <t>HU-RO</t>
  </si>
  <si>
    <t>HU-RS</t>
  </si>
  <si>
    <t>HU-SI</t>
  </si>
  <si>
    <t>HU -&gt; SI</t>
  </si>
  <si>
    <t>HU-SK</t>
  </si>
  <si>
    <t>IE-FR</t>
  </si>
  <si>
    <t>IE -&gt; FR</t>
  </si>
  <si>
    <t>IE-GB</t>
  </si>
  <si>
    <t>IE-NI</t>
  </si>
  <si>
    <t>IE -&gt; NI</t>
  </si>
  <si>
    <t>IS-GB</t>
  </si>
  <si>
    <t>IS -&gt; UK</t>
  </si>
  <si>
    <t>ITN-AT</t>
  </si>
  <si>
    <t>ITN-CH</t>
  </si>
  <si>
    <t>ITN-FR</t>
  </si>
  <si>
    <t>ITN-ITS</t>
  </si>
  <si>
    <t>ITN -&gt; ITS</t>
  </si>
  <si>
    <t>ITN-SI</t>
  </si>
  <si>
    <t>ITS-GR</t>
  </si>
  <si>
    <t>ITS-HR</t>
  </si>
  <si>
    <t>IT -&gt; HR</t>
  </si>
  <si>
    <t>ITS-ITN</t>
  </si>
  <si>
    <t>ITS -&gt; ITN</t>
  </si>
  <si>
    <t>ITS-ME</t>
  </si>
  <si>
    <t>IT -&gt; ME</t>
  </si>
  <si>
    <t>ITS-TN</t>
  </si>
  <si>
    <t>IT -&gt; TN</t>
  </si>
  <si>
    <t>LT-LV</t>
  </si>
  <si>
    <t>LT-PL</t>
  </si>
  <si>
    <t>LT-SE</t>
  </si>
  <si>
    <t>LT -&gt; SE</t>
  </si>
  <si>
    <t>LUB-BE</t>
  </si>
  <si>
    <t>LUB -&gt; BE</t>
  </si>
  <si>
    <t>LUF-FR</t>
  </si>
  <si>
    <t>LUF -&gt; FR</t>
  </si>
  <si>
    <t>LUG-BE</t>
  </si>
  <si>
    <t>LUG -&gt; BE</t>
  </si>
  <si>
    <t>LUG-DE</t>
  </si>
  <si>
    <t>LUG -&gt; DE</t>
  </si>
  <si>
    <t>LV-EE</t>
  </si>
  <si>
    <t>LV-LT</t>
  </si>
  <si>
    <t>ME-AL</t>
  </si>
  <si>
    <t>ME-BA</t>
  </si>
  <si>
    <t>ME-ITS</t>
  </si>
  <si>
    <t>ME -&gt; ITS</t>
  </si>
  <si>
    <t>ME-RS</t>
  </si>
  <si>
    <t>MK-AL</t>
  </si>
  <si>
    <t>MK -&gt; AL</t>
  </si>
  <si>
    <t>MK-BG</t>
  </si>
  <si>
    <t>MK -&gt; BG</t>
  </si>
  <si>
    <t>MK-GR</t>
  </si>
  <si>
    <t>MK-RS</t>
  </si>
  <si>
    <t>NI-GB</t>
  </si>
  <si>
    <t>NI -&gt; UK</t>
  </si>
  <si>
    <t>NI-IE</t>
  </si>
  <si>
    <t>NI -&gt; IE</t>
  </si>
  <si>
    <t>NL-BE</t>
  </si>
  <si>
    <t>NL-DE</t>
  </si>
  <si>
    <t>NL-DKW</t>
  </si>
  <si>
    <t>NL -&gt; DK</t>
  </si>
  <si>
    <t>NL-GB</t>
  </si>
  <si>
    <t>NL-NO</t>
  </si>
  <si>
    <t>NO-DE</t>
  </si>
  <si>
    <t>NO -&gt; DE</t>
  </si>
  <si>
    <t>NO-DKW</t>
  </si>
  <si>
    <t>NO-FI</t>
  </si>
  <si>
    <t>NO-GB</t>
  </si>
  <si>
    <t>NO -&gt; UK</t>
  </si>
  <si>
    <t>NO-NL</t>
  </si>
  <si>
    <t>NO-SE</t>
  </si>
  <si>
    <t>PL-DKE</t>
  </si>
  <si>
    <t>PL -&gt; DKE</t>
  </si>
  <si>
    <t>PLE-CZ</t>
  </si>
  <si>
    <t>PLE-DE</t>
  </si>
  <si>
    <t>PLE-PL</t>
  </si>
  <si>
    <t>PLE -&gt; PL</t>
  </si>
  <si>
    <t>PLE-SK</t>
  </si>
  <si>
    <t>PLI-CZ</t>
  </si>
  <si>
    <t>PLI -&gt; CZ</t>
  </si>
  <si>
    <t>PLI-DE</t>
  </si>
  <si>
    <t>PLI -&gt; DE</t>
  </si>
  <si>
    <t>PLI-PL</t>
  </si>
  <si>
    <t>PLI -&gt; PL</t>
  </si>
  <si>
    <t>PLI-SK</t>
  </si>
  <si>
    <t>PLI -&gt; SK</t>
  </si>
  <si>
    <t>PL-LT</t>
  </si>
  <si>
    <t>PL-PLE</t>
  </si>
  <si>
    <t>PL -&gt; PLE</t>
  </si>
  <si>
    <t>PL-PLI</t>
  </si>
  <si>
    <t>PL -&gt; PLI</t>
  </si>
  <si>
    <t>PL-SE</t>
  </si>
  <si>
    <t>PT-ES</t>
  </si>
  <si>
    <t>RO-BG</t>
  </si>
  <si>
    <t>RO-HU</t>
  </si>
  <si>
    <t>RO-RS</t>
  </si>
  <si>
    <t>RS-AL</t>
  </si>
  <si>
    <t>RS-BA</t>
  </si>
  <si>
    <t>RS-BG</t>
  </si>
  <si>
    <t>RS-HR</t>
  </si>
  <si>
    <t>RS-HU</t>
  </si>
  <si>
    <t>RS-ME</t>
  </si>
  <si>
    <t>RS-MK</t>
  </si>
  <si>
    <t>RS-RO</t>
  </si>
  <si>
    <t>SE-DE</t>
  </si>
  <si>
    <t>SE-DKE</t>
  </si>
  <si>
    <t>SE -&gt; DKE</t>
  </si>
  <si>
    <t>SE-DKW</t>
  </si>
  <si>
    <t>SE -&gt; DKW</t>
  </si>
  <si>
    <t>SE-FI</t>
  </si>
  <si>
    <t>SE-LT</t>
  </si>
  <si>
    <t>SE -&gt; LT</t>
  </si>
  <si>
    <t>SE-NO</t>
  </si>
  <si>
    <t>SE-PL</t>
  </si>
  <si>
    <t>SI-AT</t>
  </si>
  <si>
    <t>SI-HR</t>
  </si>
  <si>
    <t>SI-HU</t>
  </si>
  <si>
    <t>SI -&gt; HU</t>
  </si>
  <si>
    <t>SI-ITN</t>
  </si>
  <si>
    <t>SI -&gt; ITN</t>
  </si>
  <si>
    <t>SK-CZ</t>
  </si>
  <si>
    <t>SK-HU</t>
  </si>
  <si>
    <t>SK-PLE</t>
  </si>
  <si>
    <t>SK -&gt; PLE</t>
  </si>
  <si>
    <t>SK-PLI</t>
  </si>
  <si>
    <t>SK -&gt; PLI</t>
  </si>
  <si>
    <t>TN-ITS</t>
  </si>
  <si>
    <t>TN -&gt; ITS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</si>
</sst>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62" x14ac:knownFonts="1">
    <font>
      <sz val="11"/>
      <color theme="1"/>
      <name val="Calibri"/>
      <family val="2"/>
      <scheme val="minor"/>
    </font>
    <font>
      <sz val="11"/>
      <color indexed="8"/>
      <name val="Calibri"/>
      <family val="2"/>
    </font>
    <font>
      <b/>
      <sz val="11"/>
      <color indexed="10"/>
      <name val="Calibri"/>
      <family val="2"/>
    </font>
    <font>
      <sz val="8"/>
      <color indexed="81"/>
      <name val="Tahoma"/>
      <family val="2"/>
    </font>
    <font>
      <b/>
      <sz val="8"/>
      <color indexed="81"/>
      <name val="Tahoma"/>
      <family val="2"/>
    </font>
    <font>
      <sz val="10"/>
      <name val="Arial"/>
      <family val="2"/>
    </font>
    <font>
      <b/>
      <sz val="10"/>
      <color indexed="10"/>
      <name val="Arial"/>
      <family val="2"/>
    </font>
    <font>
      <b/>
      <sz val="12"/>
      <name val="Arial"/>
      <family val="2"/>
    </font>
    <font>
      <sz val="11"/>
      <color indexed="10"/>
      <name val="Calibri"/>
      <family val="2"/>
    </font>
    <font>
      <b/>
      <sz val="18"/>
      <color indexed="10"/>
      <name val="Calibri"/>
      <family val="2"/>
    </font>
    <font>
      <b/>
      <sz val="14"/>
      <color indexed="8"/>
      <name val="Calibri"/>
      <family val="2"/>
    </font>
    <font>
      <sz val="8"/>
      <name val="Calibri"/>
      <family val="2"/>
    </font>
    <font>
      <sz val="10"/>
      <color indexed="10"/>
      <name val="Arial"/>
      <family val="2"/>
    </font>
    <font>
      <b/>
      <sz val="11"/>
      <color indexed="81"/>
      <name val="Tahoma"/>
      <family val="2"/>
    </font>
    <font>
      <sz val="11"/>
      <color indexed="81"/>
      <name val="Tahoma"/>
      <family val="2"/>
    </font>
    <font>
      <sz val="18"/>
      <name val="Calibri"/>
      <family val="2"/>
    </font>
    <font>
      <b/>
      <sz val="12"/>
      <color indexed="8"/>
      <name val="Arial"/>
      <family val="2"/>
    </font>
    <font>
      <b/>
      <sz val="18"/>
      <color indexed="10"/>
      <name val="Calibri"/>
      <family val="2"/>
    </font>
    <font>
      <b/>
      <sz val="18"/>
      <name val="Calibri"/>
      <family val="2"/>
    </font>
    <font>
      <sz val="8"/>
      <color indexed="8"/>
      <name val="Calibri"/>
      <family val="2"/>
    </font>
    <font>
      <b/>
      <sz val="11"/>
      <color indexed="10"/>
      <name val="Arial"/>
      <family val="2"/>
    </font>
    <font>
      <sz val="10"/>
      <color indexed="8"/>
      <name val="Arial"/>
      <family val="2"/>
    </font>
    <font>
      <sz val="10"/>
      <color indexed="63"/>
      <name val="Arial"/>
      <family val="2"/>
    </font>
    <font>
      <sz val="11"/>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28"/>
      <color indexed="10"/>
      <name val="Calibri"/>
      <family val="2"/>
    </font>
    <font>
      <b/>
      <sz val="10"/>
      <name val="Arial"/>
      <family val="2"/>
    </font>
    <font>
      <sz val="10"/>
      <color indexed="22"/>
      <name val="Arial"/>
      <family val="2"/>
    </font>
    <font>
      <b/>
      <sz val="9"/>
      <color indexed="81"/>
      <name val="Tahoma"/>
      <family val="2"/>
    </font>
    <font>
      <b/>
      <sz val="10"/>
      <color indexed="56"/>
      <name val="Arial"/>
      <family val="2"/>
    </font>
    <font>
      <b/>
      <sz val="11"/>
      <color indexed="8"/>
      <name val="Calibri"/>
      <family val="2"/>
    </font>
    <font>
      <sz val="11"/>
      <name val="Calibri"/>
      <family val="2"/>
    </font>
    <font>
      <b/>
      <sz val="10"/>
      <color indexed="12"/>
      <name val="Arial"/>
      <family val="2"/>
    </font>
    <font>
      <b/>
      <sz val="10"/>
      <color indexed="56"/>
      <name val="Arial"/>
      <family val="2"/>
    </font>
    <font>
      <b/>
      <i/>
      <sz val="11"/>
      <color indexed="8"/>
      <name val="Calibri"/>
      <family val="2"/>
    </font>
    <font>
      <b/>
      <sz val="14"/>
      <color indexed="12"/>
      <name val="Arial"/>
      <family val="2"/>
    </font>
    <font>
      <sz val="10"/>
      <name val="Arial"/>
      <family val="2"/>
    </font>
    <font>
      <sz val="8"/>
      <name val="Arial"/>
      <family val="2"/>
    </font>
    <font>
      <sz val="9"/>
      <color indexed="81"/>
      <name val="Tahoma"/>
      <family val="2"/>
    </font>
    <font>
      <sz val="12"/>
      <color theme="1"/>
      <name val="Times New Roman"/>
      <family val="1"/>
    </font>
    <font>
      <sz val="10"/>
      <color rgb="FFFF0000"/>
      <name val="Arial"/>
      <family val="2"/>
    </font>
    <font>
      <b/>
      <sz val="11"/>
      <color theme="1"/>
      <name val="Calibri"/>
      <family val="2"/>
      <scheme val="minor"/>
    </font>
    <font>
      <sz val="11"/>
      <color theme="0"/>
      <name val="Calibri"/>
      <family val="2"/>
      <scheme val="minor"/>
    </font>
    <font>
      <b/>
      <sz val="11"/>
      <color rgb="FFFF0000"/>
      <name val="Arial"/>
      <family val="2"/>
    </font>
    <font>
      <b/>
      <sz val="9"/>
      <name val="Arial"/>
      <family val="2"/>
    </font>
    <font>
      <sz val="9"/>
      <name val="Arial"/>
      <family val="2"/>
    </font>
    <font>
      <sz val="11"/>
      <name val="Calibri"/>
      <family val="2"/>
      <scheme val="minor"/>
    </font>
    <font>
      <sz val="10"/>
      <name val="Arial"/>
      <family val="2"/>
      <charset val="238"/>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63"/>
        <bgColor indexed="64"/>
      </patternFill>
    </fill>
    <fill>
      <patternFill patternType="solid">
        <fgColor indexed="44"/>
        <bgColor indexed="64"/>
      </patternFill>
    </fill>
    <fill>
      <patternFill patternType="solid">
        <fgColor indexed="15"/>
        <bgColor indexed="64"/>
      </patternFill>
    </fill>
    <fill>
      <patternFill patternType="solid">
        <fgColor indexed="53"/>
        <bgColor indexed="64"/>
      </patternFill>
    </fill>
    <fill>
      <patternFill patternType="solid">
        <fgColor indexed="48"/>
        <bgColor indexed="64"/>
      </patternFill>
    </fill>
    <fill>
      <patternFill patternType="solid">
        <fgColor indexed="34"/>
        <bgColor indexed="64"/>
      </patternFill>
    </fill>
    <fill>
      <patternFill patternType="solid">
        <fgColor indexed="57"/>
        <bgColor indexed="64"/>
      </patternFill>
    </fill>
    <fill>
      <patternFill patternType="solid">
        <fgColor indexed="8"/>
        <bgColor indexed="64"/>
      </patternFill>
    </fill>
    <fill>
      <patternFill patternType="solid">
        <fgColor indexed="43"/>
        <bgColor indexed="64"/>
      </patternFill>
    </fill>
    <fill>
      <patternFill patternType="solid">
        <fgColor indexed="42"/>
        <bgColor indexed="64"/>
      </patternFill>
    </fill>
    <fill>
      <patternFill patternType="solid">
        <fgColor rgb="FFFFC00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0"/>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thick">
        <color indexed="10"/>
      </left>
      <right/>
      <top style="thick">
        <color indexed="10"/>
      </top>
      <bottom/>
      <diagonal/>
    </border>
    <border>
      <left/>
      <right/>
      <top style="thick">
        <color indexed="10"/>
      </top>
      <bottom/>
      <diagonal/>
    </border>
    <border>
      <left style="thin">
        <color indexed="64"/>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n">
        <color indexed="64"/>
      </bottom>
      <diagonal/>
    </border>
    <border>
      <left/>
      <right style="thick">
        <color indexed="10"/>
      </right>
      <top style="thin">
        <color indexed="64"/>
      </top>
      <bottom/>
      <diagonal/>
    </border>
    <border>
      <left/>
      <right style="medium">
        <color indexed="64"/>
      </right>
      <top style="thin">
        <color indexed="64"/>
      </top>
      <bottom/>
      <diagonal/>
    </border>
    <border>
      <left/>
      <right/>
      <top/>
      <bottom style="medium">
        <color indexed="64"/>
      </bottom>
      <diagonal/>
    </border>
    <border>
      <left style="thick">
        <color indexed="10"/>
      </left>
      <right/>
      <top/>
      <bottom style="thick">
        <color indexed="10"/>
      </bottom>
      <diagonal/>
    </border>
    <border>
      <left/>
      <right/>
      <top/>
      <bottom style="thick">
        <color indexed="10"/>
      </bottom>
      <diagonal/>
    </border>
    <border>
      <left style="thin">
        <color indexed="64"/>
      </left>
      <right/>
      <top/>
      <bottom style="thick">
        <color indexed="10"/>
      </bottom>
      <diagonal/>
    </border>
    <border>
      <left/>
      <right style="thick">
        <color indexed="10"/>
      </right>
      <top/>
      <bottom style="thick">
        <color indexed="10"/>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medium">
        <color rgb="FF000000"/>
      </top>
      <bottom style="medium">
        <color indexed="64"/>
      </bottom>
      <diagonal/>
    </border>
    <border>
      <left/>
      <right/>
      <top style="medium">
        <color rgb="FF000000"/>
      </top>
      <bottom style="medium">
        <color rgb="FF000000"/>
      </bottom>
      <diagonal/>
    </border>
    <border>
      <left/>
      <right/>
      <top style="medium">
        <color rgb="FF000000"/>
      </top>
      <bottom style="medium">
        <color indexed="64"/>
      </bottom>
      <diagonal/>
    </border>
    <border>
      <left style="medium">
        <color indexed="64"/>
      </left>
      <right/>
      <top/>
      <bottom/>
      <diagonal/>
    </border>
  </borders>
  <cellStyleXfs count="5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43" fontId="5"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23" borderId="7" applyNumberFormat="0" applyFont="0" applyAlignment="0" applyProtection="0"/>
    <xf numFmtId="0" fontId="36"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7" fillId="0" borderId="0" applyNumberFormat="0" applyFill="0" applyBorder="0" applyAlignment="0" applyProtection="0"/>
    <xf numFmtId="0" fontId="38" fillId="0" borderId="9" applyNumberFormat="0" applyFill="0" applyAlignment="0" applyProtection="0"/>
    <xf numFmtId="0" fontId="8" fillId="0" borderId="0" applyNumberFormat="0" applyFill="0" applyBorder="0" applyAlignment="0" applyProtection="0"/>
    <xf numFmtId="2" fontId="61" fillId="0" borderId="17" applyFill="0" applyProtection="0">
      <alignment horizontal="right" vertical="top" wrapText="1"/>
    </xf>
  </cellStyleXfs>
  <cellXfs count="234">
    <xf numFmtId="0" fontId="0" fillId="0" borderId="0" xfId="0"/>
    <xf numFmtId="0" fontId="9" fillId="0" borderId="0" xfId="0" applyFont="1"/>
    <xf numFmtId="0" fontId="10" fillId="0" borderId="0" xfId="0" applyFont="1"/>
    <xf numFmtId="0" fontId="0" fillId="0" borderId="0" xfId="0" applyFill="1"/>
    <xf numFmtId="0" fontId="6" fillId="24" borderId="0" xfId="0" applyFont="1" applyFill="1"/>
    <xf numFmtId="0" fontId="7" fillId="0" borderId="0" xfId="0" applyFont="1" applyBorder="1" applyAlignment="1">
      <alignment horizontal="center"/>
    </xf>
    <xf numFmtId="0" fontId="7" fillId="0" borderId="0" xfId="0" applyFont="1" applyFill="1" applyBorder="1" applyAlignment="1">
      <alignment horizontal="center"/>
    </xf>
    <xf numFmtId="0" fontId="5" fillId="25" borderId="10" xfId="0" applyFont="1" applyFill="1" applyBorder="1" applyAlignment="1">
      <alignment horizontal="center"/>
    </xf>
    <xf numFmtId="0" fontId="5" fillId="0" borderId="0" xfId="0" applyFont="1" applyFill="1" applyBorder="1" applyAlignment="1">
      <alignment horizontal="center"/>
    </xf>
    <xf numFmtId="0" fontId="7" fillId="0" borderId="0" xfId="0" applyFont="1" applyFill="1" applyBorder="1"/>
    <xf numFmtId="0" fontId="5" fillId="0" borderId="11" xfId="0" applyFont="1" applyFill="1" applyBorder="1" applyAlignment="1">
      <alignment horizontal="center"/>
    </xf>
    <xf numFmtId="0" fontId="5" fillId="0" borderId="12" xfId="0" applyFont="1" applyFill="1" applyBorder="1" applyAlignment="1">
      <alignment horizontal="center"/>
    </xf>
    <xf numFmtId="0" fontId="5" fillId="0" borderId="13" xfId="0" applyFont="1" applyFill="1" applyBorder="1" applyAlignment="1">
      <alignment horizontal="center"/>
    </xf>
    <xf numFmtId="0" fontId="5" fillId="0" borderId="14" xfId="0" applyFont="1" applyFill="1" applyBorder="1" applyAlignment="1">
      <alignment horizontal="center"/>
    </xf>
    <xf numFmtId="0" fontId="5" fillId="0" borderId="15" xfId="0" applyFont="1" applyFill="1" applyBorder="1" applyAlignment="1">
      <alignment horizontal="center"/>
    </xf>
    <xf numFmtId="0" fontId="5" fillId="0" borderId="0" xfId="0" applyFont="1" applyFill="1" applyBorder="1"/>
    <xf numFmtId="0" fontId="12" fillId="0" borderId="0" xfId="0" applyFont="1" applyFill="1" applyBorder="1" applyAlignment="1">
      <alignment horizontal="center"/>
    </xf>
    <xf numFmtId="0" fontId="12" fillId="0" borderId="13" xfId="0" applyFont="1" applyFill="1" applyBorder="1" applyAlignment="1">
      <alignment horizontal="center"/>
    </xf>
    <xf numFmtId="0" fontId="12" fillId="0" borderId="11" xfId="0" applyFont="1" applyFill="1" applyBorder="1" applyAlignment="1">
      <alignment horizontal="center"/>
    </xf>
    <xf numFmtId="0" fontId="12" fillId="0" borderId="16" xfId="0" applyFont="1" applyFill="1" applyBorder="1" applyAlignment="1">
      <alignment horizontal="center"/>
    </xf>
    <xf numFmtId="0" fontId="16" fillId="0" borderId="0" xfId="0" applyFont="1" applyAlignment="1">
      <alignment horizontal="center"/>
    </xf>
    <xf numFmtId="0" fontId="5" fillId="26" borderId="12" xfId="0" applyFont="1" applyFill="1" applyBorder="1" applyAlignment="1">
      <alignment horizontal="center"/>
    </xf>
    <xf numFmtId="0" fontId="5" fillId="26" borderId="14" xfId="0" applyFont="1" applyFill="1" applyBorder="1" applyAlignment="1">
      <alignment horizontal="center"/>
    </xf>
    <xf numFmtId="0" fontId="12" fillId="26" borderId="12" xfId="0" applyFont="1" applyFill="1" applyBorder="1" applyAlignment="1">
      <alignment horizontal="center"/>
    </xf>
    <xf numFmtId="0" fontId="12" fillId="26" borderId="14" xfId="0" applyFont="1" applyFill="1" applyBorder="1" applyAlignment="1">
      <alignment horizontal="center"/>
    </xf>
    <xf numFmtId="0" fontId="12" fillId="26" borderId="17" xfId="0" applyFont="1" applyFill="1" applyBorder="1" applyAlignment="1">
      <alignment horizontal="center"/>
    </xf>
    <xf numFmtId="0" fontId="12" fillId="0" borderId="12" xfId="0" applyFont="1" applyFill="1" applyBorder="1" applyAlignment="1">
      <alignment horizontal="center"/>
    </xf>
    <xf numFmtId="0" fontId="5" fillId="26" borderId="17" xfId="0" applyFont="1" applyFill="1" applyBorder="1" applyAlignment="1">
      <alignment horizontal="center"/>
    </xf>
    <xf numFmtId="0" fontId="8" fillId="0" borderId="0" xfId="0" applyFont="1" applyAlignment="1">
      <alignment horizontal="center"/>
    </xf>
    <xf numFmtId="0" fontId="8" fillId="0" borderId="0" xfId="0" applyFont="1" applyFill="1" applyAlignment="1">
      <alignment horizontal="center"/>
    </xf>
    <xf numFmtId="0" fontId="12" fillId="0" borderId="15" xfId="0" applyFont="1" applyFill="1" applyBorder="1" applyAlignment="1">
      <alignment horizontal="center"/>
    </xf>
    <xf numFmtId="0" fontId="16" fillId="0" borderId="0" xfId="0" applyFont="1" applyFill="1" applyAlignment="1">
      <alignment horizontal="center"/>
    </xf>
    <xf numFmtId="0" fontId="0" fillId="0" borderId="0" xfId="0" applyFill="1" applyBorder="1"/>
    <xf numFmtId="0" fontId="0" fillId="24" borderId="0" xfId="0" applyFill="1"/>
    <xf numFmtId="0" fontId="8" fillId="24" borderId="0" xfId="0" applyFont="1" applyFill="1" applyAlignment="1">
      <alignment horizontal="center"/>
    </xf>
    <xf numFmtId="0" fontId="0" fillId="27" borderId="17" xfId="0" applyFill="1" applyBorder="1"/>
    <xf numFmtId="0" fontId="0" fillId="28" borderId="17" xfId="0" applyFill="1" applyBorder="1"/>
    <xf numFmtId="0" fontId="0" fillId="29" borderId="17" xfId="0" applyFill="1" applyBorder="1"/>
    <xf numFmtId="0" fontId="20" fillId="30" borderId="0" xfId="0" applyFont="1" applyFill="1"/>
    <xf numFmtId="0" fontId="20" fillId="24" borderId="0" xfId="0" applyNumberFormat="1" applyFont="1" applyFill="1"/>
    <xf numFmtId="0" fontId="7" fillId="0" borderId="0" xfId="0" applyNumberFormat="1" applyFont="1" applyBorder="1" applyAlignment="1">
      <alignment horizontal="center"/>
    </xf>
    <xf numFmtId="0" fontId="7" fillId="0" borderId="0" xfId="0" applyNumberFormat="1" applyFont="1" applyFill="1" applyBorder="1" applyAlignment="1">
      <alignment horizontal="center"/>
    </xf>
    <xf numFmtId="0" fontId="5" fillId="25" borderId="17" xfId="0" applyNumberFormat="1" applyFont="1" applyFill="1" applyBorder="1" applyAlignment="1">
      <alignment horizontal="center"/>
    </xf>
    <xf numFmtId="0" fontId="5" fillId="0" borderId="17" xfId="0" applyNumberFormat="1" applyFont="1" applyFill="1" applyBorder="1" applyAlignment="1">
      <alignment horizontal="center"/>
    </xf>
    <xf numFmtId="0" fontId="21" fillId="0" borderId="17" xfId="0" applyNumberFormat="1" applyFont="1" applyFill="1" applyBorder="1" applyAlignment="1">
      <alignment horizontal="center"/>
    </xf>
    <xf numFmtId="0" fontId="0" fillId="31" borderId="17" xfId="0" applyFill="1" applyBorder="1"/>
    <xf numFmtId="0" fontId="0" fillId="0" borderId="17" xfId="0" applyFill="1" applyBorder="1" applyAlignment="1">
      <alignment horizontal="center"/>
    </xf>
    <xf numFmtId="0" fontId="21" fillId="0" borderId="17" xfId="0" applyNumberFormat="1" applyFont="1" applyBorder="1" applyAlignment="1">
      <alignment horizontal="center"/>
    </xf>
    <xf numFmtId="0" fontId="22" fillId="25" borderId="17" xfId="0" applyNumberFormat="1" applyFont="1" applyFill="1" applyBorder="1" applyAlignment="1">
      <alignment horizontal="center"/>
    </xf>
    <xf numFmtId="0" fontId="21" fillId="25" borderId="17" xfId="0" applyNumberFormat="1" applyFont="1" applyFill="1" applyBorder="1" applyAlignment="1">
      <alignment horizontal="center"/>
    </xf>
    <xf numFmtId="0" fontId="17" fillId="0" borderId="0" xfId="0" applyFont="1"/>
    <xf numFmtId="0" fontId="0" fillId="0" borderId="0" xfId="0" applyAlignment="1">
      <alignment horizontal="center"/>
    </xf>
    <xf numFmtId="0" fontId="5" fillId="32" borderId="17" xfId="0" applyNumberFormat="1" applyFont="1" applyFill="1" applyBorder="1" applyAlignment="1">
      <alignment horizontal="center"/>
    </xf>
    <xf numFmtId="0" fontId="45" fillId="0" borderId="11" xfId="0" applyFont="1" applyFill="1" applyBorder="1"/>
    <xf numFmtId="0" fontId="45" fillId="0" borderId="12" xfId="0" applyFont="1" applyFill="1" applyBorder="1"/>
    <xf numFmtId="0" fontId="45" fillId="0" borderId="0" xfId="0" applyFont="1" applyFill="1" applyBorder="1"/>
    <xf numFmtId="0" fontId="45" fillId="0" borderId="16" xfId="0" applyFont="1" applyFill="1" applyBorder="1"/>
    <xf numFmtId="0" fontId="23" fillId="0" borderId="0" xfId="0" applyFont="1" applyFill="1" applyBorder="1" applyAlignment="1">
      <alignment horizontal="center"/>
    </xf>
    <xf numFmtId="0" fontId="45" fillId="0" borderId="13" xfId="0" applyFont="1" applyFill="1" applyBorder="1"/>
    <xf numFmtId="0" fontId="23" fillId="0" borderId="0" xfId="0" applyFont="1" applyFill="1" applyBorder="1" applyAlignment="1">
      <alignment horizontal="center" vertical="center"/>
    </xf>
    <xf numFmtId="0" fontId="45" fillId="0" borderId="14" xfId="0" applyFont="1" applyFill="1" applyBorder="1"/>
    <xf numFmtId="0" fontId="45" fillId="0" borderId="15" xfId="0" applyFont="1" applyFill="1" applyBorder="1"/>
    <xf numFmtId="0" fontId="5" fillId="32" borderId="10" xfId="0" applyFont="1" applyFill="1" applyBorder="1" applyAlignment="1">
      <alignment horizontal="center"/>
    </xf>
    <xf numFmtId="0" fontId="5" fillId="32" borderId="0" xfId="0" applyFont="1" applyFill="1" applyBorder="1" applyAlignment="1">
      <alignment horizontal="center"/>
    </xf>
    <xf numFmtId="0" fontId="5" fillId="32" borderId="18" xfId="0" applyFont="1" applyFill="1" applyBorder="1" applyAlignment="1">
      <alignment horizontal="center"/>
    </xf>
    <xf numFmtId="0" fontId="2" fillId="0" borderId="0" xfId="0" applyFont="1" applyFill="1" applyBorder="1"/>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ill="1" applyBorder="1" applyAlignment="1">
      <alignment horizontal="center"/>
    </xf>
    <xf numFmtId="0" fontId="0" fillId="0" borderId="16" xfId="0"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32" borderId="10" xfId="0" applyFill="1" applyBorder="1" applyAlignment="1">
      <alignment horizontal="center"/>
    </xf>
    <xf numFmtId="0" fontId="0" fillId="32" borderId="0" xfId="0" applyFill="1" applyBorder="1" applyAlignment="1">
      <alignment horizontal="center"/>
    </xf>
    <xf numFmtId="0" fontId="0" fillId="32" borderId="18" xfId="0" applyFill="1" applyBorder="1" applyAlignment="1">
      <alignment horizontal="center"/>
    </xf>
    <xf numFmtId="0" fontId="5" fillId="25"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21" fillId="0" borderId="0" xfId="0" applyNumberFormat="1" applyFont="1" applyFill="1" applyBorder="1" applyAlignment="1">
      <alignment horizontal="center"/>
    </xf>
    <xf numFmtId="0" fontId="5" fillId="0" borderId="0" xfId="0" applyNumberFormat="1" applyFont="1" applyFill="1" applyBorder="1"/>
    <xf numFmtId="0" fontId="22" fillId="25" borderId="0" xfId="0" applyNumberFormat="1" applyFont="1" applyFill="1" applyBorder="1" applyAlignment="1">
      <alignment horizontal="center"/>
    </xf>
    <xf numFmtId="0" fontId="21" fillId="25" borderId="0" xfId="0" applyNumberFormat="1" applyFont="1" applyFill="1" applyBorder="1" applyAlignment="1">
      <alignment horizontal="center"/>
    </xf>
    <xf numFmtId="0" fontId="5" fillId="25" borderId="10" xfId="0" applyNumberFormat="1" applyFont="1" applyFill="1" applyBorder="1" applyAlignment="1">
      <alignment horizontal="center"/>
    </xf>
    <xf numFmtId="0" fontId="5" fillId="0" borderId="11" xfId="0" applyNumberFormat="1" applyFont="1" applyFill="1" applyBorder="1" applyAlignment="1">
      <alignment horizontal="center"/>
    </xf>
    <xf numFmtId="0" fontId="21" fillId="0" borderId="11" xfId="0" applyNumberFormat="1" applyFont="1" applyFill="1" applyBorder="1" applyAlignment="1">
      <alignment horizontal="center"/>
    </xf>
    <xf numFmtId="0" fontId="21" fillId="0" borderId="12" xfId="0" applyNumberFormat="1" applyFont="1" applyBorder="1" applyAlignment="1">
      <alignment horizontal="center"/>
    </xf>
    <xf numFmtId="0" fontId="5" fillId="0" borderId="13" xfId="0" applyNumberFormat="1" applyFont="1" applyFill="1" applyBorder="1" applyAlignment="1">
      <alignment horizontal="center"/>
    </xf>
    <xf numFmtId="0" fontId="21" fillId="0" borderId="16" xfId="0" applyNumberFormat="1" applyFont="1" applyBorder="1" applyAlignment="1">
      <alignment horizontal="center"/>
    </xf>
    <xf numFmtId="0" fontId="21" fillId="0" borderId="13" xfId="0" applyNumberFormat="1" applyFont="1" applyFill="1" applyBorder="1" applyAlignment="1">
      <alignment horizontal="center"/>
    </xf>
    <xf numFmtId="0" fontId="21" fillId="0" borderId="16" xfId="0" applyNumberFormat="1" applyFont="1" applyFill="1" applyBorder="1" applyAlignment="1">
      <alignment horizontal="center"/>
    </xf>
    <xf numFmtId="0" fontId="21" fillId="0" borderId="14" xfId="0" applyNumberFormat="1" applyFont="1" applyFill="1" applyBorder="1" applyAlignment="1">
      <alignment horizontal="center"/>
    </xf>
    <xf numFmtId="0" fontId="21" fillId="0" borderId="15" xfId="0" applyNumberFormat="1" applyFont="1" applyFill="1" applyBorder="1" applyAlignment="1">
      <alignment horizontal="center"/>
    </xf>
    <xf numFmtId="0" fontId="21" fillId="25" borderId="18" xfId="0" applyNumberFormat="1" applyFont="1" applyFill="1" applyBorder="1" applyAlignment="1">
      <alignment horizontal="center"/>
    </xf>
    <xf numFmtId="0" fontId="0" fillId="0" borderId="0" xfId="0" applyNumberFormat="1" applyFill="1" applyBorder="1"/>
    <xf numFmtId="9" fontId="0" fillId="0" borderId="0" xfId="0" applyNumberFormat="1"/>
    <xf numFmtId="0" fontId="21" fillId="0" borderId="12" xfId="0" applyNumberFormat="1" applyFont="1" applyFill="1" applyBorder="1" applyAlignment="1">
      <alignment horizontal="center"/>
    </xf>
    <xf numFmtId="0" fontId="21" fillId="0" borderId="14" xfId="0" applyNumberFormat="1" applyFont="1" applyBorder="1" applyAlignment="1">
      <alignment horizontal="center"/>
    </xf>
    <xf numFmtId="0" fontId="21" fillId="0" borderId="15" xfId="0" applyNumberFormat="1" applyFont="1" applyBorder="1" applyAlignment="1">
      <alignment horizontal="center"/>
    </xf>
    <xf numFmtId="0" fontId="39" fillId="0" borderId="0" xfId="0" applyFont="1"/>
    <xf numFmtId="2" fontId="5" fillId="0" borderId="0" xfId="0" applyNumberFormat="1" applyFont="1" applyFill="1" applyBorder="1" applyAlignment="1">
      <alignment horizontal="center"/>
    </xf>
    <xf numFmtId="0" fontId="46" fillId="0" borderId="0" xfId="38" applyFont="1"/>
    <xf numFmtId="0" fontId="5" fillId="0" borderId="0" xfId="38"/>
    <xf numFmtId="0" fontId="40" fillId="33" borderId="19" xfId="38" applyFont="1" applyFill="1" applyBorder="1"/>
    <xf numFmtId="0" fontId="40" fillId="33" borderId="20" xfId="38" applyFont="1" applyFill="1" applyBorder="1"/>
    <xf numFmtId="0" fontId="47" fillId="24" borderId="0" xfId="0" applyFont="1" applyFill="1"/>
    <xf numFmtId="2" fontId="0" fillId="0" borderId="0" xfId="0" applyNumberFormat="1" applyAlignment="1">
      <alignment horizontal="center"/>
    </xf>
    <xf numFmtId="0" fontId="5" fillId="0" borderId="0" xfId="38" applyFill="1"/>
    <xf numFmtId="0" fontId="48" fillId="0" borderId="0" xfId="0" quotePrefix="1" applyFont="1"/>
    <xf numFmtId="0" fontId="0" fillId="0" borderId="0" xfId="0" applyBorder="1"/>
    <xf numFmtId="0" fontId="40" fillId="0" borderId="0" xfId="0" applyFont="1" applyBorder="1"/>
    <xf numFmtId="0" fontId="40" fillId="24" borderId="0" xfId="0" applyFont="1" applyFill="1" applyBorder="1"/>
    <xf numFmtId="0" fontId="40" fillId="0" borderId="13" xfId="0" applyFont="1" applyBorder="1"/>
    <xf numFmtId="0" fontId="40" fillId="0" borderId="21" xfId="0" applyFont="1" applyBorder="1"/>
    <xf numFmtId="0" fontId="41" fillId="0" borderId="0" xfId="0" applyFont="1" applyBorder="1"/>
    <xf numFmtId="0" fontId="41" fillId="0" borderId="21" xfId="0" applyFont="1" applyBorder="1"/>
    <xf numFmtId="164" fontId="40" fillId="32" borderId="22" xfId="0" applyNumberFormat="1" applyFont="1" applyFill="1" applyBorder="1"/>
    <xf numFmtId="164" fontId="40" fillId="0" borderId="23" xfId="0" applyNumberFormat="1" applyFont="1" applyFill="1" applyBorder="1"/>
    <xf numFmtId="164" fontId="40" fillId="0" borderId="24" xfId="0" applyNumberFormat="1" applyFont="1" applyFill="1" applyBorder="1"/>
    <xf numFmtId="164" fontId="40" fillId="0" borderId="25" xfId="0" applyNumberFormat="1" applyFont="1" applyFill="1" applyBorder="1"/>
    <xf numFmtId="164" fontId="41" fillId="0" borderId="0" xfId="0" applyNumberFormat="1" applyFont="1" applyFill="1" applyBorder="1"/>
    <xf numFmtId="164" fontId="41" fillId="0" borderId="21" xfId="0" applyNumberFormat="1" applyFont="1" applyFill="1" applyBorder="1"/>
    <xf numFmtId="164" fontId="40" fillId="0" borderId="26" xfId="0" applyNumberFormat="1" applyFont="1" applyFill="1" applyBorder="1"/>
    <xf numFmtId="164" fontId="40" fillId="32" borderId="0" xfId="0" applyNumberFormat="1" applyFont="1" applyFill="1" applyBorder="1"/>
    <xf numFmtId="164" fontId="40" fillId="0" borderId="0" xfId="0" applyNumberFormat="1" applyFont="1" applyFill="1" applyBorder="1"/>
    <xf numFmtId="164" fontId="40" fillId="0" borderId="13" xfId="0" applyNumberFormat="1" applyFont="1" applyFill="1" applyBorder="1"/>
    <xf numFmtId="164" fontId="40" fillId="0" borderId="27" xfId="0" applyNumberFormat="1" applyFont="1" applyFill="1" applyBorder="1"/>
    <xf numFmtId="0" fontId="40" fillId="0" borderId="15" xfId="0" applyFont="1" applyBorder="1"/>
    <xf numFmtId="164" fontId="40" fillId="0" borderId="28" xfId="0" applyNumberFormat="1" applyFont="1" applyFill="1" applyBorder="1"/>
    <xf numFmtId="164" fontId="40" fillId="0" borderId="15" xfId="0" applyNumberFormat="1" applyFont="1" applyFill="1" applyBorder="1"/>
    <xf numFmtId="164" fontId="40" fillId="32" borderId="15" xfId="0" applyNumberFormat="1" applyFont="1" applyFill="1" applyBorder="1"/>
    <xf numFmtId="164" fontId="40" fillId="32" borderId="10" xfId="0" applyNumberFormat="1" applyFont="1" applyFill="1" applyBorder="1"/>
    <xf numFmtId="164" fontId="40" fillId="0" borderId="11" xfId="0" applyNumberFormat="1" applyFont="1" applyFill="1" applyBorder="1"/>
    <xf numFmtId="164" fontId="40" fillId="0" borderId="29" xfId="0" applyNumberFormat="1" applyFont="1" applyFill="1" applyBorder="1"/>
    <xf numFmtId="164" fontId="41" fillId="0" borderId="11" xfId="0" applyNumberFormat="1" applyFont="1" applyFill="1" applyBorder="1"/>
    <xf numFmtId="164" fontId="41" fillId="0" borderId="30" xfId="0" applyNumberFormat="1" applyFont="1" applyFill="1" applyBorder="1"/>
    <xf numFmtId="0" fontId="40" fillId="0" borderId="31" xfId="0" applyFont="1" applyBorder="1"/>
    <xf numFmtId="164" fontId="40" fillId="0" borderId="32" xfId="0" applyNumberFormat="1" applyFont="1" applyFill="1" applyBorder="1"/>
    <xf numFmtId="164" fontId="40" fillId="0" borderId="33" xfId="0" applyNumberFormat="1" applyFont="1" applyFill="1" applyBorder="1"/>
    <xf numFmtId="164" fontId="40" fillId="0" borderId="34" xfId="0" applyNumberFormat="1" applyFont="1" applyFill="1" applyBorder="1"/>
    <xf numFmtId="164" fontId="40" fillId="32" borderId="35" xfId="0" applyNumberFormat="1" applyFont="1" applyFill="1" applyBorder="1"/>
    <xf numFmtId="164" fontId="0" fillId="0" borderId="0" xfId="0" applyNumberFormat="1" applyFill="1" applyBorder="1"/>
    <xf numFmtId="164" fontId="0" fillId="0" borderId="13" xfId="0" applyNumberFormat="1" applyFill="1" applyBorder="1"/>
    <xf numFmtId="164" fontId="0" fillId="0" borderId="16" xfId="0" applyNumberFormat="1" applyFill="1" applyBorder="1"/>
    <xf numFmtId="164" fontId="41" fillId="32" borderId="0" xfId="0" applyNumberFormat="1" applyFont="1" applyFill="1" applyBorder="1"/>
    <xf numFmtId="164" fontId="0" fillId="24" borderId="0" xfId="0" applyNumberFormat="1" applyFill="1" applyBorder="1"/>
    <xf numFmtId="0" fontId="0" fillId="0" borderId="31" xfId="0" applyBorder="1"/>
    <xf numFmtId="164" fontId="0" fillId="0" borderId="31" xfId="0" applyNumberFormat="1" applyFill="1" applyBorder="1"/>
    <xf numFmtId="164" fontId="0" fillId="0" borderId="36" xfId="0" applyNumberFormat="1" applyFill="1" applyBorder="1"/>
    <xf numFmtId="164" fontId="0" fillId="0" borderId="37" xfId="0" applyNumberFormat="1" applyFill="1" applyBorder="1"/>
    <xf numFmtId="164" fontId="41" fillId="0" borderId="31" xfId="0" applyNumberFormat="1" applyFont="1" applyFill="1" applyBorder="1"/>
    <xf numFmtId="164" fontId="41" fillId="32" borderId="38" xfId="0" applyNumberFormat="1" applyFont="1" applyFill="1" applyBorder="1"/>
    <xf numFmtId="0" fontId="41" fillId="0" borderId="0" xfId="0" applyFont="1"/>
    <xf numFmtId="164" fontId="0" fillId="0" borderId="0" xfId="0" applyNumberFormat="1"/>
    <xf numFmtId="0" fontId="6" fillId="0" borderId="0" xfId="0" applyFont="1"/>
    <xf numFmtId="164" fontId="0" fillId="0" borderId="0" xfId="0" applyNumberFormat="1" applyBorder="1"/>
    <xf numFmtId="0" fontId="0" fillId="0" borderId="21" xfId="0" applyBorder="1"/>
    <xf numFmtId="0" fontId="0" fillId="24" borderId="0" xfId="0" applyFill="1" applyBorder="1"/>
    <xf numFmtId="0" fontId="44" fillId="24" borderId="0" xfId="0" applyFont="1" applyFill="1" applyBorder="1"/>
    <xf numFmtId="0" fontId="0" fillId="34" borderId="0" xfId="0" applyFill="1" applyBorder="1"/>
    <xf numFmtId="2" fontId="0" fillId="34" borderId="0" xfId="0" applyNumberFormat="1" applyFill="1" applyBorder="1" applyAlignment="1">
      <alignment horizontal="center"/>
    </xf>
    <xf numFmtId="0" fontId="49" fillId="0" borderId="0" xfId="38" applyFont="1"/>
    <xf numFmtId="0" fontId="43" fillId="24" borderId="0" xfId="0" applyFont="1" applyFill="1"/>
    <xf numFmtId="0" fontId="40" fillId="0" borderId="0" xfId="44" applyFont="1" applyFill="1"/>
    <xf numFmtId="0" fontId="50" fillId="0" borderId="0" xfId="44" applyFill="1"/>
    <xf numFmtId="9" fontId="40" fillId="0" borderId="0" xfId="44" applyNumberFormat="1" applyFont="1" applyFill="1"/>
    <xf numFmtId="2" fontId="50" fillId="0" borderId="0" xfId="44" applyNumberFormat="1" applyFill="1"/>
    <xf numFmtId="2" fontId="50" fillId="0" borderId="0" xfId="44" applyNumberFormat="1" applyFont="1" applyFill="1"/>
    <xf numFmtId="0" fontId="50" fillId="0" borderId="0" xfId="44" applyFont="1" applyFill="1"/>
    <xf numFmtId="2" fontId="40" fillId="0" borderId="0" xfId="44" applyNumberFormat="1" applyFont="1" applyFill="1"/>
    <xf numFmtId="2" fontId="40" fillId="0" borderId="39" xfId="44" applyNumberFormat="1" applyFont="1" applyFill="1" applyBorder="1"/>
    <xf numFmtId="2" fontId="40" fillId="0" borderId="40" xfId="44" applyNumberFormat="1" applyFont="1" applyFill="1" applyBorder="1"/>
    <xf numFmtId="2" fontId="40" fillId="0" borderId="41" xfId="44" applyNumberFormat="1" applyFont="1" applyFill="1" applyBorder="1"/>
    <xf numFmtId="2" fontId="5" fillId="32" borderId="10" xfId="0" applyNumberFormat="1" applyFont="1" applyFill="1" applyBorder="1" applyAlignment="1">
      <alignment horizontal="center"/>
    </xf>
    <xf numFmtId="2" fontId="5" fillId="0" borderId="11" xfId="0" applyNumberFormat="1" applyFont="1" applyFill="1" applyBorder="1" applyAlignment="1">
      <alignment horizontal="center"/>
    </xf>
    <xf numFmtId="2" fontId="45" fillId="0" borderId="11" xfId="0" applyNumberFormat="1" applyFont="1" applyFill="1" applyBorder="1"/>
    <xf numFmtId="2" fontId="45" fillId="0" borderId="12" xfId="0" applyNumberFormat="1" applyFont="1" applyFill="1" applyBorder="1"/>
    <xf numFmtId="2" fontId="5" fillId="0" borderId="13" xfId="0" applyNumberFormat="1" applyFont="1" applyFill="1" applyBorder="1" applyAlignment="1">
      <alignment horizontal="center"/>
    </xf>
    <xf numFmtId="2" fontId="5" fillId="32" borderId="0" xfId="0" applyNumberFormat="1" applyFont="1" applyFill="1" applyBorder="1" applyAlignment="1">
      <alignment horizontal="center"/>
    </xf>
    <xf numFmtId="2" fontId="45" fillId="0" borderId="0" xfId="0" applyNumberFormat="1" applyFont="1" applyFill="1" applyBorder="1"/>
    <xf numFmtId="2" fontId="45" fillId="0" borderId="16" xfId="0" applyNumberFormat="1" applyFont="1" applyFill="1" applyBorder="1"/>
    <xf numFmtId="2" fontId="23" fillId="0" borderId="0" xfId="0" applyNumberFormat="1" applyFont="1" applyFill="1" applyBorder="1" applyAlignment="1">
      <alignment horizontal="center" vertical="center"/>
    </xf>
    <xf numFmtId="2" fontId="5" fillId="24" borderId="0" xfId="0" applyNumberFormat="1" applyFont="1" applyFill="1" applyBorder="1" applyAlignment="1">
      <alignment horizontal="center"/>
    </xf>
    <xf numFmtId="2" fontId="5" fillId="0" borderId="0" xfId="0" applyNumberFormat="1" applyFont="1" applyFill="1" applyBorder="1"/>
    <xf numFmtId="2" fontId="23" fillId="0" borderId="0" xfId="0" applyNumberFormat="1" applyFont="1" applyFill="1" applyBorder="1" applyAlignment="1">
      <alignment horizontal="center"/>
    </xf>
    <xf numFmtId="2" fontId="5" fillId="35" borderId="0" xfId="0" applyNumberFormat="1" applyFont="1" applyFill="1" applyBorder="1" applyAlignment="1">
      <alignment horizontal="center"/>
    </xf>
    <xf numFmtId="2" fontId="45" fillId="0" borderId="13" xfId="0" applyNumberFormat="1" applyFont="1" applyFill="1" applyBorder="1"/>
    <xf numFmtId="2" fontId="45" fillId="0" borderId="14" xfId="0" applyNumberFormat="1" applyFont="1" applyFill="1" applyBorder="1"/>
    <xf numFmtId="2" fontId="45" fillId="0" borderId="15" xfId="0" applyNumberFormat="1" applyFont="1" applyFill="1" applyBorder="1"/>
    <xf numFmtId="2" fontId="5" fillId="32" borderId="18" xfId="0" applyNumberFormat="1" applyFont="1" applyFill="1" applyBorder="1" applyAlignment="1">
      <alignment horizontal="center"/>
    </xf>
    <xf numFmtId="0" fontId="47" fillId="0" borderId="0" xfId="0" applyFont="1" applyFill="1"/>
    <xf numFmtId="0" fontId="7" fillId="0" borderId="15" xfId="0" applyFont="1" applyFill="1" applyBorder="1" applyAlignment="1">
      <alignment horizontal="center"/>
    </xf>
    <xf numFmtId="2" fontId="5" fillId="25" borderId="10" xfId="0" applyNumberFormat="1" applyFont="1" applyFill="1" applyBorder="1" applyAlignment="1">
      <alignment horizontal="center"/>
    </xf>
    <xf numFmtId="2" fontId="21" fillId="0" borderId="11" xfId="0" applyNumberFormat="1" applyFont="1" applyFill="1" applyBorder="1" applyAlignment="1">
      <alignment horizontal="center"/>
    </xf>
    <xf numFmtId="2" fontId="21" fillId="0" borderId="12" xfId="0" applyNumberFormat="1" applyFont="1" applyFill="1" applyBorder="1" applyAlignment="1">
      <alignment horizontal="center"/>
    </xf>
    <xf numFmtId="2" fontId="5" fillId="25" borderId="0" xfId="0" applyNumberFormat="1" applyFont="1" applyFill="1" applyBorder="1" applyAlignment="1">
      <alignment horizontal="center"/>
    </xf>
    <xf numFmtId="2" fontId="21" fillId="0" borderId="0" xfId="0" applyNumberFormat="1" applyFont="1" applyFill="1" applyBorder="1" applyAlignment="1">
      <alignment horizontal="center"/>
    </xf>
    <xf numFmtId="2" fontId="21" fillId="0" borderId="16" xfId="0" applyNumberFormat="1" applyFont="1" applyFill="1" applyBorder="1" applyAlignment="1">
      <alignment horizontal="center"/>
    </xf>
    <xf numFmtId="2" fontId="0" fillId="0" borderId="0" xfId="0" applyNumberFormat="1" applyFill="1" applyBorder="1"/>
    <xf numFmtId="2" fontId="21" fillId="0" borderId="13" xfId="0" applyNumberFormat="1" applyFont="1" applyFill="1" applyBorder="1" applyAlignment="1">
      <alignment horizontal="center"/>
    </xf>
    <xf numFmtId="2" fontId="22" fillId="25" borderId="0" xfId="0" applyNumberFormat="1" applyFont="1" applyFill="1" applyBorder="1" applyAlignment="1">
      <alignment horizontal="center"/>
    </xf>
    <xf numFmtId="2" fontId="21" fillId="25" borderId="0" xfId="0" applyNumberFormat="1" applyFont="1" applyFill="1" applyBorder="1" applyAlignment="1">
      <alignment horizontal="center"/>
    </xf>
    <xf numFmtId="2" fontId="21" fillId="0" borderId="14" xfId="0" applyNumberFormat="1" applyFont="1" applyBorder="1" applyAlignment="1">
      <alignment horizontal="center"/>
    </xf>
    <xf numFmtId="2" fontId="21" fillId="0" borderId="15" xfId="0" applyNumberFormat="1" applyFont="1" applyBorder="1" applyAlignment="1">
      <alignment horizontal="center"/>
    </xf>
    <xf numFmtId="2" fontId="21" fillId="0" borderId="15" xfId="0" applyNumberFormat="1" applyFont="1" applyFill="1" applyBorder="1" applyAlignment="1">
      <alignment horizontal="center"/>
    </xf>
    <xf numFmtId="2" fontId="21" fillId="25" borderId="18" xfId="0" applyNumberFormat="1" applyFont="1" applyFill="1" applyBorder="1" applyAlignment="1">
      <alignment horizontal="center"/>
    </xf>
    <xf numFmtId="2" fontId="0" fillId="0" borderId="0" xfId="0" applyNumberFormat="1" applyFill="1" applyBorder="1" applyAlignment="1">
      <alignment horizontal="center"/>
    </xf>
    <xf numFmtId="0" fontId="53" fillId="0" borderId="0" xfId="0" applyFont="1" applyAlignment="1">
      <alignment vertical="center"/>
    </xf>
    <xf numFmtId="14" fontId="0" fillId="0" borderId="0" xfId="0" applyNumberFormat="1"/>
    <xf numFmtId="0" fontId="54" fillId="0" borderId="0" xfId="38" applyFont="1" applyFill="1"/>
    <xf numFmtId="0" fontId="0" fillId="36" borderId="0" xfId="0" applyFill="1" applyBorder="1"/>
    <xf numFmtId="1" fontId="0" fillId="0" borderId="0" xfId="0" applyNumberFormat="1"/>
    <xf numFmtId="0" fontId="0" fillId="37" borderId="0" xfId="0" applyFill="1"/>
    <xf numFmtId="1" fontId="0" fillId="37" borderId="0" xfId="0" applyNumberFormat="1" applyFill="1"/>
    <xf numFmtId="0" fontId="0" fillId="38" borderId="0" xfId="0" applyFill="1"/>
    <xf numFmtId="1" fontId="0" fillId="38" borderId="0" xfId="0" applyNumberFormat="1" applyFill="1"/>
    <xf numFmtId="1" fontId="58" fillId="39" borderId="0" xfId="0" applyNumberFormat="1" applyFont="1" applyFill="1" applyBorder="1" applyAlignment="1" applyProtection="1">
      <alignment horizontal="center" vertical="top" wrapText="1" readingOrder="1"/>
      <protection locked="0"/>
    </xf>
    <xf numFmtId="1" fontId="59" fillId="39" borderId="0" xfId="0" applyNumberFormat="1" applyFont="1" applyFill="1" applyBorder="1" applyAlignment="1" applyProtection="1">
      <alignment horizontal="center" vertical="top" wrapText="1" readingOrder="1"/>
      <protection locked="0"/>
    </xf>
    <xf numFmtId="0" fontId="59" fillId="0" borderId="0" xfId="0" applyFont="1"/>
    <xf numFmtId="164" fontId="59" fillId="0" borderId="0" xfId="0" applyNumberFormat="1" applyFont="1"/>
    <xf numFmtId="0" fontId="55" fillId="0" borderId="0" xfId="0" applyFont="1"/>
    <xf numFmtId="0" fontId="56" fillId="0" borderId="45" xfId="0" applyFont="1" applyFill="1" applyBorder="1" applyAlignment="1">
      <alignment wrapText="1"/>
    </xf>
    <xf numFmtId="0" fontId="60" fillId="0" borderId="46" xfId="0" applyFont="1" applyFill="1" applyBorder="1"/>
    <xf numFmtId="0" fontId="60" fillId="0" borderId="47" xfId="0" applyFont="1" applyFill="1" applyBorder="1" applyAlignment="1">
      <alignment wrapText="1"/>
    </xf>
    <xf numFmtId="0" fontId="56" fillId="0" borderId="46" xfId="0" applyFont="1" applyFill="1" applyBorder="1"/>
    <xf numFmtId="0" fontId="60" fillId="0" borderId="0" xfId="0" applyFont="1" applyFill="1"/>
    <xf numFmtId="0" fontId="60" fillId="0" borderId="0" xfId="0" applyFont="1" applyFill="1" applyBorder="1"/>
    <xf numFmtId="0" fontId="60" fillId="38" borderId="0" xfId="0" applyFont="1" applyFill="1"/>
    <xf numFmtId="0" fontId="23" fillId="0" borderId="0" xfId="0" applyFont="1" applyFill="1" applyBorder="1"/>
    <xf numFmtId="0" fontId="0" fillId="0" borderId="48" xfId="0" applyBorder="1"/>
    <xf numFmtId="0" fontId="0" fillId="0" borderId="0" xfId="0" applyAlignment="1">
      <alignment horizontal="left" vertical="center"/>
    </xf>
    <xf numFmtId="0" fontId="19" fillId="0" borderId="0" xfId="0" applyFont="1" applyAlignment="1">
      <alignment horizontal="center" wrapText="1"/>
    </xf>
    <xf numFmtId="0" fontId="57" fillId="0" borderId="42" xfId="0" applyFont="1" applyBorder="1" applyAlignment="1">
      <alignment vertical="center"/>
    </xf>
    <xf numFmtId="0" fontId="57" fillId="0" borderId="43" xfId="0" applyFont="1" applyBorder="1" applyAlignment="1">
      <alignment vertical="center"/>
    </xf>
    <xf numFmtId="0" fontId="57" fillId="0" borderId="44" xfId="0" applyFont="1" applyBorder="1" applyAlignment="1">
      <alignment vertical="center"/>
    </xf>
  </cellXfs>
  <cellStyles count="55">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38"/>
    <cellStyle name="Normal 2 2" xfId="39"/>
    <cellStyle name="Normal 3" xfId="40"/>
    <cellStyle name="Normal 3 2" xfId="41"/>
    <cellStyle name="Normal 4" xfId="42"/>
    <cellStyle name="Normal 4 2" xfId="43"/>
    <cellStyle name="Normal_CO2 transport cost for TIMES" xfId="44"/>
    <cellStyle name="Normale_Scen_UC_IND-StrucConst" xfId="45"/>
    <cellStyle name="Note 2" xfId="46"/>
    <cellStyle name="Output 2" xfId="47"/>
    <cellStyle name="Percent 2" xfId="48"/>
    <cellStyle name="Percent 3" xfId="49"/>
    <cellStyle name="Percent 3 2" xfId="50"/>
    <cellStyle name="Style 28" xfId="54"/>
    <cellStyle name="Title 2" xfId="51"/>
    <cellStyle name="Total 2" xfId="52"/>
    <cellStyle name="Warning Text 2"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17</xdr:col>
      <xdr:colOff>457200</xdr:colOff>
      <xdr:row>3</xdr:row>
      <xdr:rowOff>76200</xdr:rowOff>
    </xdr:from>
    <xdr:to>
      <xdr:col>29</xdr:col>
      <xdr:colOff>323850</xdr:colOff>
      <xdr:row>33</xdr:row>
      <xdr:rowOff>171450</xdr:rowOff>
    </xdr:to>
    <xdr:pic>
      <xdr:nvPicPr>
        <xdr:cNvPr id="2" name="Content Placeholder 2"/>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01400" y="647700"/>
          <a:ext cx="7181850" cy="5810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23</xdr:col>
      <xdr:colOff>152400</xdr:colOff>
      <xdr:row>37</xdr:row>
      <xdr:rowOff>57150</xdr:rowOff>
    </xdr:to>
    <xdr:pic>
      <xdr:nvPicPr>
        <xdr:cNvPr id="2" name="Picture 1" descr="map grid technical dat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24925" y="571500"/>
          <a:ext cx="6858000" cy="6800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ijswou\AppData\Local\Temp\1\TYNDP2016%20market%20modelling%20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JORIS\Modelling\CCS\CO2%20trade\analysis%20all%20cross-boundary%20cos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NGC"/>
      <sheetName val="Generation model"/>
      <sheetName val="Fuel &amp; CO2 prices"/>
      <sheetName val="Demand EP 2020"/>
      <sheetName val="Demand Vision 1"/>
      <sheetName val="Demand Vision 2"/>
      <sheetName val="Demand Vision 3"/>
      <sheetName val="Demand Vision 4"/>
      <sheetName val="ref. transmission capaciti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row r="5">
          <cell r="F5">
            <v>1.1303102613329907</v>
          </cell>
        </row>
        <row r="6">
          <cell r="F6">
            <v>2.1403614926564623</v>
          </cell>
        </row>
        <row r="7">
          <cell r="F7">
            <v>1.4006705417892535</v>
          </cell>
        </row>
        <row r="8">
          <cell r="F8">
            <v>1.6434807335793831</v>
          </cell>
        </row>
        <row r="9">
          <cell r="F9">
            <v>0.83033029750465726</v>
          </cell>
        </row>
        <row r="10">
          <cell r="F10">
            <v>0.93260833264968834</v>
          </cell>
        </row>
        <row r="11">
          <cell r="F11">
            <v>0.85912659373565603</v>
          </cell>
        </row>
        <row r="12">
          <cell r="F12">
            <v>0.91738679739311724</v>
          </cell>
        </row>
        <row r="13">
          <cell r="F13">
            <v>0.4947889106646266</v>
          </cell>
        </row>
        <row r="14">
          <cell r="F14">
            <v>1.9679842819877482</v>
          </cell>
        </row>
        <row r="15">
          <cell r="F15">
            <v>1.4250606041301923</v>
          </cell>
        </row>
        <row r="16">
          <cell r="F16">
            <v>1.4125466031663345</v>
          </cell>
        </row>
        <row r="17">
          <cell r="F17">
            <v>8.2641364515793718</v>
          </cell>
        </row>
        <row r="18">
          <cell r="F18">
            <v>13.816436227185397</v>
          </cell>
        </row>
        <row r="19">
          <cell r="F19">
            <v>1.3763694942743767</v>
          </cell>
        </row>
        <row r="20">
          <cell r="F20">
            <v>1.0711450736105677</v>
          </cell>
        </row>
        <row r="21">
          <cell r="F21">
            <v>1.8597422534965751</v>
          </cell>
        </row>
        <row r="22">
          <cell r="F22">
            <v>2.1689871771375095</v>
          </cell>
        </row>
        <row r="23">
          <cell r="F23">
            <v>5.1637500598461799</v>
          </cell>
        </row>
        <row r="24">
          <cell r="F24">
            <v>5.2131532883104894</v>
          </cell>
        </row>
        <row r="25">
          <cell r="F25">
            <v>2.3085995139133026</v>
          </cell>
        </row>
        <row r="26">
          <cell r="F26">
            <v>2.5129508501034223</v>
          </cell>
        </row>
        <row r="27">
          <cell r="F27">
            <v>3.3573944482801816</v>
          </cell>
        </row>
        <row r="28">
          <cell r="F28">
            <v>3.406419363733729</v>
          </cell>
        </row>
        <row r="29">
          <cell r="F29">
            <v>2.5075921575745008</v>
          </cell>
        </row>
        <row r="30">
          <cell r="F30">
            <v>2.1673329849531937</v>
          </cell>
        </row>
        <row r="31">
          <cell r="F31">
            <v>1.5332358715018191</v>
          </cell>
        </row>
        <row r="32">
          <cell r="F32">
            <v>2.2288422297619115</v>
          </cell>
        </row>
        <row r="33">
          <cell r="F33">
            <v>2.9641937078586067</v>
          </cell>
        </row>
        <row r="34">
          <cell r="F34">
            <v>5.4988908799689318</v>
          </cell>
        </row>
        <row r="35">
          <cell r="F35">
            <v>2.7473980989850442</v>
          </cell>
        </row>
        <row r="36">
          <cell r="F36">
            <v>2.516293356822044</v>
          </cell>
        </row>
        <row r="37">
          <cell r="F37">
            <v>1.5736040951208545</v>
          </cell>
        </row>
        <row r="38">
          <cell r="F38">
            <v>7.2996608111995505</v>
          </cell>
        </row>
        <row r="39">
          <cell r="F39">
            <v>2.6092114830066748</v>
          </cell>
        </row>
        <row r="40">
          <cell r="F40">
            <v>2.0779398458806111</v>
          </cell>
        </row>
        <row r="41">
          <cell r="F41">
            <v>2.8554620978240939</v>
          </cell>
        </row>
        <row r="42">
          <cell r="F42">
            <v>0.94900931435157876</v>
          </cell>
        </row>
        <row r="43">
          <cell r="F43">
            <v>1.2556253334628209</v>
          </cell>
        </row>
        <row r="44">
          <cell r="F44">
            <v>0.19173793533716033</v>
          </cell>
        </row>
        <row r="45">
          <cell r="F45">
            <v>2.41559533483961</v>
          </cell>
        </row>
        <row r="46">
          <cell r="F46">
            <v>3.3258831998542973</v>
          </cell>
        </row>
        <row r="47">
          <cell r="F47">
            <v>6.3503176912502406</v>
          </cell>
        </row>
        <row r="48">
          <cell r="F48">
            <v>1.6147734521744461</v>
          </cell>
        </row>
        <row r="49">
          <cell r="F49">
            <v>0.73435006130349978</v>
          </cell>
        </row>
        <row r="50">
          <cell r="F50">
            <v>1.5476117659108031</v>
          </cell>
        </row>
        <row r="51">
          <cell r="F51">
            <v>11.399238625476672</v>
          </cell>
        </row>
        <row r="52">
          <cell r="F52">
            <v>10.211335771681686</v>
          </cell>
        </row>
        <row r="53">
          <cell r="F53">
            <v>8.4392731218560026</v>
          </cell>
        </row>
        <row r="54">
          <cell r="F54">
            <v>3.3714810445044643</v>
          </cell>
        </row>
        <row r="55">
          <cell r="F55">
            <v>3.143191396215669</v>
          </cell>
        </row>
        <row r="56">
          <cell r="F56">
            <v>2.0502784886819008</v>
          </cell>
        </row>
        <row r="57">
          <cell r="F57">
            <v>0.8088777244237586</v>
          </cell>
        </row>
        <row r="58">
          <cell r="F58">
            <v>3.7814388259321765</v>
          </cell>
        </row>
        <row r="59">
          <cell r="F59">
            <v>2.2692104533809472</v>
          </cell>
        </row>
        <row r="60">
          <cell r="F60">
            <v>10.220682328418176</v>
          </cell>
        </row>
        <row r="61">
          <cell r="F61">
            <v>1.6428754327621626</v>
          </cell>
        </row>
        <row r="62">
          <cell r="F62">
            <v>4.1299763773772327</v>
          </cell>
        </row>
        <row r="63">
          <cell r="F63">
            <v>2.4395458864768687</v>
          </cell>
        </row>
        <row r="64">
          <cell r="F64">
            <v>1.152719743794054</v>
          </cell>
        </row>
        <row r="65">
          <cell r="F65">
            <v>1.9463536792547258</v>
          </cell>
        </row>
        <row r="66">
          <cell r="F66">
            <v>1.7413970422473852</v>
          </cell>
        </row>
        <row r="67">
          <cell r="F67">
            <v>5.9372888983233958</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0" tint="-0.249977111117893"/>
  </sheetPr>
  <dimension ref="A1:EM183"/>
  <sheetViews>
    <sheetView topLeftCell="O1" zoomScale="55" zoomScaleNormal="55" workbookViewId="0">
      <selection activeCell="O8" sqref="O8"/>
    </sheetView>
  </sheetViews>
  <sheetFormatPr defaultRowHeight="15" x14ac:dyDescent="0.25"/>
  <cols>
    <col min="1" max="1" width="6.85546875" customWidth="1"/>
    <col min="2" max="2" width="41.5703125" customWidth="1"/>
    <col min="3" max="39" width="5.42578125" customWidth="1"/>
    <col min="40" max="40" width="9.140625" style="3" customWidth="1"/>
    <col min="41" max="49" width="9" style="3" customWidth="1"/>
  </cols>
  <sheetData>
    <row r="1" spans="1:143" x14ac:dyDescent="0.25">
      <c r="AN1"/>
      <c r="AO1"/>
      <c r="AP1"/>
      <c r="AQ1"/>
      <c r="AR1"/>
      <c r="AS1"/>
      <c r="AT1"/>
      <c r="AU1"/>
      <c r="AV1"/>
      <c r="AW1"/>
      <c r="CG1" s="3"/>
      <c r="CH1" s="3"/>
      <c r="CI1" s="3"/>
      <c r="CJ1" s="3"/>
      <c r="CK1" s="3"/>
      <c r="CL1" s="3"/>
      <c r="CM1" s="3"/>
      <c r="CN1" s="3"/>
      <c r="CO1" s="3"/>
      <c r="CP1" s="3"/>
    </row>
    <row r="2" spans="1:143" ht="23.25" x14ac:dyDescent="0.35">
      <c r="B2" s="1" t="s">
        <v>46</v>
      </c>
      <c r="AN2"/>
      <c r="AO2"/>
      <c r="AP2"/>
      <c r="AQ2"/>
      <c r="AR2"/>
      <c r="AS2"/>
      <c r="AT2"/>
      <c r="AU2"/>
      <c r="AV2"/>
      <c r="AW2"/>
      <c r="CG2" s="3"/>
      <c r="CH2" s="3"/>
      <c r="CI2" s="3"/>
      <c r="CJ2" s="3"/>
      <c r="CK2" s="3"/>
      <c r="CL2" s="3"/>
      <c r="CM2" s="3"/>
      <c r="CN2" s="3"/>
      <c r="CO2" s="3"/>
      <c r="CP2" s="3"/>
    </row>
    <row r="3" spans="1:143" ht="23.25" x14ac:dyDescent="0.35">
      <c r="B3" s="1"/>
      <c r="AN3"/>
      <c r="AO3"/>
      <c r="AP3"/>
      <c r="AQ3"/>
      <c r="AR3"/>
      <c r="AS3"/>
      <c r="AT3"/>
      <c r="AU3"/>
      <c r="AV3"/>
      <c r="AW3"/>
      <c r="CG3" s="3"/>
      <c r="CH3" s="3"/>
      <c r="CI3" s="3"/>
      <c r="CJ3" s="3"/>
      <c r="CK3" s="3"/>
      <c r="CL3" s="3"/>
      <c r="CM3" s="3"/>
      <c r="CN3" s="3"/>
      <c r="CO3" s="3"/>
      <c r="CP3" s="3"/>
    </row>
    <row r="4" spans="1:143" x14ac:dyDescent="0.25">
      <c r="AN4"/>
      <c r="AO4"/>
      <c r="AP4"/>
      <c r="AQ4"/>
      <c r="AR4"/>
      <c r="AS4"/>
      <c r="AT4"/>
      <c r="AU4"/>
      <c r="AV4"/>
      <c r="AW4"/>
      <c r="CG4" s="3"/>
      <c r="CH4" s="3"/>
      <c r="CI4" s="3"/>
      <c r="CJ4" s="3"/>
      <c r="CK4" s="3"/>
      <c r="CL4" s="3"/>
      <c r="CM4" s="3"/>
      <c r="CN4" s="3"/>
      <c r="CO4" s="3"/>
      <c r="CP4" s="3"/>
    </row>
    <row r="5" spans="1:143" ht="23.25" x14ac:dyDescent="0.35">
      <c r="AN5"/>
      <c r="AO5"/>
      <c r="AP5"/>
      <c r="AQ5"/>
      <c r="AR5"/>
      <c r="AS5"/>
      <c r="AT5"/>
      <c r="AU5" s="1" t="s">
        <v>46</v>
      </c>
      <c r="AV5"/>
      <c r="AW5"/>
      <c r="CG5" s="3"/>
      <c r="CH5" s="3"/>
      <c r="CI5" s="3"/>
      <c r="CJ5" s="3"/>
      <c r="CK5" s="3"/>
      <c r="CL5" s="3"/>
      <c r="CM5" s="3"/>
      <c r="CN5" s="3"/>
      <c r="CO5" s="3"/>
      <c r="CP5" s="3"/>
      <c r="CV5" s="1" t="s">
        <v>45</v>
      </c>
    </row>
    <row r="6" spans="1:143" x14ac:dyDescent="0.25">
      <c r="AM6" t="s">
        <v>47</v>
      </c>
      <c r="AN6"/>
      <c r="AO6"/>
      <c r="AP6"/>
      <c r="AQ6"/>
      <c r="AR6"/>
      <c r="AS6"/>
      <c r="AT6"/>
      <c r="AU6"/>
      <c r="AV6"/>
      <c r="AW6"/>
      <c r="CC6" t="s">
        <v>47</v>
      </c>
      <c r="CG6" s="3"/>
      <c r="CH6" s="3"/>
      <c r="CI6" s="3"/>
      <c r="CJ6" s="3"/>
      <c r="CK6" s="3"/>
      <c r="CL6" s="3"/>
      <c r="CM6" s="3"/>
      <c r="CN6" s="3"/>
      <c r="CO6" s="3"/>
      <c r="CP6" s="3"/>
    </row>
    <row r="7" spans="1:143" x14ac:dyDescent="0.25">
      <c r="B7" s="100" t="s">
        <v>219</v>
      </c>
      <c r="C7" s="189"/>
      <c r="AN7"/>
      <c r="AO7"/>
      <c r="AP7"/>
      <c r="AQ7"/>
      <c r="AR7"/>
      <c r="AS7"/>
      <c r="AT7"/>
      <c r="AU7"/>
      <c r="AV7" s="4" t="s">
        <v>43</v>
      </c>
      <c r="AW7"/>
      <c r="CG7" s="3"/>
      <c r="CH7" s="3"/>
      <c r="CI7" s="3"/>
      <c r="CJ7" s="3"/>
      <c r="CK7" s="3"/>
      <c r="CL7" s="3"/>
      <c r="CM7" s="3"/>
      <c r="CN7" s="3"/>
      <c r="CO7" s="3"/>
      <c r="CP7" s="3"/>
    </row>
    <row r="8" spans="1:143" ht="15.75" x14ac:dyDescent="0.25">
      <c r="A8" s="104"/>
      <c r="B8" s="4" t="s">
        <v>0</v>
      </c>
      <c r="C8" s="6" t="s">
        <v>1</v>
      </c>
      <c r="D8" s="6" t="s">
        <v>2</v>
      </c>
      <c r="E8" s="6" t="s">
        <v>3</v>
      </c>
      <c r="F8" s="6" t="s">
        <v>4</v>
      </c>
      <c r="G8" s="6" t="s">
        <v>5</v>
      </c>
      <c r="H8" s="6" t="s">
        <v>6</v>
      </c>
      <c r="I8" s="6" t="s">
        <v>7</v>
      </c>
      <c r="J8" s="6" t="s">
        <v>8</v>
      </c>
      <c r="K8" s="6" t="s">
        <v>9</v>
      </c>
      <c r="L8" s="6" t="s">
        <v>10</v>
      </c>
      <c r="M8" s="6" t="s">
        <v>11</v>
      </c>
      <c r="N8" s="6" t="s">
        <v>12</v>
      </c>
      <c r="O8" s="6" t="s">
        <v>218</v>
      </c>
      <c r="P8" s="6" t="s">
        <v>13</v>
      </c>
      <c r="Q8" s="6" t="s">
        <v>14</v>
      </c>
      <c r="R8" s="6" t="s">
        <v>15</v>
      </c>
      <c r="S8" s="6" t="s">
        <v>16</v>
      </c>
      <c r="T8" s="6" t="s">
        <v>17</v>
      </c>
      <c r="U8" s="6" t="s">
        <v>18</v>
      </c>
      <c r="V8" s="6" t="s">
        <v>19</v>
      </c>
      <c r="W8" s="6" t="s">
        <v>20</v>
      </c>
      <c r="X8" s="6" t="s">
        <v>21</v>
      </c>
      <c r="Y8" s="6" t="s">
        <v>22</v>
      </c>
      <c r="Z8" s="6" t="s">
        <v>23</v>
      </c>
      <c r="AA8" s="6" t="s">
        <v>24</v>
      </c>
      <c r="AB8" s="6" t="s">
        <v>25</v>
      </c>
      <c r="AC8" s="6" t="s">
        <v>26</v>
      </c>
      <c r="AD8" s="190" t="s">
        <v>27</v>
      </c>
      <c r="AE8" s="6" t="s">
        <v>28</v>
      </c>
      <c r="AF8" s="6" t="s">
        <v>29</v>
      </c>
      <c r="AG8" s="31" t="s">
        <v>31</v>
      </c>
      <c r="AH8" s="31" t="s">
        <v>206</v>
      </c>
      <c r="AI8" s="31" t="s">
        <v>32</v>
      </c>
      <c r="AJ8" s="31" t="s">
        <v>33</v>
      </c>
      <c r="AK8" s="31" t="s">
        <v>34</v>
      </c>
      <c r="AL8" s="20" t="s">
        <v>35</v>
      </c>
      <c r="AM8" s="20" t="s">
        <v>36</v>
      </c>
      <c r="AN8"/>
      <c r="AO8"/>
      <c r="AP8"/>
      <c r="AQ8"/>
      <c r="AR8"/>
      <c r="AS8"/>
      <c r="AT8"/>
      <c r="AU8" s="4" t="s">
        <v>44</v>
      </c>
      <c r="AV8" s="5" t="s">
        <v>1</v>
      </c>
      <c r="AW8" s="5" t="s">
        <v>2</v>
      </c>
      <c r="AX8" s="5" t="s">
        <v>3</v>
      </c>
      <c r="AY8" s="5" t="s">
        <v>4</v>
      </c>
      <c r="AZ8" s="5" t="s">
        <v>5</v>
      </c>
      <c r="BA8" s="5" t="s">
        <v>6</v>
      </c>
      <c r="BB8" s="5" t="s">
        <v>7</v>
      </c>
      <c r="BC8" s="5" t="s">
        <v>8</v>
      </c>
      <c r="BD8" s="5" t="s">
        <v>9</v>
      </c>
      <c r="BE8" s="5" t="s">
        <v>10</v>
      </c>
      <c r="BF8" s="5" t="s">
        <v>11</v>
      </c>
      <c r="BG8" s="5" t="s">
        <v>12</v>
      </c>
      <c r="BH8" s="5" t="s">
        <v>218</v>
      </c>
      <c r="BI8" s="5" t="s">
        <v>13</v>
      </c>
      <c r="BJ8" s="5" t="s">
        <v>14</v>
      </c>
      <c r="BK8" s="5" t="s">
        <v>15</v>
      </c>
      <c r="BL8" s="5" t="s">
        <v>16</v>
      </c>
      <c r="BM8" s="5" t="s">
        <v>17</v>
      </c>
      <c r="BN8" s="5" t="s">
        <v>18</v>
      </c>
      <c r="BO8" s="5" t="s">
        <v>19</v>
      </c>
      <c r="BP8" s="6" t="s">
        <v>20</v>
      </c>
      <c r="BQ8" s="5" t="s">
        <v>21</v>
      </c>
      <c r="BR8" s="5" t="s">
        <v>22</v>
      </c>
      <c r="BS8" s="5" t="s">
        <v>23</v>
      </c>
      <c r="BT8" s="5" t="s">
        <v>24</v>
      </c>
      <c r="BU8" s="5" t="s">
        <v>25</v>
      </c>
      <c r="BV8" s="5" t="s">
        <v>26</v>
      </c>
      <c r="BW8" s="5" t="s">
        <v>27</v>
      </c>
      <c r="BX8" s="5" t="s">
        <v>28</v>
      </c>
      <c r="BY8" s="5" t="s">
        <v>29</v>
      </c>
      <c r="BZ8" s="20" t="s">
        <v>31</v>
      </c>
      <c r="CA8" s="20" t="s">
        <v>206</v>
      </c>
      <c r="CB8" s="20" t="s">
        <v>32</v>
      </c>
      <c r="CC8" s="20" t="s">
        <v>33</v>
      </c>
      <c r="CD8" s="20" t="s">
        <v>34</v>
      </c>
      <c r="CE8" s="20" t="s">
        <v>35</v>
      </c>
      <c r="CF8" s="20" t="s">
        <v>36</v>
      </c>
      <c r="CG8" s="31"/>
      <c r="CH8" s="31" t="s">
        <v>37</v>
      </c>
      <c r="CI8" s="20" t="s">
        <v>38</v>
      </c>
      <c r="CJ8" s="20" t="s">
        <v>39</v>
      </c>
      <c r="CK8" s="20" t="s">
        <v>40</v>
      </c>
      <c r="CL8" s="20" t="s">
        <v>41</v>
      </c>
      <c r="CM8" s="20" t="s">
        <v>42</v>
      </c>
      <c r="CN8" s="3"/>
      <c r="CO8" s="3"/>
      <c r="CP8" s="3"/>
      <c r="CV8" s="4"/>
      <c r="CW8" s="5" t="s">
        <v>1</v>
      </c>
      <c r="CX8" s="5" t="s">
        <v>2</v>
      </c>
      <c r="CY8" s="5" t="s">
        <v>3</v>
      </c>
      <c r="CZ8" s="5" t="s">
        <v>4</v>
      </c>
      <c r="DA8" s="5" t="s">
        <v>5</v>
      </c>
      <c r="DB8" s="5" t="s">
        <v>6</v>
      </c>
      <c r="DC8" s="5" t="s">
        <v>7</v>
      </c>
      <c r="DD8" s="5" t="s">
        <v>8</v>
      </c>
      <c r="DE8" s="5" t="s">
        <v>10</v>
      </c>
      <c r="DF8" s="5" t="s">
        <v>9</v>
      </c>
      <c r="DG8" s="5" t="s">
        <v>11</v>
      </c>
      <c r="DH8" s="5" t="s">
        <v>12</v>
      </c>
      <c r="DI8" s="5" t="s">
        <v>218</v>
      </c>
      <c r="DJ8" s="5" t="s">
        <v>13</v>
      </c>
      <c r="DK8" s="5" t="s">
        <v>14</v>
      </c>
      <c r="DL8" s="5" t="s">
        <v>15</v>
      </c>
      <c r="DM8" s="5" t="s">
        <v>16</v>
      </c>
      <c r="DN8" s="5" t="s">
        <v>17</v>
      </c>
      <c r="DO8" s="5" t="s">
        <v>18</v>
      </c>
      <c r="DP8" s="5" t="s">
        <v>19</v>
      </c>
      <c r="DQ8" s="6" t="s">
        <v>20</v>
      </c>
      <c r="DR8" s="5" t="s">
        <v>21</v>
      </c>
      <c r="DS8" s="5" t="s">
        <v>22</v>
      </c>
      <c r="DT8" s="5" t="s">
        <v>23</v>
      </c>
      <c r="DU8" s="5" t="s">
        <v>24</v>
      </c>
      <c r="DV8" s="5" t="s">
        <v>25</v>
      </c>
      <c r="DW8" s="5" t="s">
        <v>26</v>
      </c>
      <c r="DX8" s="5" t="s">
        <v>27</v>
      </c>
      <c r="DY8" s="5" t="s">
        <v>28</v>
      </c>
      <c r="DZ8" s="5" t="s">
        <v>29</v>
      </c>
      <c r="EA8" s="20" t="s">
        <v>31</v>
      </c>
      <c r="EB8" s="20" t="s">
        <v>206</v>
      </c>
      <c r="EC8" s="20" t="s">
        <v>32</v>
      </c>
      <c r="ED8" s="20" t="s">
        <v>33</v>
      </c>
      <c r="EE8" s="20" t="s">
        <v>34</v>
      </c>
      <c r="EF8" s="20" t="s">
        <v>35</v>
      </c>
      <c r="EG8" s="20" t="s">
        <v>36</v>
      </c>
      <c r="EH8" s="20" t="s">
        <v>37</v>
      </c>
      <c r="EI8" s="20" t="s">
        <v>38</v>
      </c>
      <c r="EJ8" s="20" t="s">
        <v>39</v>
      </c>
      <c r="EK8" s="20" t="s">
        <v>40</v>
      </c>
      <c r="EL8" s="20" t="s">
        <v>41</v>
      </c>
      <c r="EM8" s="20" t="s">
        <v>42</v>
      </c>
    </row>
    <row r="9" spans="1:143" ht="15.75" x14ac:dyDescent="0.25">
      <c r="B9" s="9" t="s">
        <v>1</v>
      </c>
      <c r="C9" s="172"/>
      <c r="D9" s="173"/>
      <c r="E9" s="173"/>
      <c r="F9" s="173">
        <v>1.2</v>
      </c>
      <c r="G9" s="173"/>
      <c r="H9" s="173">
        <v>0.7</v>
      </c>
      <c r="I9" s="173">
        <v>1.6</v>
      </c>
      <c r="J9" s="173"/>
      <c r="K9" s="173"/>
      <c r="L9" s="173"/>
      <c r="M9" s="173"/>
      <c r="N9" s="173"/>
      <c r="O9" s="173"/>
      <c r="P9" s="173">
        <v>0.5</v>
      </c>
      <c r="Q9" s="173"/>
      <c r="R9" s="173"/>
      <c r="S9" s="173">
        <v>0.22</v>
      </c>
      <c r="T9" s="173"/>
      <c r="U9" s="173"/>
      <c r="V9" s="173"/>
      <c r="W9" s="173"/>
      <c r="X9" s="173"/>
      <c r="Y9" s="173"/>
      <c r="Z9" s="173"/>
      <c r="AA9" s="173"/>
      <c r="AB9" s="173"/>
      <c r="AC9" s="173"/>
      <c r="AD9" s="99">
        <v>0.65</v>
      </c>
      <c r="AE9" s="173"/>
      <c r="AF9" s="173"/>
      <c r="AG9" s="174"/>
      <c r="AH9" s="174"/>
      <c r="AI9" s="174"/>
      <c r="AJ9" s="174"/>
      <c r="AK9" s="174"/>
      <c r="AL9" s="174"/>
      <c r="AM9" s="175"/>
      <c r="AN9"/>
      <c r="AO9"/>
      <c r="AP9"/>
      <c r="AQ9"/>
      <c r="AR9"/>
      <c r="AS9"/>
      <c r="AT9"/>
      <c r="AU9" s="9" t="s">
        <v>1</v>
      </c>
      <c r="AV9" s="62"/>
      <c r="AW9" s="10"/>
      <c r="AX9" s="10"/>
      <c r="AY9" s="10">
        <v>1.2</v>
      </c>
      <c r="AZ9" s="10"/>
      <c r="BA9" s="10">
        <v>0.7</v>
      </c>
      <c r="BB9" s="10">
        <v>1.6</v>
      </c>
      <c r="BC9" s="10"/>
      <c r="BD9" s="10"/>
      <c r="BE9" s="10"/>
      <c r="BF9" s="10"/>
      <c r="BG9" s="10"/>
      <c r="BH9" s="10"/>
      <c r="BI9" s="10">
        <v>0.5</v>
      </c>
      <c r="BJ9" s="10"/>
      <c r="BK9" s="10"/>
      <c r="BL9" s="10">
        <v>0</v>
      </c>
      <c r="BM9" s="10"/>
      <c r="BN9" s="10"/>
      <c r="BO9" s="10"/>
      <c r="BP9" s="10"/>
      <c r="BQ9" s="10"/>
      <c r="BR9" s="10"/>
      <c r="BS9" s="10"/>
      <c r="BT9" s="10"/>
      <c r="BU9" s="10"/>
      <c r="BV9" s="10"/>
      <c r="BW9" s="10">
        <v>0.65</v>
      </c>
      <c r="BX9" s="10"/>
      <c r="BY9" s="10"/>
      <c r="BZ9" s="53"/>
      <c r="CA9" s="53"/>
      <c r="CB9" s="53"/>
      <c r="CC9" s="53"/>
      <c r="CD9" s="53"/>
      <c r="CE9" s="53"/>
      <c r="CF9" s="54"/>
      <c r="CG9" s="55"/>
      <c r="CH9" s="3"/>
      <c r="CI9" s="3"/>
      <c r="CJ9" s="3"/>
      <c r="CK9" s="3"/>
      <c r="CL9" s="3"/>
      <c r="CM9" s="3"/>
      <c r="CN9" s="3"/>
      <c r="CO9" s="3"/>
      <c r="CP9" s="3"/>
      <c r="CV9" s="9" t="s">
        <v>1</v>
      </c>
      <c r="CW9" s="7"/>
      <c r="CX9" s="10"/>
      <c r="CY9" s="10"/>
      <c r="CZ9" s="18">
        <v>3.9569999999999999</v>
      </c>
      <c r="DA9" s="10"/>
      <c r="DB9" s="18">
        <v>1.9239999999999999</v>
      </c>
      <c r="DC9" s="18">
        <v>11.493</v>
      </c>
      <c r="DD9" s="10"/>
      <c r="DE9" s="10"/>
      <c r="DF9" s="10"/>
      <c r="DG9" s="10"/>
      <c r="DH9" s="10"/>
      <c r="DI9" s="10"/>
      <c r="DJ9" s="18">
        <v>2.1240000000000001</v>
      </c>
      <c r="DK9" s="10"/>
      <c r="DL9" s="10"/>
      <c r="DM9" s="18">
        <v>0.25700000000000001</v>
      </c>
      <c r="DN9" s="10"/>
      <c r="DO9" s="10"/>
      <c r="DP9" s="10"/>
      <c r="DQ9" s="10"/>
      <c r="DR9" s="10"/>
      <c r="DS9" s="10"/>
      <c r="DT9" s="10"/>
      <c r="DU9" s="10"/>
      <c r="DV9" s="10"/>
      <c r="DW9" s="10"/>
      <c r="DX9" s="18">
        <v>1.2509999999999999</v>
      </c>
      <c r="DY9" s="10"/>
      <c r="DZ9" s="11"/>
      <c r="EA9" s="21"/>
      <c r="EB9" s="21"/>
      <c r="EC9" s="21"/>
      <c r="ED9" s="21"/>
      <c r="EE9" s="21"/>
      <c r="EF9" s="21"/>
      <c r="EG9" s="21"/>
    </row>
    <row r="10" spans="1:143" ht="15.75" x14ac:dyDescent="0.25">
      <c r="B10" s="9" t="s">
        <v>2</v>
      </c>
      <c r="C10" s="176"/>
      <c r="D10" s="177"/>
      <c r="E10" s="99"/>
      <c r="F10" s="99"/>
      <c r="G10" s="99"/>
      <c r="H10" s="99"/>
      <c r="I10" s="99"/>
      <c r="J10" s="99"/>
      <c r="K10" s="99"/>
      <c r="L10" s="99"/>
      <c r="M10" s="99"/>
      <c r="N10" s="99">
        <v>3.2</v>
      </c>
      <c r="O10" s="99"/>
      <c r="P10" s="99"/>
      <c r="Q10" s="99"/>
      <c r="R10" s="99"/>
      <c r="S10" s="99"/>
      <c r="T10" s="99"/>
      <c r="U10" s="99"/>
      <c r="V10" s="99"/>
      <c r="W10" s="99"/>
      <c r="X10" s="99">
        <v>2.35</v>
      </c>
      <c r="Y10" s="99"/>
      <c r="Z10" s="99"/>
      <c r="AA10" s="99"/>
      <c r="AB10" s="99"/>
      <c r="AC10" s="99"/>
      <c r="AD10" s="99"/>
      <c r="AE10" s="99"/>
      <c r="AF10" s="99"/>
      <c r="AG10" s="178"/>
      <c r="AH10" s="178"/>
      <c r="AI10" s="178"/>
      <c r="AJ10" s="178"/>
      <c r="AK10" s="178"/>
      <c r="AL10" s="178"/>
      <c r="AM10" s="179"/>
      <c r="AN10"/>
      <c r="AO10"/>
      <c r="AP10"/>
      <c r="AQ10"/>
      <c r="AR10"/>
      <c r="AS10"/>
      <c r="AT10"/>
      <c r="AU10" s="9" t="s">
        <v>2</v>
      </c>
      <c r="AV10" s="12"/>
      <c r="AW10" s="63"/>
      <c r="AX10" s="8"/>
      <c r="AY10" s="8"/>
      <c r="AZ10" s="8"/>
      <c r="BA10" s="8"/>
      <c r="BB10" s="8"/>
      <c r="BC10" s="8"/>
      <c r="BD10" s="8"/>
      <c r="BE10" s="8"/>
      <c r="BF10" s="8"/>
      <c r="BG10" s="8">
        <v>3.2</v>
      </c>
      <c r="BH10" s="8"/>
      <c r="BI10" s="8"/>
      <c r="BJ10" s="8"/>
      <c r="BK10" s="8"/>
      <c r="BL10" s="8"/>
      <c r="BM10" s="8"/>
      <c r="BN10" s="8"/>
      <c r="BO10" s="8"/>
      <c r="BP10" s="8"/>
      <c r="BQ10" s="8">
        <v>2.35</v>
      </c>
      <c r="BR10" s="8"/>
      <c r="BS10" s="8"/>
      <c r="BT10" s="8"/>
      <c r="BU10" s="8"/>
      <c r="BV10" s="8"/>
      <c r="BW10" s="8"/>
      <c r="BX10" s="8"/>
      <c r="BY10" s="8"/>
      <c r="BZ10" s="55"/>
      <c r="CA10" s="55"/>
      <c r="CB10" s="55"/>
      <c r="CC10" s="55"/>
      <c r="CD10" s="55"/>
      <c r="CE10" s="55"/>
      <c r="CF10" s="56"/>
      <c r="CG10" s="55"/>
      <c r="CH10" s="3"/>
      <c r="CI10" s="3"/>
      <c r="CJ10" s="3"/>
      <c r="CK10" s="3"/>
      <c r="CL10" s="3"/>
      <c r="CM10" s="3"/>
      <c r="CN10" s="3"/>
      <c r="CO10" s="3"/>
      <c r="CP10" s="3"/>
      <c r="CV10" s="9" t="s">
        <v>2</v>
      </c>
      <c r="CW10" s="12"/>
      <c r="CX10" s="7"/>
      <c r="CY10" s="8"/>
      <c r="CZ10" s="8"/>
      <c r="DA10" s="8"/>
      <c r="DB10" s="8"/>
      <c r="DC10" s="8"/>
      <c r="DD10" s="8"/>
      <c r="DE10" s="8"/>
      <c r="DF10" s="8"/>
      <c r="DG10" s="8"/>
      <c r="DH10" s="16">
        <v>4.3570000000000002</v>
      </c>
      <c r="DI10" s="8"/>
      <c r="DJ10" s="8"/>
      <c r="DK10" s="8"/>
      <c r="DL10" s="8"/>
      <c r="DM10" s="8"/>
      <c r="DN10" s="8"/>
      <c r="DO10" s="16">
        <v>0.91600000000000004</v>
      </c>
      <c r="DP10" s="8"/>
      <c r="DQ10" s="8"/>
      <c r="DR10" s="16">
        <v>5.4290000000000003</v>
      </c>
      <c r="DS10" s="8"/>
      <c r="DT10" s="8"/>
      <c r="DU10" s="8"/>
      <c r="DV10" s="8"/>
      <c r="DW10" s="8"/>
      <c r="DX10" s="8"/>
      <c r="DY10" s="8"/>
      <c r="DZ10" s="11"/>
      <c r="EA10" s="21"/>
      <c r="EB10" s="21"/>
      <c r="EC10" s="21"/>
      <c r="ED10" s="21"/>
      <c r="EE10" s="21"/>
      <c r="EF10" s="21"/>
      <c r="EG10" s="21"/>
    </row>
    <row r="11" spans="1:143" ht="15.75" x14ac:dyDescent="0.25">
      <c r="B11" s="9" t="s">
        <v>3</v>
      </c>
      <c r="C11" s="176"/>
      <c r="D11" s="99"/>
      <c r="E11" s="177"/>
      <c r="F11" s="99"/>
      <c r="G11" s="99"/>
      <c r="H11" s="99"/>
      <c r="I11" s="99"/>
      <c r="J11" s="99"/>
      <c r="K11" s="99"/>
      <c r="L11" s="99"/>
      <c r="M11" s="99"/>
      <c r="N11" s="99"/>
      <c r="O11" s="99">
        <v>0.53500000000000003</v>
      </c>
      <c r="P11" s="99"/>
      <c r="Q11" s="99"/>
      <c r="R11" s="99"/>
      <c r="S11" s="99"/>
      <c r="T11" s="99"/>
      <c r="U11" s="99"/>
      <c r="V11" s="99"/>
      <c r="W11" s="99"/>
      <c r="X11" s="99"/>
      <c r="Y11" s="99"/>
      <c r="Z11" s="99"/>
      <c r="AA11" s="99"/>
      <c r="AB11" s="99">
        <v>0.95</v>
      </c>
      <c r="AC11" s="99"/>
      <c r="AD11" s="99"/>
      <c r="AE11" s="99"/>
      <c r="AF11" s="99"/>
      <c r="AG11" s="178"/>
      <c r="AH11" s="178"/>
      <c r="AI11" s="178"/>
      <c r="AJ11" s="178"/>
      <c r="AK11" s="178"/>
      <c r="AL11" s="180">
        <v>1</v>
      </c>
      <c r="AM11" s="179"/>
      <c r="AN11"/>
      <c r="AO11"/>
      <c r="AP11"/>
      <c r="AQ11"/>
      <c r="AR11"/>
      <c r="AS11"/>
      <c r="AT11"/>
      <c r="AU11" s="9" t="s">
        <v>3</v>
      </c>
      <c r="AV11" s="12"/>
      <c r="AW11" s="8"/>
      <c r="AX11" s="63"/>
      <c r="AY11" s="8"/>
      <c r="AZ11" s="8"/>
      <c r="BA11" s="8"/>
      <c r="BB11" s="8"/>
      <c r="BC11" s="8"/>
      <c r="BD11" s="8"/>
      <c r="BE11" s="8"/>
      <c r="BF11" s="8"/>
      <c r="BG11" s="8"/>
      <c r="BH11" s="8">
        <v>0</v>
      </c>
      <c r="BI11" s="8"/>
      <c r="BJ11" s="8"/>
      <c r="BK11" s="8"/>
      <c r="BL11" s="8"/>
      <c r="BM11" s="8"/>
      <c r="BN11" s="8"/>
      <c r="BO11" s="8"/>
      <c r="BP11" s="8"/>
      <c r="BQ11" s="8"/>
      <c r="BR11" s="8"/>
      <c r="BS11" s="8"/>
      <c r="BT11" s="8"/>
      <c r="BU11" s="8">
        <v>0.95</v>
      </c>
      <c r="BV11" s="8"/>
      <c r="BW11" s="8"/>
      <c r="BX11" s="8"/>
      <c r="BY11" s="8"/>
      <c r="BZ11" s="55"/>
      <c r="CA11" s="55"/>
      <c r="CB11" s="55"/>
      <c r="CC11" s="55"/>
      <c r="CD11" s="55"/>
      <c r="CE11" s="57">
        <v>0.8</v>
      </c>
      <c r="CF11" s="56"/>
      <c r="CG11" s="55"/>
      <c r="CH11" s="3"/>
      <c r="CI11" s="3"/>
      <c r="CJ11" s="3"/>
      <c r="CK11" s="34">
        <v>0</v>
      </c>
      <c r="CL11" s="3"/>
      <c r="CM11" s="3"/>
      <c r="CN11" s="3"/>
      <c r="CO11" s="3"/>
      <c r="CP11" s="3"/>
      <c r="CV11" s="9" t="s">
        <v>3</v>
      </c>
      <c r="CW11" s="12"/>
      <c r="CX11" s="8"/>
      <c r="CY11" s="7"/>
      <c r="CZ11" s="8"/>
      <c r="DA11" s="8"/>
      <c r="DB11" s="8"/>
      <c r="DC11" s="8"/>
      <c r="DD11" s="8"/>
      <c r="DE11" s="8"/>
      <c r="DF11" s="8"/>
      <c r="DG11" s="8"/>
      <c r="DH11" s="8"/>
      <c r="DI11" s="16">
        <v>0.7</v>
      </c>
      <c r="DJ11" s="8"/>
      <c r="DK11" s="8"/>
      <c r="DL11" s="8"/>
      <c r="DM11" s="8"/>
      <c r="DN11" s="8"/>
      <c r="DO11" s="8"/>
      <c r="DP11" s="8"/>
      <c r="DQ11" s="8"/>
      <c r="DR11" s="8"/>
      <c r="DS11" s="8"/>
      <c r="DT11" s="8"/>
      <c r="DU11" s="8"/>
      <c r="DV11" s="16">
        <v>4.1100000000000003</v>
      </c>
      <c r="DW11" s="8"/>
      <c r="DX11" s="8"/>
      <c r="DY11" s="8"/>
      <c r="DZ11" s="11"/>
      <c r="EA11" s="21"/>
      <c r="EB11" s="21"/>
      <c r="EC11" s="21"/>
      <c r="ED11" s="21"/>
      <c r="EE11" s="25">
        <v>0.246</v>
      </c>
      <c r="EF11" s="23">
        <v>1.444</v>
      </c>
      <c r="EG11" s="21"/>
    </row>
    <row r="12" spans="1:143" ht="15.75" x14ac:dyDescent="0.25">
      <c r="B12" s="9" t="s">
        <v>4</v>
      </c>
      <c r="C12" s="176">
        <v>1.2</v>
      </c>
      <c r="D12" s="99"/>
      <c r="E12" s="99"/>
      <c r="F12" s="177"/>
      <c r="G12" s="99"/>
      <c r="H12" s="99"/>
      <c r="I12" s="99">
        <v>4.4000000000000004</v>
      </c>
      <c r="J12" s="99"/>
      <c r="K12" s="99"/>
      <c r="L12" s="99"/>
      <c r="M12" s="99"/>
      <c r="N12" s="99">
        <v>3.5</v>
      </c>
      <c r="O12" s="99"/>
      <c r="P12" s="99"/>
      <c r="Q12" s="99"/>
      <c r="R12" s="99"/>
      <c r="S12" s="99">
        <v>3.85</v>
      </c>
      <c r="T12" s="99"/>
      <c r="U12" s="99"/>
      <c r="V12" s="99"/>
      <c r="W12" s="99"/>
      <c r="X12" s="99"/>
      <c r="Y12" s="99"/>
      <c r="Z12" s="99"/>
      <c r="AA12" s="99"/>
      <c r="AB12" s="99"/>
      <c r="AC12" s="99"/>
      <c r="AD12" s="99"/>
      <c r="AE12" s="99"/>
      <c r="AF12" s="99"/>
      <c r="AG12" s="178"/>
      <c r="AH12" s="178"/>
      <c r="AI12" s="178"/>
      <c r="AJ12" s="178"/>
      <c r="AK12" s="178"/>
      <c r="AL12" s="178"/>
      <c r="AM12" s="179"/>
      <c r="AN12"/>
      <c r="AO12"/>
      <c r="AP12"/>
      <c r="AQ12"/>
      <c r="AR12"/>
      <c r="AS12"/>
      <c r="AT12"/>
      <c r="AU12" s="9" t="s">
        <v>4</v>
      </c>
      <c r="AV12" s="12">
        <v>1.2</v>
      </c>
      <c r="AW12" s="8"/>
      <c r="AX12" s="8"/>
      <c r="AY12" s="63"/>
      <c r="AZ12" s="8"/>
      <c r="BA12" s="8"/>
      <c r="BB12" s="8">
        <v>3.4</v>
      </c>
      <c r="BC12" s="8"/>
      <c r="BD12" s="8"/>
      <c r="BE12" s="8"/>
      <c r="BF12" s="8"/>
      <c r="BG12" s="8">
        <v>3.2</v>
      </c>
      <c r="BH12" s="8"/>
      <c r="BI12" s="8"/>
      <c r="BJ12" s="8"/>
      <c r="BK12" s="8"/>
      <c r="BL12" s="8">
        <v>0</v>
      </c>
      <c r="BM12" s="8"/>
      <c r="BN12" s="8"/>
      <c r="BO12" s="8"/>
      <c r="BP12" s="8"/>
      <c r="BQ12" s="8"/>
      <c r="BR12" s="8"/>
      <c r="BS12" s="8"/>
      <c r="BT12" s="8"/>
      <c r="BU12" s="8"/>
      <c r="BV12" s="8"/>
      <c r="BW12" s="8"/>
      <c r="BX12" s="8"/>
      <c r="BY12" s="8"/>
      <c r="BZ12" s="55"/>
      <c r="CA12" s="55"/>
      <c r="CB12" s="55"/>
      <c r="CC12" s="55"/>
      <c r="CD12" s="55"/>
      <c r="CE12" s="55"/>
      <c r="CF12" s="56"/>
      <c r="CG12" s="55"/>
      <c r="CH12" s="3"/>
      <c r="CI12" s="3"/>
      <c r="CJ12" s="3"/>
      <c r="CK12" s="3"/>
      <c r="CL12" s="3"/>
      <c r="CM12" s="3"/>
      <c r="CN12" s="3"/>
      <c r="CO12" s="3"/>
      <c r="CP12" s="3"/>
      <c r="CV12" s="9" t="s">
        <v>4</v>
      </c>
      <c r="CW12" s="17">
        <v>3.9569999999999999</v>
      </c>
      <c r="CX12" s="8"/>
      <c r="CY12" s="8"/>
      <c r="CZ12" s="7"/>
      <c r="DA12" s="8"/>
      <c r="DB12" s="8"/>
      <c r="DC12" s="16">
        <v>11.834</v>
      </c>
      <c r="DD12" s="8"/>
      <c r="DE12" s="8"/>
      <c r="DF12" s="8"/>
      <c r="DG12" s="8"/>
      <c r="DH12" s="16">
        <v>8.6839999999999993</v>
      </c>
      <c r="DI12" s="8"/>
      <c r="DJ12" s="8"/>
      <c r="DK12" s="8"/>
      <c r="DL12" s="8"/>
      <c r="DM12" s="16">
        <v>6.6020000000000003</v>
      </c>
      <c r="DN12" s="8"/>
      <c r="DO12" s="8"/>
      <c r="DP12" s="8"/>
      <c r="DQ12" s="8"/>
      <c r="DR12" s="8"/>
      <c r="DS12" s="8"/>
      <c r="DT12" s="8"/>
      <c r="DU12" s="8"/>
      <c r="DV12" s="8"/>
      <c r="DW12" s="8"/>
      <c r="DX12" s="8"/>
      <c r="DY12" s="8"/>
      <c r="DZ12" s="11"/>
      <c r="EA12" s="21"/>
      <c r="EB12" s="21"/>
      <c r="EC12" s="21"/>
      <c r="ED12" s="21"/>
      <c r="EE12" s="21"/>
      <c r="EF12" s="21"/>
      <c r="EG12" s="21"/>
    </row>
    <row r="13" spans="1:143" ht="15.75" x14ac:dyDescent="0.25">
      <c r="B13" s="9" t="s">
        <v>5</v>
      </c>
      <c r="C13" s="176"/>
      <c r="D13" s="99"/>
      <c r="E13" s="99"/>
      <c r="F13" s="99"/>
      <c r="G13" s="177"/>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78"/>
      <c r="AH13" s="178"/>
      <c r="AI13" s="178"/>
      <c r="AJ13" s="178"/>
      <c r="AK13" s="178"/>
      <c r="AL13" s="178"/>
      <c r="AM13" s="179"/>
      <c r="AN13"/>
      <c r="AO13"/>
      <c r="AP13"/>
      <c r="AQ13"/>
      <c r="AR13"/>
      <c r="AS13"/>
      <c r="AT13"/>
      <c r="AU13" s="9" t="s">
        <v>5</v>
      </c>
      <c r="AV13" s="12"/>
      <c r="AW13" s="8"/>
      <c r="AX13" s="8"/>
      <c r="AY13" s="8"/>
      <c r="AZ13" s="63"/>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55"/>
      <c r="CA13" s="55"/>
      <c r="CB13" s="55"/>
      <c r="CC13" s="55"/>
      <c r="CD13" s="55"/>
      <c r="CE13" s="55"/>
      <c r="CF13" s="56"/>
      <c r="CG13" s="55"/>
      <c r="CH13" s="3"/>
      <c r="CI13" s="3"/>
      <c r="CJ13" s="3"/>
      <c r="CK13" s="3"/>
      <c r="CL13" s="3"/>
      <c r="CM13" s="3"/>
      <c r="CN13" s="3"/>
      <c r="CO13" s="3"/>
      <c r="CP13" s="3"/>
      <c r="CV13" s="9" t="s">
        <v>5</v>
      </c>
      <c r="CW13" s="12"/>
      <c r="CX13" s="8"/>
      <c r="CY13" s="8"/>
      <c r="CZ13" s="8"/>
      <c r="DA13" s="7"/>
      <c r="DB13" s="8"/>
      <c r="DC13" s="8"/>
      <c r="DD13" s="8"/>
      <c r="DE13" s="8"/>
      <c r="DF13" s="8"/>
      <c r="DG13" s="8"/>
      <c r="DH13" s="8"/>
      <c r="DI13" s="8"/>
      <c r="DJ13" s="8"/>
      <c r="DK13" s="8"/>
      <c r="DL13" s="8"/>
      <c r="DM13" s="8"/>
      <c r="DN13" s="8"/>
      <c r="DO13" s="8"/>
      <c r="DP13" s="8"/>
      <c r="DQ13" s="8"/>
      <c r="DR13" s="8"/>
      <c r="DS13" s="8"/>
      <c r="DT13" s="8"/>
      <c r="DU13" s="8"/>
      <c r="DV13" s="8"/>
      <c r="DW13" s="8"/>
      <c r="DX13" s="8"/>
      <c r="DY13" s="8"/>
      <c r="DZ13" s="11"/>
      <c r="EA13" s="21"/>
      <c r="EB13" s="21"/>
      <c r="EC13" s="21"/>
      <c r="ED13" s="21"/>
      <c r="EE13" s="21"/>
      <c r="EF13" s="21"/>
      <c r="EG13" s="21"/>
    </row>
    <row r="14" spans="1:143" ht="15.75" x14ac:dyDescent="0.25">
      <c r="B14" s="9" t="s">
        <v>6</v>
      </c>
      <c r="C14" s="176">
        <v>0.7</v>
      </c>
      <c r="D14" s="99"/>
      <c r="E14" s="99"/>
      <c r="F14" s="99"/>
      <c r="G14" s="99"/>
      <c r="H14" s="177"/>
      <c r="I14" s="99">
        <v>2.2999999999999998</v>
      </c>
      <c r="J14" s="99"/>
      <c r="K14" s="99"/>
      <c r="L14" s="99"/>
      <c r="M14" s="99"/>
      <c r="N14" s="99"/>
      <c r="O14" s="99"/>
      <c r="P14" s="99"/>
      <c r="Q14" s="99"/>
      <c r="R14" s="99"/>
      <c r="S14" s="99"/>
      <c r="T14" s="99"/>
      <c r="U14" s="99"/>
      <c r="V14" s="99"/>
      <c r="W14" s="99"/>
      <c r="X14" s="99"/>
      <c r="Y14" s="99"/>
      <c r="Z14" s="99">
        <v>1.8</v>
      </c>
      <c r="AA14" s="99"/>
      <c r="AB14" s="99"/>
      <c r="AC14" s="99"/>
      <c r="AD14" s="99"/>
      <c r="AE14" s="99">
        <v>1.4</v>
      </c>
      <c r="AF14" s="99"/>
      <c r="AG14" s="178"/>
      <c r="AH14" s="178"/>
      <c r="AI14" s="178"/>
      <c r="AJ14" s="178"/>
      <c r="AK14" s="178"/>
      <c r="AL14" s="178"/>
      <c r="AM14" s="179"/>
      <c r="AN14"/>
      <c r="AO14"/>
      <c r="AP14"/>
      <c r="AQ14"/>
      <c r="AR14"/>
      <c r="AS14"/>
      <c r="AT14"/>
      <c r="AU14" s="9" t="s">
        <v>6</v>
      </c>
      <c r="AV14" s="12">
        <v>0.6</v>
      </c>
      <c r="AW14" s="8"/>
      <c r="AX14" s="8"/>
      <c r="AY14" s="8"/>
      <c r="AZ14" s="8"/>
      <c r="BA14" s="63"/>
      <c r="BB14" s="8">
        <v>0.7</v>
      </c>
      <c r="BC14" s="8"/>
      <c r="BD14" s="8"/>
      <c r="BE14" s="8"/>
      <c r="BF14" s="8"/>
      <c r="BG14" s="8"/>
      <c r="BH14" s="8"/>
      <c r="BI14" s="8"/>
      <c r="BJ14" s="8"/>
      <c r="BK14" s="8"/>
      <c r="BL14" s="8"/>
      <c r="BM14" s="8"/>
      <c r="BN14" s="8"/>
      <c r="BO14" s="8"/>
      <c r="BP14" s="8"/>
      <c r="BQ14" s="8"/>
      <c r="BR14" s="8"/>
      <c r="BS14" s="8">
        <v>1.8</v>
      </c>
      <c r="BT14" s="8"/>
      <c r="BU14" s="8"/>
      <c r="BV14" s="8"/>
      <c r="BW14" s="8"/>
      <c r="BX14" s="8">
        <v>1.4</v>
      </c>
      <c r="BY14" s="8"/>
      <c r="BZ14" s="55"/>
      <c r="CA14" s="55"/>
      <c r="CB14" s="55"/>
      <c r="CC14" s="55"/>
      <c r="CD14" s="55"/>
      <c r="CE14" s="55"/>
      <c r="CF14" s="56"/>
      <c r="CG14" s="55"/>
      <c r="CH14" s="3"/>
      <c r="CI14" s="3"/>
      <c r="CJ14" s="3"/>
      <c r="CK14" s="3"/>
      <c r="CL14" s="3"/>
      <c r="CM14" s="3"/>
      <c r="CN14" s="3"/>
      <c r="CO14" s="3"/>
      <c r="CP14" s="3"/>
      <c r="CV14" s="9" t="s">
        <v>6</v>
      </c>
      <c r="CW14" s="17">
        <v>1.9239999999999999</v>
      </c>
      <c r="CX14" s="8"/>
      <c r="CY14" s="8"/>
      <c r="CZ14" s="8"/>
      <c r="DA14" s="8"/>
      <c r="DB14" s="7"/>
      <c r="DC14" s="16">
        <v>5.5350000000000001</v>
      </c>
      <c r="DD14" s="8"/>
      <c r="DE14" s="8"/>
      <c r="DF14" s="8"/>
      <c r="DG14" s="8"/>
      <c r="DH14" s="8"/>
      <c r="DI14" s="8"/>
      <c r="DJ14" s="8"/>
      <c r="DK14" s="8"/>
      <c r="DL14" s="8"/>
      <c r="DM14" s="8"/>
      <c r="DN14" s="8"/>
      <c r="DO14" s="8"/>
      <c r="DP14" s="8"/>
      <c r="DQ14" s="8"/>
      <c r="DR14" s="8"/>
      <c r="DS14" s="8"/>
      <c r="DT14" s="16">
        <v>2.9740000000000002</v>
      </c>
      <c r="DU14" s="8"/>
      <c r="DV14" s="8"/>
      <c r="DW14" s="8"/>
      <c r="DX14" s="8"/>
      <c r="DY14" s="16">
        <v>4.1269999999999998</v>
      </c>
      <c r="DZ14" s="11"/>
      <c r="EA14" s="21"/>
      <c r="EB14" s="21"/>
      <c r="EC14" s="21"/>
      <c r="ED14" s="21"/>
      <c r="EE14" s="21"/>
      <c r="EF14" s="21"/>
      <c r="EG14" s="21"/>
    </row>
    <row r="15" spans="1:143" ht="15.75" x14ac:dyDescent="0.25">
      <c r="B15" s="9" t="s">
        <v>7</v>
      </c>
      <c r="C15" s="176">
        <v>1.6</v>
      </c>
      <c r="D15" s="99"/>
      <c r="E15" s="99"/>
      <c r="F15" s="99">
        <v>4.4000000000000004</v>
      </c>
      <c r="G15" s="99"/>
      <c r="H15" s="99">
        <v>2.2999999999999998</v>
      </c>
      <c r="I15" s="177"/>
      <c r="J15" s="99">
        <v>1.75</v>
      </c>
      <c r="K15" s="99"/>
      <c r="L15" s="99"/>
      <c r="M15" s="99"/>
      <c r="N15" s="181">
        <v>5.6</v>
      </c>
      <c r="O15" s="99"/>
      <c r="P15" s="99"/>
      <c r="Q15" s="99"/>
      <c r="R15" s="99"/>
      <c r="S15" s="99"/>
      <c r="T15" s="99"/>
      <c r="U15" s="99">
        <v>0</v>
      </c>
      <c r="V15" s="99"/>
      <c r="W15" s="99"/>
      <c r="X15" s="99">
        <v>3.8</v>
      </c>
      <c r="Y15" s="99"/>
      <c r="Z15" s="99">
        <v>1.2</v>
      </c>
      <c r="AA15" s="99"/>
      <c r="AB15" s="99"/>
      <c r="AC15" s="99">
        <v>0.6</v>
      </c>
      <c r="AD15" s="99"/>
      <c r="AE15" s="99"/>
      <c r="AF15" s="99"/>
      <c r="AG15" s="178"/>
      <c r="AH15" s="178"/>
      <c r="AI15" s="178"/>
      <c r="AJ15" s="178"/>
      <c r="AK15" s="178"/>
      <c r="AL15" s="178"/>
      <c r="AM15" s="179"/>
      <c r="AN15"/>
      <c r="AO15"/>
      <c r="AP15"/>
      <c r="AQ15"/>
      <c r="AR15"/>
      <c r="AS15"/>
      <c r="AT15"/>
      <c r="AU15" s="9" t="s">
        <v>7</v>
      </c>
      <c r="AV15" s="12">
        <v>1.4</v>
      </c>
      <c r="AW15" s="8"/>
      <c r="AX15" s="8"/>
      <c r="AY15" s="8">
        <v>4.4000000000000004</v>
      </c>
      <c r="AZ15" s="8"/>
      <c r="BA15" s="8">
        <v>2.2999999999999998</v>
      </c>
      <c r="BB15" s="63"/>
      <c r="BC15" s="8">
        <v>1.75</v>
      </c>
      <c r="BD15" s="8"/>
      <c r="BE15" s="8"/>
      <c r="BF15" s="8"/>
      <c r="BG15" s="8">
        <v>2.85</v>
      </c>
      <c r="BH15" s="8"/>
      <c r="BI15" s="8"/>
      <c r="BJ15" s="8"/>
      <c r="BK15" s="8"/>
      <c r="BL15" s="8"/>
      <c r="BM15" s="8"/>
      <c r="BN15" s="8">
        <v>0</v>
      </c>
      <c r="BO15" s="8"/>
      <c r="BP15" s="8"/>
      <c r="BQ15" s="8">
        <v>3</v>
      </c>
      <c r="BR15" s="8"/>
      <c r="BS15" s="8">
        <v>1.1000000000000001</v>
      </c>
      <c r="BT15" s="8"/>
      <c r="BU15" s="8"/>
      <c r="BV15" s="8">
        <v>0.6</v>
      </c>
      <c r="BW15" s="8"/>
      <c r="BX15" s="8"/>
      <c r="BY15" s="8"/>
      <c r="BZ15" s="55"/>
      <c r="CA15" s="55"/>
      <c r="CB15" s="55"/>
      <c r="CC15" s="55"/>
      <c r="CD15" s="55"/>
      <c r="CE15" s="55"/>
      <c r="CF15" s="56"/>
      <c r="CG15" s="55"/>
      <c r="CH15" s="3"/>
      <c r="CI15" s="3"/>
      <c r="CJ15" s="3"/>
      <c r="CK15" s="3"/>
      <c r="CL15" s="3"/>
      <c r="CM15" s="3"/>
      <c r="CN15" s="3"/>
      <c r="CO15" s="3"/>
      <c r="CP15" s="3"/>
      <c r="CV15" s="9" t="s">
        <v>7</v>
      </c>
      <c r="CW15" s="17">
        <v>11.493</v>
      </c>
      <c r="CX15" s="8"/>
      <c r="CY15" s="8"/>
      <c r="CZ15" s="16">
        <v>11.834</v>
      </c>
      <c r="DA15" s="8"/>
      <c r="DB15" s="16">
        <v>5.5350000000000001</v>
      </c>
      <c r="DC15" s="7"/>
      <c r="DD15" s="16">
        <v>2.6760000000000002</v>
      </c>
      <c r="DE15" s="8"/>
      <c r="DF15" s="8"/>
      <c r="DG15" s="8"/>
      <c r="DH15" s="16">
        <v>5.93</v>
      </c>
      <c r="DI15" s="8"/>
      <c r="DJ15" s="8"/>
      <c r="DK15" s="8"/>
      <c r="DL15" s="8"/>
      <c r="DM15" s="8"/>
      <c r="DN15" s="8"/>
      <c r="DO15" s="16">
        <v>3.2250000000000001</v>
      </c>
      <c r="DP15" s="8"/>
      <c r="DQ15" s="8"/>
      <c r="DR15" s="16">
        <v>8.923</v>
      </c>
      <c r="DS15" s="8"/>
      <c r="DT15" s="16">
        <v>3.4039999999999999</v>
      </c>
      <c r="DU15" s="8"/>
      <c r="DV15" s="8"/>
      <c r="DW15" s="16">
        <v>0.6</v>
      </c>
      <c r="DX15" s="8"/>
      <c r="DY15" s="8"/>
      <c r="DZ15" s="11"/>
      <c r="EA15" s="21"/>
      <c r="EB15" s="21"/>
      <c r="EC15" s="21"/>
      <c r="ED15" s="21"/>
      <c r="EE15" s="21"/>
      <c r="EF15" s="21"/>
      <c r="EG15" s="21"/>
    </row>
    <row r="16" spans="1:143" ht="15.75" x14ac:dyDescent="0.25">
      <c r="B16" s="9" t="s">
        <v>8</v>
      </c>
      <c r="C16" s="176"/>
      <c r="D16" s="99"/>
      <c r="E16" s="99"/>
      <c r="F16" s="99"/>
      <c r="G16" s="99"/>
      <c r="H16" s="99"/>
      <c r="I16" s="99">
        <v>1.75</v>
      </c>
      <c r="J16" s="177"/>
      <c r="K16" s="99"/>
      <c r="L16" s="99"/>
      <c r="M16" s="99"/>
      <c r="N16" s="99"/>
      <c r="O16" s="99"/>
      <c r="P16" s="99"/>
      <c r="Q16" s="99"/>
      <c r="R16" s="99"/>
      <c r="S16" s="99"/>
      <c r="T16" s="99"/>
      <c r="U16" s="99"/>
      <c r="V16" s="99"/>
      <c r="W16" s="99"/>
      <c r="X16" s="99"/>
      <c r="Y16" s="99">
        <v>1</v>
      </c>
      <c r="Z16" s="99"/>
      <c r="AA16" s="99"/>
      <c r="AB16" s="99"/>
      <c r="AC16" s="99">
        <v>2.19</v>
      </c>
      <c r="AD16" s="99"/>
      <c r="AE16" s="99"/>
      <c r="AF16" s="99"/>
      <c r="AG16" s="178"/>
      <c r="AH16" s="178"/>
      <c r="AI16" s="178"/>
      <c r="AJ16" s="178"/>
      <c r="AK16" s="178"/>
      <c r="AL16" s="178"/>
      <c r="AM16" s="179"/>
      <c r="AN16"/>
      <c r="AO16"/>
      <c r="AP16"/>
      <c r="AQ16"/>
      <c r="AR16"/>
      <c r="AS16"/>
      <c r="AT16"/>
      <c r="AU16" s="9" t="s">
        <v>8</v>
      </c>
      <c r="AV16" s="12"/>
      <c r="AW16" s="8"/>
      <c r="AX16" s="8"/>
      <c r="AY16" s="8"/>
      <c r="AZ16" s="8"/>
      <c r="BA16" s="8"/>
      <c r="BB16" s="8">
        <v>1.35</v>
      </c>
      <c r="BC16" s="63"/>
      <c r="BD16" s="8"/>
      <c r="BE16" s="8"/>
      <c r="BF16" s="8"/>
      <c r="BG16" s="8"/>
      <c r="BH16" s="8"/>
      <c r="BI16" s="8"/>
      <c r="BJ16" s="8"/>
      <c r="BK16" s="8"/>
      <c r="BL16" s="8"/>
      <c r="BM16" s="8"/>
      <c r="BN16" s="8"/>
      <c r="BO16" s="8"/>
      <c r="BP16" s="8"/>
      <c r="BQ16" s="8"/>
      <c r="BR16" s="8">
        <v>1</v>
      </c>
      <c r="BS16" s="8"/>
      <c r="BT16" s="8"/>
      <c r="BU16" s="8"/>
      <c r="BV16" s="8">
        <v>1.76</v>
      </c>
      <c r="BW16" s="8"/>
      <c r="BX16" s="8"/>
      <c r="BY16" s="8"/>
      <c r="BZ16" s="55"/>
      <c r="CA16" s="55"/>
      <c r="CB16" s="55"/>
      <c r="CC16" s="55"/>
      <c r="CD16" s="55"/>
      <c r="CE16" s="55"/>
      <c r="CF16" s="56"/>
      <c r="CG16" s="55"/>
      <c r="CH16" s="3"/>
      <c r="CI16" s="29"/>
      <c r="CJ16" s="3"/>
      <c r="CK16" s="3"/>
      <c r="CL16" s="3"/>
      <c r="CM16" s="3"/>
      <c r="CN16" s="3"/>
      <c r="CO16" s="3"/>
      <c r="CP16" s="3"/>
      <c r="CV16" s="9" t="s">
        <v>8</v>
      </c>
      <c r="CW16" s="12"/>
      <c r="CX16" s="8"/>
      <c r="CY16" s="8"/>
      <c r="CZ16" s="8"/>
      <c r="DA16" s="8"/>
      <c r="DB16" s="8"/>
      <c r="DC16" s="16">
        <v>2.6760000000000002</v>
      </c>
      <c r="DD16" s="7"/>
      <c r="DE16" s="8"/>
      <c r="DF16" s="8"/>
      <c r="DG16" s="8"/>
      <c r="DH16" s="8"/>
      <c r="DI16" s="8"/>
      <c r="DJ16" s="8"/>
      <c r="DK16" s="8"/>
      <c r="DL16" s="8"/>
      <c r="DM16" s="8"/>
      <c r="DN16" s="8"/>
      <c r="DO16" s="8"/>
      <c r="DP16" s="8"/>
      <c r="DQ16" s="8"/>
      <c r="DR16" s="8"/>
      <c r="DS16" s="16">
        <v>1</v>
      </c>
      <c r="DT16" s="8"/>
      <c r="DU16" s="8"/>
      <c r="DV16" s="8"/>
      <c r="DW16" s="16">
        <v>2.58</v>
      </c>
      <c r="DX16" s="8"/>
      <c r="DY16" s="8"/>
      <c r="DZ16" s="11"/>
      <c r="EA16" s="21"/>
      <c r="EB16" s="21"/>
      <c r="EC16" s="21"/>
      <c r="ED16" s="21"/>
      <c r="EE16" s="21"/>
      <c r="EF16" s="21"/>
      <c r="EG16" s="21"/>
    </row>
    <row r="17" spans="2:143" ht="15.75" x14ac:dyDescent="0.25">
      <c r="B17" s="9" t="s">
        <v>9</v>
      </c>
      <c r="C17" s="176"/>
      <c r="D17" s="99"/>
      <c r="E17" s="99"/>
      <c r="F17" s="99"/>
      <c r="G17" s="99"/>
      <c r="H17" s="99"/>
      <c r="I17" s="99"/>
      <c r="J17" s="99"/>
      <c r="K17" s="177"/>
      <c r="L17" s="178"/>
      <c r="M17" s="99">
        <v>0</v>
      </c>
      <c r="N17" s="99"/>
      <c r="O17" s="99"/>
      <c r="P17" s="99"/>
      <c r="Q17" s="99"/>
      <c r="R17" s="99"/>
      <c r="S17" s="99"/>
      <c r="T17" s="99"/>
      <c r="U17" s="99"/>
      <c r="V17" s="99">
        <v>1</v>
      </c>
      <c r="W17" s="99"/>
      <c r="X17" s="99"/>
      <c r="Y17" s="99"/>
      <c r="Z17" s="99"/>
      <c r="AA17" s="99"/>
      <c r="AB17" s="99"/>
      <c r="AC17" s="99"/>
      <c r="AD17" s="99"/>
      <c r="AE17" s="99"/>
      <c r="AF17" s="99"/>
      <c r="AG17" s="178"/>
      <c r="AH17" s="178"/>
      <c r="AI17" s="178"/>
      <c r="AJ17" s="178"/>
      <c r="AK17" s="178"/>
      <c r="AL17" s="178"/>
      <c r="AM17" s="179"/>
      <c r="AN17"/>
      <c r="AO17"/>
      <c r="AP17"/>
      <c r="AQ17"/>
      <c r="AR17"/>
      <c r="AS17"/>
      <c r="AT17"/>
      <c r="AU17" s="9" t="s">
        <v>9</v>
      </c>
      <c r="AV17" s="12"/>
      <c r="AW17" s="8"/>
      <c r="AX17" s="8"/>
      <c r="AY17" s="8"/>
      <c r="AZ17" s="8"/>
      <c r="BA17" s="8"/>
      <c r="BB17" s="8"/>
      <c r="BC17" s="8"/>
      <c r="BD17" s="63"/>
      <c r="BE17" s="55"/>
      <c r="BF17" s="8">
        <v>0</v>
      </c>
      <c r="BG17" s="8"/>
      <c r="BH17" s="8"/>
      <c r="BI17" s="8"/>
      <c r="BJ17" s="8"/>
      <c r="BK17" s="8"/>
      <c r="BL17" s="8"/>
      <c r="BM17" s="8"/>
      <c r="BN17" s="8"/>
      <c r="BO17" s="8">
        <v>1</v>
      </c>
      <c r="BP17" s="8"/>
      <c r="BQ17" s="8"/>
      <c r="BR17" s="8"/>
      <c r="BS17" s="8"/>
      <c r="BT17" s="8"/>
      <c r="BU17" s="8"/>
      <c r="BV17" s="8"/>
      <c r="BW17" s="8"/>
      <c r="BX17" s="8"/>
      <c r="BY17" s="8"/>
      <c r="BZ17" s="55"/>
      <c r="CA17" s="55"/>
      <c r="CB17" s="55"/>
      <c r="CC17" s="55"/>
      <c r="CD17" s="55"/>
      <c r="CE17" s="55"/>
      <c r="CF17" s="56"/>
      <c r="CG17" s="55"/>
      <c r="CH17" s="3"/>
      <c r="CI17" s="29">
        <v>1</v>
      </c>
      <c r="CJ17" s="3"/>
      <c r="CK17" s="3"/>
      <c r="CL17" s="3"/>
      <c r="CM17" s="3"/>
      <c r="CN17" s="3"/>
      <c r="CO17" s="3"/>
      <c r="CP17" s="3"/>
      <c r="CV17" s="9" t="s">
        <v>9</v>
      </c>
      <c r="CW17" s="12"/>
      <c r="CX17" s="8"/>
      <c r="CY17" s="8"/>
      <c r="CZ17" s="8"/>
      <c r="DA17" s="8"/>
      <c r="DB17" s="8"/>
      <c r="DC17" s="8"/>
      <c r="DD17" s="8"/>
      <c r="DE17" s="8"/>
      <c r="DF17" s="7"/>
      <c r="DG17" s="16">
        <v>0</v>
      </c>
      <c r="DH17" s="8"/>
      <c r="DI17" s="8"/>
      <c r="DJ17" s="8"/>
      <c r="DK17" s="8"/>
      <c r="DL17" s="8"/>
      <c r="DM17" s="8"/>
      <c r="DN17" s="8"/>
      <c r="DO17" s="8"/>
      <c r="DP17" s="16">
        <v>1.2</v>
      </c>
      <c r="DQ17" s="8"/>
      <c r="DR17" s="8"/>
      <c r="DS17" s="8"/>
      <c r="DT17" s="8"/>
      <c r="DU17" s="8"/>
      <c r="DV17" s="8"/>
      <c r="DW17" s="8"/>
      <c r="DX17" s="8"/>
      <c r="DY17" s="8"/>
      <c r="DZ17" s="11"/>
      <c r="EA17" s="21"/>
      <c r="EB17" s="21"/>
      <c r="EC17" s="21"/>
      <c r="ED17" s="21"/>
      <c r="EE17" s="21"/>
      <c r="EF17" s="21"/>
      <c r="EG17" s="21"/>
      <c r="EI17" s="28">
        <v>2.8</v>
      </c>
    </row>
    <row r="18" spans="2:143" ht="15.75" x14ac:dyDescent="0.25">
      <c r="B18" s="9" t="s">
        <v>10</v>
      </c>
      <c r="C18" s="176"/>
      <c r="D18" s="99"/>
      <c r="E18" s="99"/>
      <c r="F18" s="99"/>
      <c r="G18" s="99"/>
      <c r="H18" s="99"/>
      <c r="I18" s="99"/>
      <c r="J18" s="99"/>
      <c r="K18" s="178"/>
      <c r="L18" s="177"/>
      <c r="M18" s="99"/>
      <c r="N18" s="99">
        <v>1.4</v>
      </c>
      <c r="O18" s="99"/>
      <c r="P18" s="99"/>
      <c r="Q18" s="99"/>
      <c r="R18" s="99"/>
      <c r="S18" s="99"/>
      <c r="T18" s="99"/>
      <c r="U18" s="99"/>
      <c r="V18" s="99"/>
      <c r="W18" s="182"/>
      <c r="X18" s="99"/>
      <c r="Y18" s="99"/>
      <c r="Z18" s="99"/>
      <c r="AA18" s="99">
        <v>1.1000000000000001</v>
      </c>
      <c r="AB18" s="99"/>
      <c r="AC18" s="99"/>
      <c r="AD18" s="99"/>
      <c r="AE18" s="99"/>
      <c r="AF18" s="99"/>
      <c r="AG18" s="178"/>
      <c r="AH18" s="178"/>
      <c r="AI18" s="178"/>
      <c r="AJ18" s="178"/>
      <c r="AK18" s="178"/>
      <c r="AL18" s="178"/>
      <c r="AM18" s="179"/>
      <c r="AN18"/>
      <c r="AO18"/>
      <c r="AP18"/>
      <c r="AQ18"/>
      <c r="AR18"/>
      <c r="AS18"/>
      <c r="AT18"/>
      <c r="AU18" s="9" t="s">
        <v>10</v>
      </c>
      <c r="AV18" s="12"/>
      <c r="AW18" s="8"/>
      <c r="AX18" s="8"/>
      <c r="AY18" s="8"/>
      <c r="AZ18" s="8"/>
      <c r="BA18" s="8"/>
      <c r="BB18" s="8"/>
      <c r="BC18" s="8"/>
      <c r="BD18" s="55"/>
      <c r="BE18" s="63"/>
      <c r="BF18" s="8"/>
      <c r="BG18" s="8">
        <v>1.4</v>
      </c>
      <c r="BH18" s="8"/>
      <c r="BI18" s="8"/>
      <c r="BJ18" s="8"/>
      <c r="BK18" s="8"/>
      <c r="BL18" s="8"/>
      <c r="BM18" s="8"/>
      <c r="BN18" s="8"/>
      <c r="BO18" s="8"/>
      <c r="BP18" s="8"/>
      <c r="BQ18" s="8"/>
      <c r="BR18" s="8"/>
      <c r="BS18" s="8"/>
      <c r="BT18" s="8">
        <v>1.1000000000000001</v>
      </c>
      <c r="BU18" s="8"/>
      <c r="BV18" s="8"/>
      <c r="BW18" s="8"/>
      <c r="BX18" s="8"/>
      <c r="BY18" s="8"/>
      <c r="BZ18" s="55"/>
      <c r="CA18" s="55"/>
      <c r="CB18" s="55"/>
      <c r="CC18" s="55"/>
      <c r="CD18" s="55"/>
      <c r="CE18" s="55"/>
      <c r="CF18" s="56"/>
      <c r="CG18" s="55"/>
      <c r="CH18" s="3"/>
      <c r="CI18" s="29"/>
      <c r="CJ18" s="3"/>
      <c r="CK18" s="3"/>
      <c r="CL18" s="3"/>
      <c r="CM18" s="29">
        <v>0.4</v>
      </c>
      <c r="CN18" s="3"/>
      <c r="CO18" s="3"/>
      <c r="CP18" s="3"/>
      <c r="CV18" s="9" t="s">
        <v>10</v>
      </c>
      <c r="CW18" s="12"/>
      <c r="CX18" s="8"/>
      <c r="CY18" s="8"/>
      <c r="CZ18" s="8"/>
      <c r="DA18" s="8"/>
      <c r="DB18" s="8"/>
      <c r="DC18" s="8"/>
      <c r="DD18" s="8"/>
      <c r="DE18" s="7"/>
      <c r="DF18" s="8"/>
      <c r="DG18" s="8"/>
      <c r="DH18" s="16">
        <v>2.9569999999999999</v>
      </c>
      <c r="DI18" s="8"/>
      <c r="DJ18" s="8"/>
      <c r="DK18" s="8"/>
      <c r="DL18" s="8"/>
      <c r="DM18" s="8"/>
      <c r="DN18" s="8"/>
      <c r="DO18" s="8"/>
      <c r="DP18" s="8"/>
      <c r="DQ18" s="8"/>
      <c r="DR18" s="8"/>
      <c r="DS18" s="8"/>
      <c r="DT18" s="8"/>
      <c r="DU18" s="16">
        <v>5.5330000000000004</v>
      </c>
      <c r="DV18" s="8"/>
      <c r="DW18" s="8"/>
      <c r="DX18" s="8"/>
      <c r="DY18" s="8"/>
      <c r="DZ18" s="11"/>
      <c r="EA18" s="21"/>
      <c r="EB18" s="21"/>
      <c r="EC18" s="21"/>
      <c r="ED18" s="21"/>
      <c r="EE18" s="21"/>
      <c r="EF18" s="21"/>
      <c r="EG18" s="21"/>
      <c r="EM18" s="28">
        <v>0.73</v>
      </c>
    </row>
    <row r="19" spans="2:143" ht="15.75" x14ac:dyDescent="0.25">
      <c r="B19" s="9" t="s">
        <v>11</v>
      </c>
      <c r="C19" s="176"/>
      <c r="D19" s="99"/>
      <c r="E19" s="99"/>
      <c r="F19" s="99"/>
      <c r="G19" s="99"/>
      <c r="H19" s="99"/>
      <c r="I19" s="99"/>
      <c r="J19" s="99"/>
      <c r="K19" s="99">
        <v>0</v>
      </c>
      <c r="L19" s="99"/>
      <c r="M19" s="177"/>
      <c r="N19" s="99"/>
      <c r="O19" s="99"/>
      <c r="P19" s="99"/>
      <c r="Q19" s="99"/>
      <c r="R19" s="99"/>
      <c r="S19" s="99"/>
      <c r="T19" s="99"/>
      <c r="U19" s="99"/>
      <c r="V19" s="99"/>
      <c r="W19" s="99"/>
      <c r="X19" s="99"/>
      <c r="Y19" s="99">
        <v>1</v>
      </c>
      <c r="Z19" s="99"/>
      <c r="AA19" s="99"/>
      <c r="AB19" s="99"/>
      <c r="AC19" s="99">
        <v>1.8</v>
      </c>
      <c r="AD19" s="99"/>
      <c r="AE19" s="99"/>
      <c r="AF19" s="99"/>
      <c r="AG19" s="178"/>
      <c r="AH19" s="178"/>
      <c r="AI19" s="178"/>
      <c r="AJ19" s="178"/>
      <c r="AK19" s="178"/>
      <c r="AL19" s="178"/>
      <c r="AM19" s="179"/>
      <c r="AN19"/>
      <c r="AO19"/>
      <c r="AP19"/>
      <c r="AQ19"/>
      <c r="AR19"/>
      <c r="AS19"/>
      <c r="AT19"/>
      <c r="AU19" s="9" t="s">
        <v>11</v>
      </c>
      <c r="AV19" s="12"/>
      <c r="AW19" s="8"/>
      <c r="AX19" s="8"/>
      <c r="AY19" s="8"/>
      <c r="AZ19" s="8"/>
      <c r="BA19" s="8"/>
      <c r="BB19" s="8"/>
      <c r="BC19" s="8"/>
      <c r="BD19" s="8">
        <v>0</v>
      </c>
      <c r="BE19" s="8"/>
      <c r="BF19" s="63"/>
      <c r="BG19" s="8"/>
      <c r="BH19" s="8"/>
      <c r="BI19" s="8"/>
      <c r="BJ19" s="8"/>
      <c r="BK19" s="8"/>
      <c r="BL19" s="8"/>
      <c r="BM19" s="8"/>
      <c r="BN19" s="8"/>
      <c r="BO19" s="8"/>
      <c r="BP19" s="8"/>
      <c r="BQ19" s="8"/>
      <c r="BR19" s="8">
        <v>7.0000000000000007E-2</v>
      </c>
      <c r="BS19" s="8"/>
      <c r="BT19" s="8"/>
      <c r="BU19" s="8"/>
      <c r="BV19" s="8">
        <v>1.8</v>
      </c>
      <c r="BW19" s="8"/>
      <c r="BX19" s="8"/>
      <c r="BY19" s="8"/>
      <c r="BZ19" s="55"/>
      <c r="CA19" s="55"/>
      <c r="CB19" s="55"/>
      <c r="CC19" s="55"/>
      <c r="CD19" s="55"/>
      <c r="CE19" s="55"/>
      <c r="CF19" s="56"/>
      <c r="CG19" s="55"/>
      <c r="CH19" s="3"/>
      <c r="CI19" s="29">
        <v>1.4</v>
      </c>
      <c r="CJ19" s="3"/>
      <c r="CK19" s="3"/>
      <c r="CL19" s="3"/>
      <c r="CM19" s="3"/>
      <c r="CN19" s="3"/>
      <c r="CO19" s="3"/>
      <c r="CP19" s="3"/>
      <c r="CV19" s="9" t="s">
        <v>11</v>
      </c>
      <c r="CW19" s="12"/>
      <c r="CX19" s="8"/>
      <c r="CY19" s="8"/>
      <c r="CZ19" s="8"/>
      <c r="DA19" s="8"/>
      <c r="DB19" s="8"/>
      <c r="DC19" s="8"/>
      <c r="DD19" s="8"/>
      <c r="DE19" s="8"/>
      <c r="DF19" s="16">
        <v>0</v>
      </c>
      <c r="DG19" s="7"/>
      <c r="DH19" s="8"/>
      <c r="DI19" s="8"/>
      <c r="DJ19" s="8"/>
      <c r="DK19" s="8"/>
      <c r="DL19" s="8"/>
      <c r="DM19" s="8"/>
      <c r="DN19" s="8"/>
      <c r="DO19" s="8"/>
      <c r="DP19" s="8"/>
      <c r="DQ19" s="8"/>
      <c r="DR19" s="8"/>
      <c r="DS19" s="16">
        <v>0.1</v>
      </c>
      <c r="DT19" s="8"/>
      <c r="DU19" s="8"/>
      <c r="DV19" s="8"/>
      <c r="DW19" s="16">
        <v>2.23</v>
      </c>
      <c r="DX19" s="8"/>
      <c r="DY19" s="8"/>
      <c r="DZ19" s="11"/>
      <c r="EA19" s="21"/>
      <c r="EB19" s="21"/>
      <c r="EC19" s="21"/>
      <c r="ED19" s="21"/>
      <c r="EE19" s="21"/>
      <c r="EF19" s="21"/>
      <c r="EG19" s="21"/>
      <c r="EI19" s="28">
        <v>1.56</v>
      </c>
    </row>
    <row r="20" spans="2:143" ht="15.75" x14ac:dyDescent="0.25">
      <c r="B20" s="9" t="s">
        <v>12</v>
      </c>
      <c r="C20" s="176"/>
      <c r="D20" s="99">
        <v>3.2</v>
      </c>
      <c r="E20" s="99"/>
      <c r="F20" s="99">
        <v>3.5</v>
      </c>
      <c r="G20" s="99"/>
      <c r="H20" s="99"/>
      <c r="I20" s="181">
        <v>5.6</v>
      </c>
      <c r="J20" s="99"/>
      <c r="K20" s="99"/>
      <c r="L20" s="99">
        <v>1.4</v>
      </c>
      <c r="M20" s="99"/>
      <c r="N20" s="177"/>
      <c r="O20" s="99"/>
      <c r="P20" s="99"/>
      <c r="Q20" s="99"/>
      <c r="R20" s="99"/>
      <c r="S20" s="99">
        <v>2.65</v>
      </c>
      <c r="T20" s="99"/>
      <c r="U20" s="99"/>
      <c r="V20" s="99"/>
      <c r="W20" s="99"/>
      <c r="X20" s="99"/>
      <c r="Y20" s="99"/>
      <c r="Z20" s="99"/>
      <c r="AA20" s="99"/>
      <c r="AB20" s="99"/>
      <c r="AC20" s="99"/>
      <c r="AD20" s="99"/>
      <c r="AE20" s="99"/>
      <c r="AF20" s="183">
        <v>2</v>
      </c>
      <c r="AG20" s="178"/>
      <c r="AH20" s="178"/>
      <c r="AI20" s="178"/>
      <c r="AJ20" s="178"/>
      <c r="AK20" s="178"/>
      <c r="AL20" s="178"/>
      <c r="AM20" s="179"/>
      <c r="AN20"/>
      <c r="AO20"/>
      <c r="AP20"/>
      <c r="AQ20"/>
      <c r="AR20"/>
      <c r="AS20"/>
      <c r="AT20"/>
      <c r="AU20" s="9" t="s">
        <v>12</v>
      </c>
      <c r="AV20" s="12"/>
      <c r="AW20" s="8">
        <v>2.65</v>
      </c>
      <c r="AX20" s="8"/>
      <c r="AY20" s="8">
        <v>3.5</v>
      </c>
      <c r="AZ20" s="8"/>
      <c r="BA20" s="8"/>
      <c r="BB20" s="8">
        <v>5.6</v>
      </c>
      <c r="BC20" s="8"/>
      <c r="BD20" s="8"/>
      <c r="BE20" s="8">
        <v>1</v>
      </c>
      <c r="BF20" s="8"/>
      <c r="BG20" s="63"/>
      <c r="BH20" s="8"/>
      <c r="BI20" s="8"/>
      <c r="BJ20" s="8"/>
      <c r="BK20" s="8"/>
      <c r="BL20" s="8">
        <v>0</v>
      </c>
      <c r="BM20" s="8"/>
      <c r="BN20" s="8"/>
      <c r="BO20" s="8"/>
      <c r="BP20" s="8"/>
      <c r="BQ20" s="8"/>
      <c r="BR20" s="8"/>
      <c r="BS20" s="8"/>
      <c r="BT20" s="8"/>
      <c r="BU20" s="8"/>
      <c r="BV20" s="8"/>
      <c r="BW20" s="8"/>
      <c r="BX20" s="8"/>
      <c r="BY20" s="8">
        <v>2</v>
      </c>
      <c r="BZ20" s="55"/>
      <c r="CA20" s="55"/>
      <c r="CB20" s="55"/>
      <c r="CC20" s="55"/>
      <c r="CD20" s="55"/>
      <c r="CE20" s="55"/>
      <c r="CF20" s="56"/>
      <c r="CG20" s="55"/>
      <c r="CH20" s="3"/>
      <c r="CI20" s="3"/>
      <c r="CJ20" s="3"/>
      <c r="CK20" s="3"/>
      <c r="CL20" s="3"/>
      <c r="CM20" s="3"/>
      <c r="CN20" s="3"/>
      <c r="CO20" s="3"/>
      <c r="CP20" s="3"/>
      <c r="CV20" s="9" t="s">
        <v>12</v>
      </c>
      <c r="CW20" s="12"/>
      <c r="CX20" s="16">
        <v>4.3570000000000002</v>
      </c>
      <c r="CY20" s="8"/>
      <c r="CZ20" s="16">
        <v>8.6839999999999993</v>
      </c>
      <c r="DA20" s="8"/>
      <c r="DB20" s="8"/>
      <c r="DC20" s="16">
        <v>5.93</v>
      </c>
      <c r="DD20" s="8"/>
      <c r="DE20" s="16">
        <v>2.9569999999999999</v>
      </c>
      <c r="DF20" s="8"/>
      <c r="DG20" s="8"/>
      <c r="DH20" s="7"/>
      <c r="DI20" s="8"/>
      <c r="DJ20" s="8"/>
      <c r="DK20" s="8"/>
      <c r="DL20" s="8"/>
      <c r="DM20" s="16">
        <v>4.3639999999999999</v>
      </c>
      <c r="DN20" s="8"/>
      <c r="DO20" s="8"/>
      <c r="DP20" s="8"/>
      <c r="DQ20" s="8"/>
      <c r="DR20" s="8"/>
      <c r="DS20" s="8"/>
      <c r="DT20" s="8"/>
      <c r="DU20" s="8"/>
      <c r="DV20" s="8"/>
      <c r="DW20" s="8"/>
      <c r="DX20" s="8"/>
      <c r="DY20" s="8"/>
      <c r="DZ20" s="26">
        <v>2</v>
      </c>
      <c r="EA20" s="21"/>
      <c r="EB20" s="21"/>
      <c r="EC20" s="21"/>
      <c r="ED20" s="21"/>
      <c r="EE20" s="21"/>
      <c r="EF20" s="21"/>
      <c r="EG20" s="21"/>
    </row>
    <row r="21" spans="2:143" ht="15.75" x14ac:dyDescent="0.25">
      <c r="B21" s="9" t="s">
        <v>218</v>
      </c>
      <c r="C21" s="176"/>
      <c r="D21" s="99"/>
      <c r="E21" s="99">
        <v>0.53500000000000003</v>
      </c>
      <c r="F21" s="99"/>
      <c r="G21" s="99"/>
      <c r="H21" s="99"/>
      <c r="I21" s="99"/>
      <c r="J21" s="99"/>
      <c r="K21" s="99"/>
      <c r="L21" s="99"/>
      <c r="M21" s="99"/>
      <c r="N21" s="99"/>
      <c r="O21" s="177"/>
      <c r="P21" s="99"/>
      <c r="Q21" s="99"/>
      <c r="R21" s="99"/>
      <c r="S21" s="99">
        <v>0.5</v>
      </c>
      <c r="T21" s="99"/>
      <c r="U21" s="99"/>
      <c r="V21" s="99"/>
      <c r="W21" s="99"/>
      <c r="X21" s="99"/>
      <c r="Y21" s="99"/>
      <c r="Z21" s="99"/>
      <c r="AA21" s="99"/>
      <c r="AB21" s="99"/>
      <c r="AC21" s="99"/>
      <c r="AD21" s="99"/>
      <c r="AE21" s="99"/>
      <c r="AF21" s="99"/>
      <c r="AG21" s="183">
        <v>0.25</v>
      </c>
      <c r="AH21" s="178"/>
      <c r="AI21" s="178"/>
      <c r="AJ21" s="178"/>
      <c r="AK21" s="183">
        <v>0.6</v>
      </c>
      <c r="AL21" s="178"/>
      <c r="AM21" s="179"/>
      <c r="AN21"/>
      <c r="AO21"/>
      <c r="AP21"/>
      <c r="AQ21"/>
      <c r="AR21"/>
      <c r="AS21"/>
      <c r="AT21"/>
      <c r="AU21" s="9" t="s">
        <v>218</v>
      </c>
      <c r="AV21" s="12"/>
      <c r="AW21" s="8"/>
      <c r="AX21" s="8">
        <v>0.53500000000000003</v>
      </c>
      <c r="AY21" s="8"/>
      <c r="AZ21" s="8"/>
      <c r="BA21" s="8"/>
      <c r="BB21" s="8"/>
      <c r="BC21" s="8"/>
      <c r="BD21" s="8"/>
      <c r="BE21" s="8"/>
      <c r="BF21" s="8"/>
      <c r="BG21" s="8"/>
      <c r="BH21" s="63"/>
      <c r="BI21" s="8"/>
      <c r="BJ21" s="8"/>
      <c r="BK21" s="8"/>
      <c r="BL21" s="8">
        <v>0.5</v>
      </c>
      <c r="BM21" s="8"/>
      <c r="BN21" s="8"/>
      <c r="BO21" s="8"/>
      <c r="BP21" s="8"/>
      <c r="BQ21" s="8"/>
      <c r="BR21" s="8"/>
      <c r="BS21" s="8"/>
      <c r="BT21" s="8"/>
      <c r="BU21" s="8"/>
      <c r="BV21" s="8"/>
      <c r="BW21" s="8"/>
      <c r="BX21" s="8"/>
      <c r="BY21" s="8"/>
      <c r="BZ21" s="57">
        <v>0.25</v>
      </c>
      <c r="CA21" s="55"/>
      <c r="CB21" s="55"/>
      <c r="CC21" s="55"/>
      <c r="CD21" s="57">
        <v>0.4</v>
      </c>
      <c r="CE21" s="55"/>
      <c r="CF21" s="56"/>
      <c r="CG21" s="55"/>
      <c r="CH21" s="3"/>
      <c r="CI21" s="3"/>
      <c r="CJ21" s="3"/>
      <c r="CK21" s="3"/>
      <c r="CL21" s="3"/>
      <c r="CM21" s="3"/>
      <c r="CN21" s="3"/>
      <c r="CO21" s="3"/>
      <c r="CP21" s="3"/>
      <c r="CV21" s="9" t="s">
        <v>218</v>
      </c>
      <c r="CW21" s="12"/>
      <c r="CX21" s="8"/>
      <c r="CY21" s="16">
        <v>0.7</v>
      </c>
      <c r="CZ21" s="8"/>
      <c r="DA21" s="8"/>
      <c r="DB21" s="8"/>
      <c r="DC21" s="8"/>
      <c r="DD21" s="8"/>
      <c r="DE21" s="8"/>
      <c r="DF21" s="8"/>
      <c r="DG21" s="8"/>
      <c r="DH21" s="8"/>
      <c r="DI21" s="7"/>
      <c r="DJ21" s="8"/>
      <c r="DK21" s="8"/>
      <c r="DL21" s="8"/>
      <c r="DM21" s="16">
        <v>0.5</v>
      </c>
      <c r="DN21" s="8"/>
      <c r="DO21" s="8"/>
      <c r="DP21" s="8"/>
      <c r="DQ21" s="8"/>
      <c r="DR21" s="8"/>
      <c r="DS21" s="8"/>
      <c r="DT21" s="8"/>
      <c r="DU21" s="8"/>
      <c r="DV21" s="8"/>
      <c r="DW21" s="8"/>
      <c r="DX21" s="8"/>
      <c r="DY21" s="8"/>
      <c r="DZ21" s="11"/>
      <c r="EA21" s="25">
        <v>0.28999999999999998</v>
      </c>
      <c r="EB21" s="21"/>
      <c r="EC21" s="21"/>
      <c r="ED21" s="21"/>
      <c r="EE21" s="25">
        <v>1.4</v>
      </c>
      <c r="EF21" s="21"/>
      <c r="EG21" s="21"/>
    </row>
    <row r="22" spans="2:143" ht="15.75" x14ac:dyDescent="0.25">
      <c r="B22" s="9" t="s">
        <v>13</v>
      </c>
      <c r="C22" s="176">
        <v>0.5</v>
      </c>
      <c r="D22" s="99"/>
      <c r="E22" s="99"/>
      <c r="F22" s="99"/>
      <c r="G22" s="99"/>
      <c r="H22" s="99"/>
      <c r="I22" s="99"/>
      <c r="J22" s="99"/>
      <c r="K22" s="99"/>
      <c r="L22" s="99"/>
      <c r="M22" s="99"/>
      <c r="N22" s="99"/>
      <c r="O22" s="99"/>
      <c r="P22" s="177"/>
      <c r="Q22" s="99"/>
      <c r="R22" s="99"/>
      <c r="S22" s="99"/>
      <c r="T22" s="99"/>
      <c r="U22" s="99"/>
      <c r="V22" s="99"/>
      <c r="W22" s="99"/>
      <c r="X22" s="99"/>
      <c r="Y22" s="99"/>
      <c r="Z22" s="99"/>
      <c r="AA22" s="99"/>
      <c r="AB22" s="99">
        <v>0.4</v>
      </c>
      <c r="AC22" s="99"/>
      <c r="AD22" s="99"/>
      <c r="AE22" s="99">
        <v>0.9</v>
      </c>
      <c r="AF22" s="99"/>
      <c r="AG22" s="178"/>
      <c r="AH22" s="178"/>
      <c r="AI22" s="183">
        <v>1</v>
      </c>
      <c r="AJ22" s="178"/>
      <c r="AK22" s="178"/>
      <c r="AL22" s="183">
        <v>0.4</v>
      </c>
      <c r="AM22" s="179"/>
      <c r="AN22"/>
      <c r="AO22"/>
      <c r="AP22"/>
      <c r="AQ22"/>
      <c r="AR22"/>
      <c r="AS22"/>
      <c r="AT22"/>
      <c r="AU22" s="9" t="s">
        <v>13</v>
      </c>
      <c r="AV22" s="12">
        <v>0.5</v>
      </c>
      <c r="AW22" s="8"/>
      <c r="AX22" s="8"/>
      <c r="AY22" s="8"/>
      <c r="AZ22" s="8"/>
      <c r="BA22" s="8"/>
      <c r="BB22" s="8"/>
      <c r="BC22" s="8"/>
      <c r="BD22" s="8"/>
      <c r="BE22" s="8"/>
      <c r="BF22" s="8"/>
      <c r="BG22" s="8"/>
      <c r="BH22" s="8"/>
      <c r="BI22" s="63"/>
      <c r="BJ22" s="8"/>
      <c r="BK22" s="8"/>
      <c r="BL22" s="8"/>
      <c r="BM22" s="8"/>
      <c r="BN22" s="8"/>
      <c r="BO22" s="8"/>
      <c r="BP22" s="8"/>
      <c r="BQ22" s="8"/>
      <c r="BR22" s="8"/>
      <c r="BS22" s="8"/>
      <c r="BT22" s="8"/>
      <c r="BU22" s="8">
        <v>0.4</v>
      </c>
      <c r="BV22" s="8"/>
      <c r="BW22" s="8"/>
      <c r="BX22" s="8">
        <v>0.9</v>
      </c>
      <c r="BY22" s="8"/>
      <c r="BZ22" s="55"/>
      <c r="CA22" s="55"/>
      <c r="CB22" s="57">
        <v>0.4</v>
      </c>
      <c r="CC22" s="55"/>
      <c r="CD22" s="55"/>
      <c r="CE22" s="57">
        <v>0.4</v>
      </c>
      <c r="CF22" s="56"/>
      <c r="CG22" s="55"/>
      <c r="CH22" s="29">
        <v>0.45500000000000002</v>
      </c>
      <c r="CI22" s="3"/>
      <c r="CJ22" s="3"/>
      <c r="CK22" s="3"/>
      <c r="CL22" s="3"/>
      <c r="CM22" s="3"/>
      <c r="CN22" s="3"/>
      <c r="CO22" s="3"/>
      <c r="CP22" s="3"/>
      <c r="CV22" s="9" t="s">
        <v>13</v>
      </c>
      <c r="CW22" s="17">
        <v>2.1240000000000001</v>
      </c>
      <c r="CX22" s="8"/>
      <c r="CY22" s="8"/>
      <c r="CZ22" s="8"/>
      <c r="DA22" s="8"/>
      <c r="DB22" s="8"/>
      <c r="DC22" s="8"/>
      <c r="DD22" s="8"/>
      <c r="DE22" s="8"/>
      <c r="DF22" s="8"/>
      <c r="DG22" s="8"/>
      <c r="DH22" s="8"/>
      <c r="DI22" s="8"/>
      <c r="DJ22" s="7"/>
      <c r="DK22" s="8"/>
      <c r="DL22" s="8"/>
      <c r="DM22" s="8"/>
      <c r="DN22" s="8"/>
      <c r="DO22" s="8"/>
      <c r="DP22" s="8"/>
      <c r="DQ22" s="8"/>
      <c r="DR22" s="8"/>
      <c r="DS22" s="8"/>
      <c r="DT22" s="8"/>
      <c r="DU22" s="8"/>
      <c r="DV22" s="16">
        <v>1.2</v>
      </c>
      <c r="DW22" s="8"/>
      <c r="DX22" s="8"/>
      <c r="DY22" s="16">
        <v>2.3540000000000001</v>
      </c>
      <c r="DZ22" s="11"/>
      <c r="EA22" s="21"/>
      <c r="EB22" s="21"/>
      <c r="EC22" s="23">
        <v>2.5920000000000001</v>
      </c>
      <c r="ED22" s="21"/>
      <c r="EE22" s="21"/>
      <c r="EF22" s="23">
        <v>1.05</v>
      </c>
      <c r="EG22" s="21"/>
      <c r="EH22" s="28">
        <v>3.4489999999999998</v>
      </c>
    </row>
    <row r="23" spans="2:143" ht="15.75" x14ac:dyDescent="0.25">
      <c r="B23" s="9" t="s">
        <v>14</v>
      </c>
      <c r="C23" s="176"/>
      <c r="D23" s="99"/>
      <c r="E23" s="99"/>
      <c r="F23" s="99"/>
      <c r="G23" s="99"/>
      <c r="H23" s="99"/>
      <c r="I23" s="99"/>
      <c r="J23" s="99"/>
      <c r="K23" s="99"/>
      <c r="L23" s="99"/>
      <c r="M23" s="99"/>
      <c r="N23" s="99"/>
      <c r="O23" s="99"/>
      <c r="P23" s="99"/>
      <c r="Q23" s="177"/>
      <c r="R23" s="99"/>
      <c r="S23" s="99"/>
      <c r="T23" s="99"/>
      <c r="U23" s="99"/>
      <c r="V23" s="99"/>
      <c r="W23" s="99"/>
      <c r="X23" s="99"/>
      <c r="Y23" s="99"/>
      <c r="Z23" s="99"/>
      <c r="AA23" s="99"/>
      <c r="AB23" s="99"/>
      <c r="AC23" s="99"/>
      <c r="AD23" s="99"/>
      <c r="AE23" s="99"/>
      <c r="AF23" s="99">
        <v>0.33</v>
      </c>
      <c r="AG23" s="178"/>
      <c r="AH23" s="178"/>
      <c r="AI23" s="178"/>
      <c r="AJ23" s="178"/>
      <c r="AK23" s="178"/>
      <c r="AL23" s="178"/>
      <c r="AM23" s="179"/>
      <c r="AN23"/>
      <c r="AO23"/>
      <c r="AP23"/>
      <c r="AQ23"/>
      <c r="AR23"/>
      <c r="AS23"/>
      <c r="AT23"/>
      <c r="AU23" s="9" t="s">
        <v>14</v>
      </c>
      <c r="AV23" s="12"/>
      <c r="AW23" s="8"/>
      <c r="AX23" s="8"/>
      <c r="AY23" s="8"/>
      <c r="AZ23" s="8"/>
      <c r="BA23" s="8"/>
      <c r="BB23" s="8"/>
      <c r="BC23" s="8"/>
      <c r="BD23" s="8"/>
      <c r="BE23" s="8"/>
      <c r="BF23" s="8"/>
      <c r="BG23" s="8"/>
      <c r="BH23" s="8"/>
      <c r="BI23" s="8"/>
      <c r="BJ23" s="63"/>
      <c r="BK23" s="8"/>
      <c r="BL23" s="8"/>
      <c r="BM23" s="8"/>
      <c r="BN23" s="8"/>
      <c r="BO23" s="8"/>
      <c r="BP23" s="8"/>
      <c r="BQ23" s="8"/>
      <c r="BR23" s="8"/>
      <c r="BS23" s="8"/>
      <c r="BT23" s="8"/>
      <c r="BU23" s="8"/>
      <c r="BV23" s="8"/>
      <c r="BW23" s="8"/>
      <c r="BX23" s="8"/>
      <c r="BY23" s="8">
        <v>0.33</v>
      </c>
      <c r="BZ23" s="55"/>
      <c r="CA23" s="55"/>
      <c r="CB23" s="55"/>
      <c r="CC23" s="55"/>
      <c r="CD23" s="55"/>
      <c r="CE23" s="55"/>
      <c r="CF23" s="56"/>
      <c r="CG23" s="55"/>
      <c r="CH23" s="3"/>
      <c r="CI23" s="3"/>
      <c r="CJ23" s="3"/>
      <c r="CK23" s="3"/>
      <c r="CL23" s="3"/>
      <c r="CM23" s="3"/>
      <c r="CN23" s="3"/>
      <c r="CO23" s="3"/>
      <c r="CP23" s="3"/>
      <c r="CV23" s="9" t="s">
        <v>14</v>
      </c>
      <c r="CW23" s="12"/>
      <c r="CX23" s="8"/>
      <c r="CY23" s="8"/>
      <c r="CZ23" s="8"/>
      <c r="DA23" s="8"/>
      <c r="DB23" s="8"/>
      <c r="DC23" s="8"/>
      <c r="DD23" s="8"/>
      <c r="DE23" s="8"/>
      <c r="DF23" s="8"/>
      <c r="DG23" s="8"/>
      <c r="DH23" s="8"/>
      <c r="DI23" s="8"/>
      <c r="DJ23" s="8"/>
      <c r="DK23" s="7"/>
      <c r="DL23" s="8"/>
      <c r="DM23" s="8"/>
      <c r="DN23" s="8"/>
      <c r="DO23" s="8"/>
      <c r="DP23" s="8"/>
      <c r="DQ23" s="8"/>
      <c r="DR23" s="8"/>
      <c r="DS23" s="8"/>
      <c r="DT23" s="8"/>
      <c r="DU23" s="8"/>
      <c r="DV23" s="8"/>
      <c r="DW23" s="8"/>
      <c r="DX23" s="8"/>
      <c r="DY23" s="8"/>
      <c r="DZ23" s="30">
        <v>0.44</v>
      </c>
      <c r="EA23" s="27"/>
      <c r="EB23" s="21"/>
      <c r="EC23" s="21"/>
      <c r="ED23" s="21"/>
      <c r="EE23" s="21"/>
      <c r="EF23" s="21"/>
      <c r="EG23" s="21"/>
    </row>
    <row r="24" spans="2:143" ht="15.75" x14ac:dyDescent="0.25">
      <c r="B24" s="9" t="s">
        <v>15</v>
      </c>
      <c r="C24" s="176"/>
      <c r="D24" s="99"/>
      <c r="E24" s="99"/>
      <c r="F24" s="99"/>
      <c r="G24" s="99"/>
      <c r="H24" s="99"/>
      <c r="I24" s="99"/>
      <c r="J24" s="99"/>
      <c r="K24" s="99"/>
      <c r="L24" s="99"/>
      <c r="M24" s="99"/>
      <c r="N24" s="99"/>
      <c r="O24" s="99"/>
      <c r="P24" s="99"/>
      <c r="Q24" s="99"/>
      <c r="R24" s="177"/>
      <c r="S24" s="99"/>
      <c r="T24" s="99"/>
      <c r="U24" s="99"/>
      <c r="V24" s="99"/>
      <c r="W24" s="99"/>
      <c r="X24" s="99"/>
      <c r="Y24" s="99"/>
      <c r="Z24" s="99"/>
      <c r="AA24" s="99"/>
      <c r="AB24" s="99"/>
      <c r="AC24" s="99"/>
      <c r="AD24" s="99"/>
      <c r="AE24" s="99"/>
      <c r="AF24" s="99"/>
      <c r="AG24" s="178"/>
      <c r="AH24" s="178"/>
      <c r="AI24" s="178"/>
      <c r="AJ24" s="178"/>
      <c r="AK24" s="178"/>
      <c r="AL24" s="178"/>
      <c r="AM24" s="179"/>
      <c r="AN24"/>
      <c r="AO24"/>
      <c r="AP24"/>
      <c r="AQ24"/>
      <c r="AR24"/>
      <c r="AS24"/>
      <c r="AT24"/>
      <c r="AU24" s="9" t="s">
        <v>15</v>
      </c>
      <c r="AV24" s="12"/>
      <c r="AW24" s="8"/>
      <c r="AX24" s="8"/>
      <c r="AY24" s="8"/>
      <c r="AZ24" s="8"/>
      <c r="BA24" s="8"/>
      <c r="BB24" s="8"/>
      <c r="BC24" s="8"/>
      <c r="BD24" s="8"/>
      <c r="BE24" s="8"/>
      <c r="BF24" s="8"/>
      <c r="BG24" s="8"/>
      <c r="BH24" s="8"/>
      <c r="BI24" s="8"/>
      <c r="BJ24" s="8"/>
      <c r="BK24" s="63"/>
      <c r="BL24" s="8"/>
      <c r="BM24" s="8"/>
      <c r="BN24" s="8"/>
      <c r="BO24" s="8"/>
      <c r="BP24" s="8"/>
      <c r="BQ24" s="8"/>
      <c r="BR24" s="8"/>
      <c r="BS24" s="8"/>
      <c r="BT24" s="8"/>
      <c r="BU24" s="8"/>
      <c r="BV24" s="8"/>
      <c r="BW24" s="8"/>
      <c r="BX24" s="8"/>
      <c r="BY24" s="8"/>
      <c r="BZ24" s="55"/>
      <c r="CA24" s="55"/>
      <c r="CB24" s="55"/>
      <c r="CC24" s="55"/>
      <c r="CD24" s="55"/>
      <c r="CE24" s="55"/>
      <c r="CF24" s="56"/>
      <c r="CG24" s="55"/>
      <c r="CH24" s="3"/>
      <c r="CI24" s="3"/>
      <c r="CJ24" s="3"/>
      <c r="CK24" s="3"/>
      <c r="CL24" s="3"/>
      <c r="CM24" s="3"/>
      <c r="CN24" s="3"/>
      <c r="CO24" s="3"/>
      <c r="CP24" s="3"/>
      <c r="CV24" s="9" t="s">
        <v>15</v>
      </c>
      <c r="CW24" s="12"/>
      <c r="CX24" s="8"/>
      <c r="CY24" s="8"/>
      <c r="CZ24" s="8"/>
      <c r="DA24" s="8"/>
      <c r="DB24" s="8"/>
      <c r="DC24" s="8"/>
      <c r="DD24" s="8"/>
      <c r="DE24" s="8"/>
      <c r="DF24" s="8"/>
      <c r="DG24" s="8"/>
      <c r="DH24" s="8"/>
      <c r="DI24" s="8"/>
      <c r="DJ24" s="8"/>
      <c r="DK24" s="8"/>
      <c r="DL24" s="7"/>
      <c r="DM24" s="8"/>
      <c r="DN24" s="8"/>
      <c r="DO24" s="8"/>
      <c r="DP24" s="8"/>
      <c r="DQ24" s="8"/>
      <c r="DR24" s="8"/>
      <c r="DS24" s="8"/>
      <c r="DT24" s="8"/>
      <c r="DU24" s="8"/>
      <c r="DV24" s="8"/>
      <c r="DW24" s="8"/>
      <c r="DX24" s="8"/>
      <c r="DY24" s="8"/>
      <c r="DZ24" s="11"/>
      <c r="EA24" s="21"/>
      <c r="EB24" s="21"/>
      <c r="EC24" s="21"/>
      <c r="ED24" s="21"/>
      <c r="EE24" s="21"/>
      <c r="EF24" s="21"/>
      <c r="EG24" s="21"/>
    </row>
    <row r="25" spans="2:143" ht="15.75" x14ac:dyDescent="0.25">
      <c r="B25" s="9" t="s">
        <v>16</v>
      </c>
      <c r="C25" s="176">
        <v>0.22</v>
      </c>
      <c r="D25" s="99"/>
      <c r="E25" s="99"/>
      <c r="F25" s="99">
        <v>3.85</v>
      </c>
      <c r="G25" s="99"/>
      <c r="H25" s="99"/>
      <c r="I25" s="99"/>
      <c r="J25" s="99"/>
      <c r="K25" s="99"/>
      <c r="L25" s="99"/>
      <c r="M25" s="99"/>
      <c r="N25" s="184">
        <v>2.65</v>
      </c>
      <c r="O25" s="99">
        <v>0.5</v>
      </c>
      <c r="P25" s="99"/>
      <c r="Q25" s="99"/>
      <c r="R25" s="99"/>
      <c r="S25" s="177"/>
      <c r="T25" s="99"/>
      <c r="U25" s="99"/>
      <c r="V25" s="99"/>
      <c r="W25" s="99"/>
      <c r="X25" s="99"/>
      <c r="Y25" s="99"/>
      <c r="Z25" s="99"/>
      <c r="AA25" s="99"/>
      <c r="AB25" s="99"/>
      <c r="AC25" s="99"/>
      <c r="AD25" s="99">
        <v>0.43</v>
      </c>
      <c r="AE25" s="99"/>
      <c r="AF25" s="99"/>
      <c r="AG25" s="178"/>
      <c r="AH25" s="178"/>
      <c r="AI25" s="178"/>
      <c r="AJ25" s="178"/>
      <c r="AK25" s="178"/>
      <c r="AL25" s="178"/>
      <c r="AM25" s="179"/>
      <c r="AN25"/>
      <c r="AO25"/>
      <c r="AP25"/>
      <c r="AQ25"/>
      <c r="AR25"/>
      <c r="AS25"/>
      <c r="AT25"/>
      <c r="AU25" s="9" t="s">
        <v>16</v>
      </c>
      <c r="AV25" s="12">
        <v>0.22</v>
      </c>
      <c r="AW25" s="8"/>
      <c r="AX25" s="8"/>
      <c r="AY25" s="8">
        <v>3.85</v>
      </c>
      <c r="AZ25" s="8"/>
      <c r="BA25" s="8"/>
      <c r="BB25" s="8"/>
      <c r="BC25" s="8"/>
      <c r="BD25" s="8"/>
      <c r="BE25" s="8"/>
      <c r="BF25" s="8"/>
      <c r="BG25" s="8">
        <v>2.65</v>
      </c>
      <c r="BH25" s="8">
        <v>0.5</v>
      </c>
      <c r="BI25" s="8"/>
      <c r="BJ25" s="8"/>
      <c r="BK25" s="8"/>
      <c r="BL25" s="63"/>
      <c r="BM25" s="8"/>
      <c r="BN25" s="8"/>
      <c r="BO25" s="8"/>
      <c r="BP25" s="8"/>
      <c r="BQ25" s="8"/>
      <c r="BR25" s="8"/>
      <c r="BS25" s="8"/>
      <c r="BT25" s="8"/>
      <c r="BU25" s="8"/>
      <c r="BV25" s="8"/>
      <c r="BW25" s="8">
        <v>0.43</v>
      </c>
      <c r="BX25" s="8"/>
      <c r="BY25" s="8"/>
      <c r="BZ25" s="55"/>
      <c r="CA25" s="55"/>
      <c r="CB25" s="55"/>
      <c r="CC25" s="55"/>
      <c r="CD25" s="55"/>
      <c r="CE25" s="55"/>
      <c r="CF25" s="56"/>
      <c r="CG25" s="55"/>
      <c r="CH25" s="3"/>
      <c r="CI25" s="3"/>
      <c r="CJ25" s="3"/>
      <c r="CK25" s="3"/>
      <c r="CL25" s="3"/>
      <c r="CM25" s="3"/>
      <c r="CN25" s="3"/>
      <c r="CO25" s="3"/>
      <c r="CP25" s="3"/>
      <c r="CV25" s="9" t="s">
        <v>16</v>
      </c>
      <c r="CW25" s="17">
        <v>0.25700000000000001</v>
      </c>
      <c r="CX25" s="8"/>
      <c r="CY25" s="8"/>
      <c r="CZ25" s="16">
        <v>6.6020000000000003</v>
      </c>
      <c r="DA25" s="8"/>
      <c r="DB25" s="8"/>
      <c r="DC25" s="8"/>
      <c r="DD25" s="8"/>
      <c r="DE25" s="8"/>
      <c r="DF25" s="8"/>
      <c r="DG25" s="8"/>
      <c r="DH25" s="16">
        <v>4.3639999999999999</v>
      </c>
      <c r="DI25" s="16">
        <v>0.5</v>
      </c>
      <c r="DJ25" s="8"/>
      <c r="DK25" s="8"/>
      <c r="DL25" s="8"/>
      <c r="DM25" s="7"/>
      <c r="DN25" s="8"/>
      <c r="DO25" s="8"/>
      <c r="DP25" s="8"/>
      <c r="DQ25" s="8"/>
      <c r="DR25" s="8"/>
      <c r="DS25" s="8"/>
      <c r="DT25" s="8"/>
      <c r="DU25" s="8"/>
      <c r="DV25" s="8"/>
      <c r="DW25" s="8"/>
      <c r="DX25" s="16">
        <v>1.9239999999999999</v>
      </c>
      <c r="DY25" s="8"/>
      <c r="DZ25" s="11"/>
      <c r="EA25" s="21"/>
      <c r="EB25" s="21"/>
      <c r="EC25" s="21"/>
      <c r="ED25" s="21"/>
      <c r="EE25" s="21"/>
      <c r="EF25" s="21"/>
      <c r="EG25" s="21"/>
    </row>
    <row r="26" spans="2:143" ht="15.75" x14ac:dyDescent="0.25">
      <c r="B26" s="9" t="s">
        <v>17</v>
      </c>
      <c r="C26" s="176"/>
      <c r="D26" s="99"/>
      <c r="E26" s="99"/>
      <c r="F26" s="99"/>
      <c r="G26" s="99"/>
      <c r="H26" s="99"/>
      <c r="I26" s="99"/>
      <c r="J26" s="99"/>
      <c r="K26" s="99"/>
      <c r="L26" s="99"/>
      <c r="M26" s="99"/>
      <c r="N26" s="99"/>
      <c r="O26" s="99"/>
      <c r="P26" s="99"/>
      <c r="Q26" s="99"/>
      <c r="R26" s="99"/>
      <c r="S26" s="99"/>
      <c r="T26" s="177"/>
      <c r="U26" s="99"/>
      <c r="V26" s="99">
        <v>2</v>
      </c>
      <c r="W26" s="99"/>
      <c r="X26" s="99"/>
      <c r="Y26" s="99"/>
      <c r="Z26" s="99"/>
      <c r="AA26" s="99"/>
      <c r="AB26" s="99"/>
      <c r="AC26" s="99"/>
      <c r="AD26" s="99"/>
      <c r="AE26" s="99"/>
      <c r="AF26" s="99"/>
      <c r="AG26" s="178"/>
      <c r="AH26" s="178"/>
      <c r="AI26" s="178"/>
      <c r="AJ26" s="178"/>
      <c r="AK26" s="178"/>
      <c r="AL26" s="178"/>
      <c r="AM26" s="179"/>
      <c r="AN26"/>
      <c r="AO26"/>
      <c r="AP26"/>
      <c r="AQ26"/>
      <c r="AR26"/>
      <c r="AS26"/>
      <c r="AT26"/>
      <c r="AU26" s="9" t="s">
        <v>17</v>
      </c>
      <c r="AV26" s="12"/>
      <c r="AW26" s="8"/>
      <c r="AX26" s="8"/>
      <c r="AY26" s="8"/>
      <c r="AZ26" s="8"/>
      <c r="BA26" s="8"/>
      <c r="BB26" s="8"/>
      <c r="BC26" s="8"/>
      <c r="BD26" s="8"/>
      <c r="BE26" s="8"/>
      <c r="BF26" s="8"/>
      <c r="BG26" s="8"/>
      <c r="BH26" s="8"/>
      <c r="BI26" s="8"/>
      <c r="BJ26" s="8"/>
      <c r="BK26" s="8"/>
      <c r="BL26" s="8"/>
      <c r="BM26" s="63"/>
      <c r="BN26" s="8"/>
      <c r="BO26" s="8">
        <v>2</v>
      </c>
      <c r="BP26" s="8"/>
      <c r="BQ26" s="8"/>
      <c r="BR26" s="8"/>
      <c r="BS26" s="8"/>
      <c r="BT26" s="8"/>
      <c r="BU26" s="8"/>
      <c r="BV26" s="8"/>
      <c r="BW26" s="8"/>
      <c r="BX26" s="8"/>
      <c r="BY26" s="8"/>
      <c r="BZ26" s="55"/>
      <c r="CA26" s="55"/>
      <c r="CB26" s="55"/>
      <c r="CC26" s="55"/>
      <c r="CD26" s="55"/>
      <c r="CE26" s="55"/>
      <c r="CF26" s="56"/>
      <c r="CG26" s="55"/>
      <c r="CH26" s="3"/>
      <c r="CI26" s="34">
        <v>0</v>
      </c>
      <c r="CJ26" s="29">
        <v>1.4</v>
      </c>
      <c r="CK26" s="3"/>
      <c r="CL26" s="3"/>
      <c r="CM26" s="3"/>
      <c r="CN26" s="3"/>
      <c r="CO26" s="3"/>
      <c r="CP26" s="3"/>
      <c r="CV26" s="9" t="s">
        <v>17</v>
      </c>
      <c r="CW26" s="12"/>
      <c r="CX26" s="8"/>
      <c r="CY26" s="8"/>
      <c r="CZ26" s="8"/>
      <c r="DA26" s="8"/>
      <c r="DB26" s="8"/>
      <c r="DC26" s="8"/>
      <c r="DD26" s="8"/>
      <c r="DE26" s="8"/>
      <c r="DF26" s="8"/>
      <c r="DG26" s="8"/>
      <c r="DH26" s="8"/>
      <c r="DI26" s="8"/>
      <c r="DJ26" s="8"/>
      <c r="DK26" s="8"/>
      <c r="DL26" s="8"/>
      <c r="DM26" s="8"/>
      <c r="DN26" s="7"/>
      <c r="DO26" s="8"/>
      <c r="DP26" s="16">
        <v>3.31</v>
      </c>
      <c r="DQ26" s="8"/>
      <c r="DR26" s="8"/>
      <c r="DS26" s="8"/>
      <c r="DT26" s="8"/>
      <c r="DU26" s="8"/>
      <c r="DV26" s="8"/>
      <c r="DW26" s="8"/>
      <c r="DX26" s="8"/>
      <c r="DY26" s="8"/>
      <c r="DZ26" s="11"/>
      <c r="EA26" s="21"/>
      <c r="EB26" s="21"/>
      <c r="EC26" s="21"/>
      <c r="ED26" s="21"/>
      <c r="EE26" s="21"/>
      <c r="EF26" s="21"/>
      <c r="EG26" s="21"/>
      <c r="EI26" s="28">
        <v>2.2869999999999999</v>
      </c>
      <c r="EJ26" s="28">
        <v>4.915</v>
      </c>
    </row>
    <row r="27" spans="2:143" ht="15.75" x14ac:dyDescent="0.25">
      <c r="B27" s="9" t="s">
        <v>18</v>
      </c>
      <c r="C27" s="176"/>
      <c r="D27" s="99"/>
      <c r="E27" s="99"/>
      <c r="F27" s="99"/>
      <c r="G27" s="99"/>
      <c r="H27" s="99"/>
      <c r="I27" s="99">
        <v>0</v>
      </c>
      <c r="J27" s="99"/>
      <c r="K27" s="99"/>
      <c r="L27" s="99"/>
      <c r="M27" s="99"/>
      <c r="N27" s="99"/>
      <c r="O27" s="99"/>
      <c r="P27" s="99"/>
      <c r="Q27" s="99"/>
      <c r="R27" s="99"/>
      <c r="S27" s="99"/>
      <c r="T27" s="99"/>
      <c r="U27" s="177"/>
      <c r="V27" s="99"/>
      <c r="W27" s="99"/>
      <c r="X27" s="99"/>
      <c r="Y27" s="99"/>
      <c r="Z27" s="99"/>
      <c r="AA27" s="99"/>
      <c r="AB27" s="99"/>
      <c r="AC27" s="99"/>
      <c r="AD27" s="99"/>
      <c r="AE27" s="99"/>
      <c r="AF27" s="99"/>
      <c r="AG27" s="178"/>
      <c r="AH27" s="178"/>
      <c r="AI27" s="178"/>
      <c r="AJ27" s="178"/>
      <c r="AK27" s="178"/>
      <c r="AL27" s="178"/>
      <c r="AM27" s="179"/>
      <c r="AN27"/>
      <c r="AO27"/>
      <c r="AP27"/>
      <c r="AQ27"/>
      <c r="AR27"/>
      <c r="AS27"/>
      <c r="AT27"/>
      <c r="AU27" s="9" t="s">
        <v>18</v>
      </c>
      <c r="AV27" s="12"/>
      <c r="AW27" s="8"/>
      <c r="AX27" s="8"/>
      <c r="AY27" s="8"/>
      <c r="AZ27" s="8"/>
      <c r="BA27" s="8"/>
      <c r="BB27" s="8"/>
      <c r="BC27" s="8"/>
      <c r="BD27" s="8"/>
      <c r="BE27" s="8"/>
      <c r="BF27" s="8"/>
      <c r="BG27" s="8"/>
      <c r="BH27" s="8"/>
      <c r="BI27" s="8"/>
      <c r="BJ27" s="8"/>
      <c r="BK27" s="8"/>
      <c r="BL27" s="8"/>
      <c r="BM27" s="8"/>
      <c r="BN27" s="63"/>
      <c r="BO27" s="8"/>
      <c r="BP27" s="8"/>
      <c r="BQ27" s="8"/>
      <c r="BR27" s="8"/>
      <c r="BS27" s="8"/>
      <c r="BT27" s="8"/>
      <c r="BU27" s="8"/>
      <c r="BV27" s="8"/>
      <c r="BW27" s="8"/>
      <c r="BX27" s="8"/>
      <c r="BY27" s="8"/>
      <c r="BZ27" s="55"/>
      <c r="CA27" s="55"/>
      <c r="CB27" s="55"/>
      <c r="CC27" s="55"/>
      <c r="CD27" s="55"/>
      <c r="CE27" s="55"/>
      <c r="CF27" s="56"/>
      <c r="CG27" s="55"/>
      <c r="CH27" s="3"/>
      <c r="CI27" s="3"/>
      <c r="CJ27" s="3"/>
      <c r="CK27" s="3"/>
      <c r="CL27" s="3"/>
      <c r="CM27" s="3"/>
      <c r="CN27" s="3"/>
      <c r="CO27" s="3"/>
      <c r="CP27" s="3"/>
      <c r="CV27" s="9" t="s">
        <v>18</v>
      </c>
      <c r="CW27" s="12"/>
      <c r="CX27" s="16">
        <v>0.91600000000000004</v>
      </c>
      <c r="CY27" s="8"/>
      <c r="CZ27" s="8"/>
      <c r="DA27" s="8"/>
      <c r="DB27" s="8"/>
      <c r="DC27" s="16">
        <v>3.2250000000000001</v>
      </c>
      <c r="DD27" s="8"/>
      <c r="DE27" s="8"/>
      <c r="DF27" s="8"/>
      <c r="DG27" s="8"/>
      <c r="DH27" s="8"/>
      <c r="DI27" s="8"/>
      <c r="DJ27" s="8"/>
      <c r="DK27" s="8"/>
      <c r="DL27" s="8"/>
      <c r="DM27" s="8"/>
      <c r="DN27" s="8"/>
      <c r="DO27" s="7"/>
      <c r="DP27" s="8"/>
      <c r="DQ27" s="8"/>
      <c r="DR27" s="8"/>
      <c r="DS27" s="8"/>
      <c r="DT27" s="8"/>
      <c r="DU27" s="8"/>
      <c r="DV27" s="8"/>
      <c r="DW27" s="8"/>
      <c r="DX27" s="8"/>
      <c r="DY27" s="8"/>
      <c r="DZ27" s="11"/>
      <c r="EA27" s="21"/>
      <c r="EB27" s="21"/>
      <c r="EC27" s="21"/>
      <c r="ED27" s="21"/>
      <c r="EE27" s="21"/>
      <c r="EF27" s="21"/>
      <c r="EG27" s="21"/>
    </row>
    <row r="28" spans="2:143" ht="15.75" x14ac:dyDescent="0.25">
      <c r="B28" s="9" t="s">
        <v>19</v>
      </c>
      <c r="C28" s="176"/>
      <c r="D28" s="99"/>
      <c r="E28" s="99"/>
      <c r="F28" s="99"/>
      <c r="G28" s="99"/>
      <c r="H28" s="99"/>
      <c r="I28" s="99"/>
      <c r="J28" s="99"/>
      <c r="K28" s="99">
        <v>1</v>
      </c>
      <c r="L28" s="99"/>
      <c r="M28" s="99"/>
      <c r="N28" s="99"/>
      <c r="O28" s="99"/>
      <c r="P28" s="99"/>
      <c r="Q28" s="99"/>
      <c r="R28" s="99"/>
      <c r="S28" s="99"/>
      <c r="T28" s="99">
        <v>2</v>
      </c>
      <c r="U28" s="99"/>
      <c r="V28" s="177"/>
      <c r="W28" s="99"/>
      <c r="X28" s="99"/>
      <c r="Y28" s="99"/>
      <c r="Z28" s="99"/>
      <c r="AA28" s="99"/>
      <c r="AB28" s="99"/>
      <c r="AC28" s="99"/>
      <c r="AD28" s="99"/>
      <c r="AE28" s="99"/>
      <c r="AF28" s="99"/>
      <c r="AG28" s="178"/>
      <c r="AH28" s="178"/>
      <c r="AI28" s="178"/>
      <c r="AJ28" s="178"/>
      <c r="AK28" s="178"/>
      <c r="AL28" s="178"/>
      <c r="AM28" s="179"/>
      <c r="AN28"/>
      <c r="AO28"/>
      <c r="AP28"/>
      <c r="AQ28"/>
      <c r="AR28"/>
      <c r="AS28"/>
      <c r="AT28"/>
      <c r="AU28" s="9" t="s">
        <v>19</v>
      </c>
      <c r="AV28" s="12"/>
      <c r="AW28" s="8"/>
      <c r="AX28" s="8"/>
      <c r="AY28" s="8"/>
      <c r="AZ28" s="8"/>
      <c r="BA28" s="8"/>
      <c r="BB28" s="8"/>
      <c r="BC28" s="8"/>
      <c r="BD28" s="8">
        <v>0.78</v>
      </c>
      <c r="BE28" s="8"/>
      <c r="BF28" s="8"/>
      <c r="BG28" s="8"/>
      <c r="BH28" s="8"/>
      <c r="BI28" s="8"/>
      <c r="BJ28" s="8"/>
      <c r="BK28" s="8"/>
      <c r="BL28" s="8"/>
      <c r="BM28" s="8">
        <v>2</v>
      </c>
      <c r="BN28" s="8"/>
      <c r="BO28" s="63"/>
      <c r="BP28" s="8"/>
      <c r="BQ28" s="8"/>
      <c r="BR28" s="8"/>
      <c r="BS28" s="8"/>
      <c r="BT28" s="8"/>
      <c r="BU28" s="8"/>
      <c r="BV28" s="8"/>
      <c r="BW28" s="8"/>
      <c r="BX28" s="8"/>
      <c r="BY28" s="8"/>
      <c r="BZ28" s="55"/>
      <c r="CA28" s="55"/>
      <c r="CB28" s="55"/>
      <c r="CC28" s="55"/>
      <c r="CD28" s="55"/>
      <c r="CE28" s="55"/>
      <c r="CF28" s="56"/>
      <c r="CG28" s="55"/>
      <c r="CH28" s="3"/>
      <c r="CI28" s="29">
        <v>0.41</v>
      </c>
      <c r="CJ28" s="3"/>
      <c r="CK28" s="3"/>
      <c r="CL28" s="3"/>
      <c r="CM28" s="3"/>
      <c r="CN28" s="3"/>
      <c r="CO28" s="3"/>
      <c r="CP28" s="3"/>
      <c r="CV28" s="9" t="s">
        <v>19</v>
      </c>
      <c r="CW28" s="12"/>
      <c r="CX28" s="8"/>
      <c r="CY28" s="8"/>
      <c r="CZ28" s="8"/>
      <c r="DA28" s="8"/>
      <c r="DB28" s="8"/>
      <c r="DC28" s="8"/>
      <c r="DD28" s="8"/>
      <c r="DE28" s="8"/>
      <c r="DF28" s="16">
        <v>1.2</v>
      </c>
      <c r="DG28" s="8"/>
      <c r="DH28" s="8"/>
      <c r="DI28" s="8"/>
      <c r="DJ28" s="8"/>
      <c r="DK28" s="8"/>
      <c r="DL28" s="8"/>
      <c r="DM28" s="8"/>
      <c r="DN28" s="16">
        <v>3.31</v>
      </c>
      <c r="DO28" s="8"/>
      <c r="DP28" s="7"/>
      <c r="DQ28" s="8"/>
      <c r="DR28" s="8"/>
      <c r="DS28" s="8"/>
      <c r="DT28" s="8"/>
      <c r="DU28" s="8"/>
      <c r="DV28" s="8"/>
      <c r="DW28" s="8"/>
      <c r="DX28" s="8"/>
      <c r="DY28" s="8"/>
      <c r="DZ28" s="11"/>
      <c r="EA28" s="21"/>
      <c r="EB28" s="21"/>
      <c r="EC28" s="21"/>
      <c r="ED28" s="21"/>
      <c r="EE28" s="21"/>
      <c r="EF28" s="21"/>
      <c r="EG28" s="21"/>
      <c r="EI28" s="28">
        <v>0.3</v>
      </c>
    </row>
    <row r="29" spans="2:143" ht="15.75" x14ac:dyDescent="0.25">
      <c r="B29" s="9" t="s">
        <v>20</v>
      </c>
      <c r="C29" s="176"/>
      <c r="D29" s="99"/>
      <c r="E29" s="99"/>
      <c r="F29" s="99"/>
      <c r="G29" s="99"/>
      <c r="H29" s="99"/>
      <c r="I29" s="99"/>
      <c r="J29" s="99"/>
      <c r="K29" s="99"/>
      <c r="L29" s="99"/>
      <c r="M29" s="99"/>
      <c r="N29" s="99"/>
      <c r="O29" s="99"/>
      <c r="P29" s="99"/>
      <c r="Q29" s="99"/>
      <c r="R29" s="99"/>
      <c r="S29" s="99"/>
      <c r="T29" s="99"/>
      <c r="U29" s="99"/>
      <c r="V29" s="99"/>
      <c r="W29" s="177"/>
      <c r="X29" s="99"/>
      <c r="Y29" s="99"/>
      <c r="Z29" s="99"/>
      <c r="AA29" s="99"/>
      <c r="AB29" s="99"/>
      <c r="AC29" s="99"/>
      <c r="AD29" s="99"/>
      <c r="AE29" s="99"/>
      <c r="AF29" s="99"/>
      <c r="AG29" s="178"/>
      <c r="AH29" s="178"/>
      <c r="AI29" s="178"/>
      <c r="AJ29" s="178"/>
      <c r="AK29" s="178"/>
      <c r="AL29" s="178"/>
      <c r="AM29" s="179"/>
      <c r="AN29"/>
      <c r="AO29"/>
      <c r="AP29"/>
      <c r="AQ29"/>
      <c r="AR29"/>
      <c r="AS29"/>
      <c r="AT29"/>
      <c r="AU29" s="9" t="s">
        <v>20</v>
      </c>
      <c r="AV29" s="12"/>
      <c r="AW29" s="8"/>
      <c r="AX29" s="8"/>
      <c r="AY29" s="8"/>
      <c r="AZ29" s="8"/>
      <c r="BA29" s="8"/>
      <c r="BB29" s="8"/>
      <c r="BC29" s="8"/>
      <c r="BD29" s="8"/>
      <c r="BE29" s="15"/>
      <c r="BF29" s="8"/>
      <c r="BG29" s="8"/>
      <c r="BH29" s="8"/>
      <c r="BI29" s="8"/>
      <c r="BJ29" s="8"/>
      <c r="BK29" s="8"/>
      <c r="BL29" s="8"/>
      <c r="BM29" s="8"/>
      <c r="BN29" s="8"/>
      <c r="BO29" s="8"/>
      <c r="BP29" s="63"/>
      <c r="BQ29" s="8"/>
      <c r="BR29" s="8"/>
      <c r="BS29" s="8"/>
      <c r="BT29" s="8"/>
      <c r="BU29" s="8"/>
      <c r="BV29" s="8"/>
      <c r="BW29" s="8"/>
      <c r="BX29" s="8"/>
      <c r="BY29" s="8"/>
      <c r="BZ29" s="55"/>
      <c r="CA29" s="55"/>
      <c r="CB29" s="55"/>
      <c r="CC29" s="55"/>
      <c r="CD29" s="55"/>
      <c r="CE29" s="55"/>
      <c r="CF29" s="56"/>
      <c r="CG29" s="55"/>
      <c r="CH29" s="3"/>
      <c r="CI29" s="3"/>
      <c r="CJ29" s="3"/>
      <c r="CK29" s="3"/>
      <c r="CL29" s="3"/>
      <c r="CM29" s="3"/>
      <c r="CN29" s="3"/>
      <c r="CO29" s="3"/>
      <c r="CP29" s="3"/>
      <c r="CV29" s="9" t="s">
        <v>20</v>
      </c>
      <c r="CW29" s="12"/>
      <c r="CX29" s="8"/>
      <c r="CY29" s="8"/>
      <c r="CZ29" s="8"/>
      <c r="DA29" s="8"/>
      <c r="DB29" s="8"/>
      <c r="DC29" s="8"/>
      <c r="DD29" s="8"/>
      <c r="DE29" s="15"/>
      <c r="DF29" s="8"/>
      <c r="DG29" s="8"/>
      <c r="DH29" s="8"/>
      <c r="DI29" s="8"/>
      <c r="DJ29" s="8"/>
      <c r="DK29" s="8"/>
      <c r="DL29" s="8"/>
      <c r="DM29" s="8"/>
      <c r="DN29" s="8"/>
      <c r="DO29" s="8"/>
      <c r="DP29" s="8"/>
      <c r="DQ29" s="7"/>
      <c r="DR29" s="8"/>
      <c r="DS29" s="8"/>
      <c r="DT29" s="8"/>
      <c r="DU29" s="8"/>
      <c r="DV29" s="8"/>
      <c r="DW29" s="8"/>
      <c r="DX29" s="8"/>
      <c r="DY29" s="8"/>
      <c r="DZ29" s="11"/>
      <c r="EA29" s="21"/>
      <c r="EB29" s="21"/>
      <c r="EC29" s="21"/>
      <c r="ED29" s="21"/>
      <c r="EE29" s="21"/>
      <c r="EF29" s="21"/>
      <c r="EG29" s="21"/>
    </row>
    <row r="30" spans="2:143" ht="15.75" x14ac:dyDescent="0.25">
      <c r="B30" s="9" t="s">
        <v>21</v>
      </c>
      <c r="C30" s="176"/>
      <c r="D30" s="99">
        <v>2.35</v>
      </c>
      <c r="E30" s="99"/>
      <c r="F30" s="99"/>
      <c r="G30" s="99"/>
      <c r="H30" s="99"/>
      <c r="I30" s="99">
        <v>3.8</v>
      </c>
      <c r="J30" s="99"/>
      <c r="K30" s="99"/>
      <c r="L30" s="99"/>
      <c r="M30" s="99"/>
      <c r="N30" s="99"/>
      <c r="O30" s="99"/>
      <c r="P30" s="99"/>
      <c r="Q30" s="99"/>
      <c r="R30" s="99"/>
      <c r="S30" s="99"/>
      <c r="T30" s="99"/>
      <c r="U30" s="99"/>
      <c r="V30" s="99"/>
      <c r="W30" s="99"/>
      <c r="X30" s="177"/>
      <c r="Y30" s="99"/>
      <c r="Z30" s="99"/>
      <c r="AA30" s="99"/>
      <c r="AB30" s="99"/>
      <c r="AC30" s="99"/>
      <c r="AD30" s="99"/>
      <c r="AE30" s="99"/>
      <c r="AF30" s="99"/>
      <c r="AG30" s="178"/>
      <c r="AH30" s="178"/>
      <c r="AI30" s="178"/>
      <c r="AJ30" s="178"/>
      <c r="AK30" s="178"/>
      <c r="AL30" s="178"/>
      <c r="AM30" s="179"/>
      <c r="AN30"/>
      <c r="AO30"/>
      <c r="AP30"/>
      <c r="AQ30"/>
      <c r="AR30"/>
      <c r="AS30"/>
      <c r="AT30"/>
      <c r="AU30" s="9" t="s">
        <v>21</v>
      </c>
      <c r="AV30" s="12"/>
      <c r="AW30" s="8">
        <v>2.4</v>
      </c>
      <c r="AX30" s="8"/>
      <c r="AY30" s="8"/>
      <c r="AZ30" s="8"/>
      <c r="BA30" s="8"/>
      <c r="BB30" s="8">
        <v>3.8</v>
      </c>
      <c r="BC30" s="8"/>
      <c r="BD30" s="8"/>
      <c r="BE30" s="8"/>
      <c r="BF30" s="8"/>
      <c r="BG30" s="8"/>
      <c r="BH30" s="8"/>
      <c r="BI30" s="8"/>
      <c r="BJ30" s="8"/>
      <c r="BK30" s="8"/>
      <c r="BL30" s="8"/>
      <c r="BM30" s="8"/>
      <c r="BN30" s="8"/>
      <c r="BO30" s="8"/>
      <c r="BP30" s="8"/>
      <c r="BQ30" s="63"/>
      <c r="BR30" s="8"/>
      <c r="BS30" s="8"/>
      <c r="BT30" s="8"/>
      <c r="BU30" s="8"/>
      <c r="BV30" s="8"/>
      <c r="BW30" s="8"/>
      <c r="BX30" s="8"/>
      <c r="BY30" s="8"/>
      <c r="BZ30" s="55"/>
      <c r="CA30" s="55"/>
      <c r="CB30" s="55"/>
      <c r="CC30" s="55"/>
      <c r="CD30" s="55"/>
      <c r="CE30" s="55"/>
      <c r="CF30" s="56"/>
      <c r="CG30" s="55"/>
      <c r="CH30" s="3"/>
      <c r="CI30" s="3"/>
      <c r="CJ30" s="3"/>
      <c r="CK30" s="3"/>
      <c r="CL30" s="3"/>
      <c r="CM30" s="3"/>
      <c r="CN30" s="3"/>
      <c r="CO30" s="3"/>
      <c r="CP30" s="3"/>
      <c r="CV30" s="9" t="s">
        <v>21</v>
      </c>
      <c r="CW30" s="12"/>
      <c r="CX30" s="16">
        <v>5.4290000000000003</v>
      </c>
      <c r="CY30" s="8"/>
      <c r="CZ30" s="8"/>
      <c r="DA30" s="8"/>
      <c r="DB30" s="8"/>
      <c r="DC30" s="16">
        <v>8.923</v>
      </c>
      <c r="DD30" s="8"/>
      <c r="DE30" s="8"/>
      <c r="DF30" s="8"/>
      <c r="DG30" s="8"/>
      <c r="DH30" s="8"/>
      <c r="DI30" s="8"/>
      <c r="DJ30" s="8"/>
      <c r="DK30" s="8"/>
      <c r="DL30" s="8"/>
      <c r="DM30" s="8"/>
      <c r="DN30" s="8"/>
      <c r="DO30" s="8"/>
      <c r="DP30" s="8"/>
      <c r="DQ30" s="8"/>
      <c r="DR30" s="7"/>
      <c r="DS30" s="8"/>
      <c r="DT30" s="8"/>
      <c r="DU30" s="8"/>
      <c r="DV30" s="8"/>
      <c r="DW30" s="8"/>
      <c r="DX30" s="8"/>
      <c r="DY30" s="8"/>
      <c r="DZ30" s="11"/>
      <c r="EA30" s="21"/>
      <c r="EB30" s="21"/>
      <c r="EC30" s="21"/>
      <c r="ED30" s="21"/>
      <c r="EE30" s="21"/>
      <c r="EF30" s="21"/>
      <c r="EG30" s="21"/>
    </row>
    <row r="31" spans="2:143" ht="15.75" x14ac:dyDescent="0.25">
      <c r="B31" s="9" t="s">
        <v>22</v>
      </c>
      <c r="C31" s="176"/>
      <c r="D31" s="99"/>
      <c r="E31" s="99"/>
      <c r="F31" s="99"/>
      <c r="G31" s="99"/>
      <c r="H31" s="99"/>
      <c r="I31" s="99"/>
      <c r="J31" s="99">
        <v>1</v>
      </c>
      <c r="K31" s="99"/>
      <c r="L31" s="99"/>
      <c r="M31" s="99">
        <v>1</v>
      </c>
      <c r="N31" s="99"/>
      <c r="O31" s="99"/>
      <c r="P31" s="99"/>
      <c r="Q31" s="99"/>
      <c r="R31" s="99"/>
      <c r="S31" s="99"/>
      <c r="T31" s="99"/>
      <c r="U31" s="99"/>
      <c r="V31" s="99"/>
      <c r="W31" s="99"/>
      <c r="X31" s="99"/>
      <c r="Y31" s="177"/>
      <c r="Z31" s="99"/>
      <c r="AA31" s="99"/>
      <c r="AB31" s="99"/>
      <c r="AC31" s="99">
        <v>3.35</v>
      </c>
      <c r="AD31" s="99"/>
      <c r="AE31" s="99"/>
      <c r="AF31" s="99"/>
      <c r="AG31" s="178"/>
      <c r="AH31" s="178"/>
      <c r="AI31" s="178"/>
      <c r="AJ31" s="178"/>
      <c r="AK31" s="178"/>
      <c r="AL31" s="178"/>
      <c r="AM31" s="179"/>
      <c r="AN31"/>
      <c r="AO31"/>
      <c r="AP31"/>
      <c r="AQ31"/>
      <c r="AR31"/>
      <c r="AS31"/>
      <c r="AT31"/>
      <c r="AU31" s="9" t="s">
        <v>22</v>
      </c>
      <c r="AV31" s="12"/>
      <c r="AW31" s="8"/>
      <c r="AX31" s="8"/>
      <c r="AY31" s="8"/>
      <c r="AZ31" s="8"/>
      <c r="BA31" s="8"/>
      <c r="BB31" s="8"/>
      <c r="BC31" s="8">
        <v>0.95</v>
      </c>
      <c r="BD31" s="8"/>
      <c r="BE31" s="8"/>
      <c r="BF31" s="8">
        <v>0.1</v>
      </c>
      <c r="BG31" s="8"/>
      <c r="BH31" s="8"/>
      <c r="BI31" s="8"/>
      <c r="BJ31" s="8"/>
      <c r="BK31" s="8"/>
      <c r="BL31" s="8"/>
      <c r="BM31" s="8"/>
      <c r="BN31" s="8"/>
      <c r="BO31" s="8"/>
      <c r="BP31" s="8"/>
      <c r="BQ31" s="8"/>
      <c r="BR31" s="63"/>
      <c r="BS31" s="8"/>
      <c r="BT31" s="8"/>
      <c r="BU31" s="8"/>
      <c r="BV31" s="8">
        <v>3.05</v>
      </c>
      <c r="BW31" s="8"/>
      <c r="BX31" s="8"/>
      <c r="BY31" s="8"/>
      <c r="BZ31" s="55"/>
      <c r="CA31" s="55"/>
      <c r="CB31" s="55"/>
      <c r="CC31" s="55"/>
      <c r="CD31" s="55"/>
      <c r="CE31" s="55"/>
      <c r="CF31" s="56"/>
      <c r="CG31" s="55"/>
      <c r="CH31" s="3"/>
      <c r="CI31" s="3"/>
      <c r="CJ31" s="3"/>
      <c r="CK31" s="3"/>
      <c r="CL31" s="3"/>
      <c r="CM31" s="3"/>
      <c r="CN31" s="3"/>
      <c r="CO31" s="3"/>
      <c r="CP31" s="3"/>
      <c r="CV31" s="9" t="s">
        <v>22</v>
      </c>
      <c r="CW31" s="12"/>
      <c r="CX31" s="8"/>
      <c r="CY31" s="8"/>
      <c r="CZ31" s="8"/>
      <c r="DA31" s="8"/>
      <c r="DB31" s="8"/>
      <c r="DC31" s="8"/>
      <c r="DD31" s="16">
        <v>1</v>
      </c>
      <c r="DE31" s="8"/>
      <c r="DF31" s="8"/>
      <c r="DG31" s="16">
        <v>0.1</v>
      </c>
      <c r="DH31" s="8"/>
      <c r="DI31" s="8"/>
      <c r="DJ31" s="8"/>
      <c r="DK31" s="8"/>
      <c r="DL31" s="8"/>
      <c r="DM31" s="8"/>
      <c r="DN31" s="8"/>
      <c r="DO31" s="8"/>
      <c r="DP31" s="8"/>
      <c r="DQ31" s="8"/>
      <c r="DR31" s="8"/>
      <c r="DS31" s="7"/>
      <c r="DT31" s="8"/>
      <c r="DU31" s="8"/>
      <c r="DV31" s="8"/>
      <c r="DW31" s="16">
        <v>4.8250000000000002</v>
      </c>
      <c r="DX31" s="8"/>
      <c r="DY31" s="8"/>
      <c r="DZ31" s="11"/>
      <c r="EA31" s="21"/>
      <c r="EB31" s="21"/>
      <c r="EC31" s="21"/>
      <c r="ED31" s="21"/>
      <c r="EE31" s="21"/>
      <c r="EF31" s="21"/>
      <c r="EG31" s="21"/>
      <c r="EI31" s="28">
        <v>0.05</v>
      </c>
    </row>
    <row r="32" spans="2:143" ht="15.75" x14ac:dyDescent="0.25">
      <c r="B32" s="9" t="s">
        <v>23</v>
      </c>
      <c r="C32" s="176"/>
      <c r="D32" s="99"/>
      <c r="E32" s="99"/>
      <c r="F32" s="99"/>
      <c r="G32" s="99"/>
      <c r="H32" s="99">
        <v>1.8</v>
      </c>
      <c r="I32" s="99">
        <v>1.2</v>
      </c>
      <c r="J32" s="99"/>
      <c r="K32" s="99"/>
      <c r="L32" s="99"/>
      <c r="M32" s="99"/>
      <c r="N32" s="99"/>
      <c r="O32" s="99"/>
      <c r="P32" s="99"/>
      <c r="Q32" s="99"/>
      <c r="R32" s="99"/>
      <c r="S32" s="99"/>
      <c r="T32" s="99"/>
      <c r="U32" s="99"/>
      <c r="V32" s="99"/>
      <c r="W32" s="99"/>
      <c r="X32" s="99"/>
      <c r="Y32" s="99"/>
      <c r="Z32" s="177"/>
      <c r="AA32" s="99"/>
      <c r="AB32" s="99"/>
      <c r="AC32" s="99">
        <v>0.6</v>
      </c>
      <c r="AD32" s="99"/>
      <c r="AE32" s="99">
        <v>0.75</v>
      </c>
      <c r="AF32" s="99"/>
      <c r="AG32" s="178"/>
      <c r="AH32" s="178"/>
      <c r="AI32" s="178"/>
      <c r="AJ32" s="178"/>
      <c r="AK32" s="178"/>
      <c r="AL32" s="178"/>
      <c r="AM32" s="179"/>
      <c r="AN32"/>
      <c r="AO32"/>
      <c r="AP32"/>
      <c r="AQ32"/>
      <c r="AR32"/>
      <c r="AS32"/>
      <c r="AT32"/>
      <c r="AU32" s="9" t="s">
        <v>23</v>
      </c>
      <c r="AV32" s="12"/>
      <c r="AW32" s="8"/>
      <c r="AX32" s="8"/>
      <c r="AY32" s="8"/>
      <c r="AZ32" s="8"/>
      <c r="BA32" s="8">
        <v>0.8</v>
      </c>
      <c r="BB32" s="8">
        <v>1.2</v>
      </c>
      <c r="BC32" s="8"/>
      <c r="BD32" s="8"/>
      <c r="BE32" s="8"/>
      <c r="BF32" s="8"/>
      <c r="BG32" s="8"/>
      <c r="BH32" s="8"/>
      <c r="BI32" s="8"/>
      <c r="BJ32" s="8"/>
      <c r="BK32" s="8"/>
      <c r="BL32" s="8"/>
      <c r="BM32" s="8"/>
      <c r="BN32" s="8"/>
      <c r="BO32" s="8"/>
      <c r="BP32" s="8"/>
      <c r="BQ32" s="8"/>
      <c r="BR32" s="8"/>
      <c r="BS32" s="63"/>
      <c r="BT32" s="8"/>
      <c r="BU32" s="8"/>
      <c r="BV32" s="8">
        <v>0.6</v>
      </c>
      <c r="BW32" s="8"/>
      <c r="BX32" s="8">
        <v>0.75</v>
      </c>
      <c r="BY32" s="8"/>
      <c r="BZ32" s="55"/>
      <c r="CA32" s="55"/>
      <c r="CB32" s="55"/>
      <c r="CC32" s="55"/>
      <c r="CD32" s="55"/>
      <c r="CE32" s="55"/>
      <c r="CF32" s="56"/>
      <c r="CG32" s="55"/>
      <c r="CH32" s="3"/>
      <c r="CI32" s="3"/>
      <c r="CJ32" s="3"/>
      <c r="CK32" s="3"/>
      <c r="CL32" s="3"/>
      <c r="CM32" s="3"/>
      <c r="CN32" s="3"/>
      <c r="CO32" s="3"/>
      <c r="CP32" s="3"/>
      <c r="CV32" s="9" t="s">
        <v>23</v>
      </c>
      <c r="CW32" s="12"/>
      <c r="CX32" s="8"/>
      <c r="CY32" s="8"/>
      <c r="CZ32" s="8"/>
      <c r="DA32" s="8"/>
      <c r="DB32" s="16">
        <v>2.9740000000000002</v>
      </c>
      <c r="DC32" s="16">
        <v>3.4039999999999999</v>
      </c>
      <c r="DD32" s="8"/>
      <c r="DE32" s="8"/>
      <c r="DF32" s="8"/>
      <c r="DG32" s="8"/>
      <c r="DH32" s="8"/>
      <c r="DI32" s="8"/>
      <c r="DJ32" s="8"/>
      <c r="DK32" s="8"/>
      <c r="DL32" s="8"/>
      <c r="DM32" s="8"/>
      <c r="DN32" s="8"/>
      <c r="DO32" s="8"/>
      <c r="DP32" s="8"/>
      <c r="DQ32" s="8"/>
      <c r="DR32" s="8"/>
      <c r="DS32" s="8"/>
      <c r="DT32" s="7"/>
      <c r="DU32" s="8"/>
      <c r="DV32" s="8"/>
      <c r="DW32" s="16">
        <v>0.6</v>
      </c>
      <c r="DX32" s="8"/>
      <c r="DY32" s="16">
        <v>1.6619999999999999</v>
      </c>
      <c r="DZ32" s="11"/>
      <c r="EA32" s="21"/>
      <c r="EB32" s="21"/>
      <c r="EC32" s="21"/>
      <c r="ED32" s="21"/>
      <c r="EE32" s="21"/>
      <c r="EF32" s="21"/>
      <c r="EG32" s="21"/>
      <c r="EH32" s="28">
        <v>0.309</v>
      </c>
      <c r="EJ32" s="28">
        <v>0.12</v>
      </c>
    </row>
    <row r="33" spans="2:142" ht="15.75" x14ac:dyDescent="0.25">
      <c r="B33" s="9" t="s">
        <v>24</v>
      </c>
      <c r="C33" s="176"/>
      <c r="D33" s="99"/>
      <c r="E33" s="99"/>
      <c r="F33" s="99"/>
      <c r="G33" s="99"/>
      <c r="H33" s="99"/>
      <c r="I33" s="99"/>
      <c r="J33" s="99"/>
      <c r="K33" s="99"/>
      <c r="L33" s="99">
        <v>1.1000000000000001</v>
      </c>
      <c r="M33" s="99"/>
      <c r="N33" s="99"/>
      <c r="O33" s="99"/>
      <c r="P33" s="99"/>
      <c r="Q33" s="99"/>
      <c r="R33" s="99"/>
      <c r="S33" s="99"/>
      <c r="T33" s="99"/>
      <c r="U33" s="99"/>
      <c r="V33" s="99"/>
      <c r="W33" s="99"/>
      <c r="X33" s="99"/>
      <c r="Y33" s="99"/>
      <c r="Z33" s="99"/>
      <c r="AA33" s="177"/>
      <c r="AB33" s="99"/>
      <c r="AC33" s="99"/>
      <c r="AD33" s="99"/>
      <c r="AE33" s="99"/>
      <c r="AF33" s="99"/>
      <c r="AG33" s="178"/>
      <c r="AH33" s="178"/>
      <c r="AI33" s="178"/>
      <c r="AJ33" s="178"/>
      <c r="AK33" s="178"/>
      <c r="AL33" s="178"/>
      <c r="AM33" s="179"/>
      <c r="AN33"/>
      <c r="AO33"/>
      <c r="AP33"/>
      <c r="AQ33"/>
      <c r="AR33"/>
      <c r="AS33"/>
      <c r="AT33"/>
      <c r="AU33" s="9" t="s">
        <v>24</v>
      </c>
      <c r="AV33" s="12"/>
      <c r="AW33" s="8"/>
      <c r="AX33" s="8"/>
      <c r="AY33" s="8"/>
      <c r="AZ33" s="8"/>
      <c r="BA33" s="8"/>
      <c r="BB33" s="8"/>
      <c r="BC33" s="8"/>
      <c r="BD33" s="8"/>
      <c r="BE33" s="8">
        <v>1</v>
      </c>
      <c r="BF33" s="8"/>
      <c r="BG33" s="8"/>
      <c r="BH33" s="8"/>
      <c r="BI33" s="8"/>
      <c r="BJ33" s="8"/>
      <c r="BK33" s="8"/>
      <c r="BL33" s="8"/>
      <c r="BM33" s="8"/>
      <c r="BN33" s="8"/>
      <c r="BO33" s="8"/>
      <c r="BP33" s="8"/>
      <c r="BQ33" s="8"/>
      <c r="BR33" s="8"/>
      <c r="BS33" s="8"/>
      <c r="BT33" s="63"/>
      <c r="BU33" s="8"/>
      <c r="BV33" s="8"/>
      <c r="BW33" s="8"/>
      <c r="BX33" s="8"/>
      <c r="BY33" s="8"/>
      <c r="BZ33" s="55"/>
      <c r="CA33" s="55"/>
      <c r="CB33" s="55"/>
      <c r="CC33" s="55"/>
      <c r="CD33" s="55"/>
      <c r="CE33" s="55"/>
      <c r="CF33" s="56"/>
      <c r="CG33" s="55"/>
      <c r="CH33" s="3"/>
      <c r="CI33" s="3"/>
      <c r="CJ33" s="3"/>
      <c r="CK33" s="3"/>
      <c r="CL33" s="3"/>
      <c r="CM33" s="3"/>
      <c r="CN33" s="3"/>
      <c r="CO33" s="3"/>
      <c r="CP33" s="3"/>
      <c r="CV33" s="9" t="s">
        <v>24</v>
      </c>
      <c r="CW33" s="12"/>
      <c r="CX33" s="8"/>
      <c r="CY33" s="8"/>
      <c r="CZ33" s="8"/>
      <c r="DA33" s="8"/>
      <c r="DB33" s="8"/>
      <c r="DC33" s="8"/>
      <c r="DD33" s="8"/>
      <c r="DE33" s="16">
        <v>5.5330000000000004</v>
      </c>
      <c r="DF33" s="8"/>
      <c r="DG33" s="8"/>
      <c r="DH33" s="8"/>
      <c r="DI33" s="8"/>
      <c r="DJ33" s="8"/>
      <c r="DK33" s="8"/>
      <c r="DL33" s="8"/>
      <c r="DM33" s="8"/>
      <c r="DN33" s="8"/>
      <c r="DO33" s="8"/>
      <c r="DP33" s="8"/>
      <c r="DQ33" s="8"/>
      <c r="DR33" s="8"/>
      <c r="DS33" s="8"/>
      <c r="DT33" s="8"/>
      <c r="DU33" s="7"/>
      <c r="DV33" s="8"/>
      <c r="DW33" s="8"/>
      <c r="DX33" s="8"/>
      <c r="DY33" s="8"/>
      <c r="DZ33" s="11"/>
      <c r="EA33" s="21"/>
      <c r="EB33" s="21"/>
      <c r="EC33" s="21"/>
      <c r="ED33" s="21"/>
      <c r="EE33" s="21"/>
      <c r="EF33" s="21"/>
      <c r="EG33" s="21"/>
    </row>
    <row r="34" spans="2:142" ht="15.75" x14ac:dyDescent="0.25">
      <c r="B34" s="9" t="s">
        <v>25</v>
      </c>
      <c r="C34" s="176"/>
      <c r="D34" s="99"/>
      <c r="E34" s="99">
        <v>0.95</v>
      </c>
      <c r="F34" s="99"/>
      <c r="G34" s="99"/>
      <c r="H34" s="99"/>
      <c r="I34" s="99"/>
      <c r="J34" s="99"/>
      <c r="K34" s="99"/>
      <c r="L34" s="99"/>
      <c r="M34" s="99"/>
      <c r="N34" s="99"/>
      <c r="O34" s="99"/>
      <c r="P34" s="99">
        <v>0.4</v>
      </c>
      <c r="Q34" s="99"/>
      <c r="R34" s="99"/>
      <c r="S34" s="99"/>
      <c r="T34" s="99"/>
      <c r="U34" s="99"/>
      <c r="V34" s="99"/>
      <c r="W34" s="99"/>
      <c r="X34" s="99"/>
      <c r="Y34" s="99"/>
      <c r="Z34" s="99"/>
      <c r="AA34" s="99"/>
      <c r="AB34" s="177"/>
      <c r="AC34" s="99"/>
      <c r="AD34" s="99"/>
      <c r="AE34" s="99"/>
      <c r="AF34" s="99"/>
      <c r="AG34" s="178"/>
      <c r="AH34" s="178"/>
      <c r="AI34" s="178"/>
      <c r="AJ34" s="178"/>
      <c r="AK34" s="178"/>
      <c r="AL34" s="183">
        <v>1.3</v>
      </c>
      <c r="AM34" s="179"/>
      <c r="AN34"/>
      <c r="AO34"/>
      <c r="AP34"/>
      <c r="AQ34"/>
      <c r="AR34"/>
      <c r="AS34"/>
      <c r="AT34"/>
      <c r="AU34" s="9" t="s">
        <v>25</v>
      </c>
      <c r="AV34" s="12"/>
      <c r="AW34" s="8"/>
      <c r="AX34" s="8">
        <v>0.95</v>
      </c>
      <c r="AY34" s="8"/>
      <c r="AZ34" s="8"/>
      <c r="BA34" s="8"/>
      <c r="BB34" s="8"/>
      <c r="BC34" s="8"/>
      <c r="BD34" s="8"/>
      <c r="BE34" s="8"/>
      <c r="BF34" s="8"/>
      <c r="BG34" s="8"/>
      <c r="BH34" s="8"/>
      <c r="BI34" s="8">
        <v>0.4</v>
      </c>
      <c r="BJ34" s="8"/>
      <c r="BK34" s="8"/>
      <c r="BL34" s="8"/>
      <c r="BM34" s="8"/>
      <c r="BN34" s="8"/>
      <c r="BO34" s="8"/>
      <c r="BP34" s="8"/>
      <c r="BQ34" s="8"/>
      <c r="BR34" s="8"/>
      <c r="BS34" s="8"/>
      <c r="BT34" s="8"/>
      <c r="BU34" s="63"/>
      <c r="BV34" s="8"/>
      <c r="BW34" s="8"/>
      <c r="BX34" s="8"/>
      <c r="BY34" s="8"/>
      <c r="BZ34" s="55"/>
      <c r="CA34" s="55"/>
      <c r="CB34" s="55"/>
      <c r="CC34" s="55"/>
      <c r="CD34" s="55"/>
      <c r="CE34" s="57">
        <v>0.7</v>
      </c>
      <c r="CF34" s="56"/>
      <c r="CG34" s="55"/>
      <c r="CH34" s="29">
        <v>0.6</v>
      </c>
      <c r="CI34" s="3"/>
      <c r="CJ34" s="3"/>
      <c r="CK34" s="3"/>
      <c r="CL34" s="3"/>
      <c r="CM34" s="3"/>
      <c r="CN34" s="3"/>
      <c r="CO34" s="3"/>
      <c r="CP34" s="3"/>
      <c r="CV34" s="9" t="s">
        <v>25</v>
      </c>
      <c r="CW34" s="12"/>
      <c r="CX34" s="8"/>
      <c r="CY34" s="16">
        <v>4.1100000000000003</v>
      </c>
      <c r="CZ34" s="8"/>
      <c r="DA34" s="8"/>
      <c r="DB34" s="8"/>
      <c r="DC34" s="8"/>
      <c r="DD34" s="8"/>
      <c r="DE34" s="8"/>
      <c r="DF34" s="8"/>
      <c r="DG34" s="8"/>
      <c r="DH34" s="8"/>
      <c r="DI34" s="8"/>
      <c r="DJ34" s="16">
        <v>1.2</v>
      </c>
      <c r="DK34" s="8"/>
      <c r="DL34" s="8"/>
      <c r="DM34" s="8"/>
      <c r="DN34" s="8"/>
      <c r="DO34" s="8"/>
      <c r="DP34" s="8"/>
      <c r="DQ34" s="8"/>
      <c r="DR34" s="8"/>
      <c r="DS34" s="8"/>
      <c r="DT34" s="8"/>
      <c r="DU34" s="8"/>
      <c r="DV34" s="7"/>
      <c r="DW34" s="8"/>
      <c r="DX34" s="8"/>
      <c r="DY34" s="8"/>
      <c r="DZ34" s="11"/>
      <c r="EA34" s="21"/>
      <c r="EB34" s="21"/>
      <c r="EC34" s="21"/>
      <c r="ED34" s="21"/>
      <c r="EE34" s="21"/>
      <c r="EF34" s="25">
        <v>1.46</v>
      </c>
      <c r="EG34" s="21"/>
      <c r="EH34" s="28">
        <v>2.65</v>
      </c>
      <c r="EL34" s="28">
        <v>1.365</v>
      </c>
    </row>
    <row r="35" spans="2:142" ht="15.75" x14ac:dyDescent="0.25">
      <c r="B35" s="9" t="s">
        <v>26</v>
      </c>
      <c r="C35" s="176"/>
      <c r="D35" s="99"/>
      <c r="E35" s="99"/>
      <c r="F35" s="99"/>
      <c r="G35" s="99"/>
      <c r="H35" s="99"/>
      <c r="I35" s="99">
        <v>0.6</v>
      </c>
      <c r="J35" s="99">
        <v>2.19</v>
      </c>
      <c r="K35" s="99"/>
      <c r="L35" s="99"/>
      <c r="M35" s="99">
        <v>1.8</v>
      </c>
      <c r="N35" s="99"/>
      <c r="O35" s="99"/>
      <c r="P35" s="99"/>
      <c r="Q35" s="99"/>
      <c r="R35" s="99"/>
      <c r="S35" s="99"/>
      <c r="T35" s="99"/>
      <c r="U35" s="99"/>
      <c r="V35" s="99"/>
      <c r="W35" s="99"/>
      <c r="X35" s="99"/>
      <c r="Y35" s="99">
        <v>3.35</v>
      </c>
      <c r="Z35" s="99">
        <v>0.6</v>
      </c>
      <c r="AA35" s="99"/>
      <c r="AB35" s="99"/>
      <c r="AC35" s="177"/>
      <c r="AD35" s="99"/>
      <c r="AE35" s="99"/>
      <c r="AF35" s="99"/>
      <c r="AG35" s="178"/>
      <c r="AH35" s="178"/>
      <c r="AI35" s="178"/>
      <c r="AJ35" s="178"/>
      <c r="AK35" s="178"/>
      <c r="AL35" s="178"/>
      <c r="AM35" s="179"/>
      <c r="AN35"/>
      <c r="AO35"/>
      <c r="AP35"/>
      <c r="AQ35"/>
      <c r="AR35"/>
      <c r="AS35"/>
      <c r="AT35"/>
      <c r="AU35" s="9" t="s">
        <v>26</v>
      </c>
      <c r="AV35" s="12"/>
      <c r="AW35" s="8"/>
      <c r="AX35" s="8"/>
      <c r="AY35" s="8"/>
      <c r="AZ35" s="8"/>
      <c r="BA35" s="8"/>
      <c r="BB35" s="8">
        <v>0.6</v>
      </c>
      <c r="BC35" s="8">
        <v>2.19</v>
      </c>
      <c r="BD35" s="8"/>
      <c r="BE35" s="8"/>
      <c r="BF35" s="8">
        <v>1.4</v>
      </c>
      <c r="BG35" s="8"/>
      <c r="BH35" s="8"/>
      <c r="BI35" s="8"/>
      <c r="BJ35" s="8"/>
      <c r="BK35" s="8"/>
      <c r="BL35" s="8"/>
      <c r="BM35" s="8"/>
      <c r="BN35" s="8"/>
      <c r="BO35" s="8"/>
      <c r="BP35" s="8"/>
      <c r="BQ35" s="8"/>
      <c r="BR35" s="8">
        <v>3.35</v>
      </c>
      <c r="BS35" s="8">
        <v>0.5</v>
      </c>
      <c r="BT35" s="8"/>
      <c r="BU35" s="8"/>
      <c r="BV35" s="63"/>
      <c r="BW35" s="8"/>
      <c r="BX35" s="8"/>
      <c r="BY35" s="8"/>
      <c r="BZ35" s="55"/>
      <c r="CA35" s="55"/>
      <c r="CB35" s="55"/>
      <c r="CC35" s="55"/>
      <c r="CD35" s="55"/>
      <c r="CE35" s="55"/>
      <c r="CF35" s="56"/>
      <c r="CG35" s="55"/>
      <c r="CH35" s="3"/>
      <c r="CI35" s="3"/>
      <c r="CJ35" s="3"/>
      <c r="CK35" s="3"/>
      <c r="CL35" s="3"/>
      <c r="CM35" s="3"/>
      <c r="CN35" s="3"/>
      <c r="CO35" s="3"/>
      <c r="CP35" s="3"/>
      <c r="CV35" s="9" t="s">
        <v>26</v>
      </c>
      <c r="CW35" s="12"/>
      <c r="CX35" s="8"/>
      <c r="CY35" s="8"/>
      <c r="CZ35" s="8"/>
      <c r="DA35" s="8"/>
      <c r="DB35" s="8"/>
      <c r="DC35" s="16">
        <v>0.6</v>
      </c>
      <c r="DD35" s="16">
        <v>2.58</v>
      </c>
      <c r="DE35" s="8"/>
      <c r="DF35" s="8"/>
      <c r="DG35" s="16">
        <v>2.23</v>
      </c>
      <c r="DH35" s="8"/>
      <c r="DI35" s="8"/>
      <c r="DJ35" s="8"/>
      <c r="DK35" s="8"/>
      <c r="DL35" s="8"/>
      <c r="DM35" s="8"/>
      <c r="DN35" s="8"/>
      <c r="DO35" s="8"/>
      <c r="DP35" s="8"/>
      <c r="DQ35" s="8"/>
      <c r="DR35" s="8"/>
      <c r="DS35" s="16">
        <v>4.8250000000000002</v>
      </c>
      <c r="DT35" s="16">
        <v>0.6</v>
      </c>
      <c r="DU35" s="8"/>
      <c r="DV35" s="8"/>
      <c r="DW35" s="7"/>
      <c r="DX35" s="8"/>
      <c r="DY35" s="8"/>
      <c r="DZ35" s="11"/>
      <c r="EA35" s="21"/>
      <c r="EB35" s="21"/>
      <c r="EC35" s="21"/>
      <c r="ED35" s="21"/>
      <c r="EE35" s="21"/>
      <c r="EF35" s="21"/>
      <c r="EG35" s="21"/>
    </row>
    <row r="36" spans="2:142" ht="15.75" x14ac:dyDescent="0.25">
      <c r="B36" s="9" t="s">
        <v>27</v>
      </c>
      <c r="C36" s="176">
        <v>0.65</v>
      </c>
      <c r="D36" s="99"/>
      <c r="E36" s="99"/>
      <c r="F36" s="99"/>
      <c r="G36" s="99"/>
      <c r="H36" s="99"/>
      <c r="I36" s="99"/>
      <c r="J36" s="99"/>
      <c r="K36" s="99"/>
      <c r="L36" s="99"/>
      <c r="M36" s="99"/>
      <c r="N36" s="99"/>
      <c r="O36" s="99"/>
      <c r="P36" s="99"/>
      <c r="Q36" s="99"/>
      <c r="R36" s="99"/>
      <c r="S36" s="99">
        <v>0.43</v>
      </c>
      <c r="T36" s="99"/>
      <c r="U36" s="99"/>
      <c r="V36" s="99"/>
      <c r="W36" s="99"/>
      <c r="X36" s="99"/>
      <c r="Y36" s="99"/>
      <c r="Z36" s="99"/>
      <c r="AA36" s="99"/>
      <c r="AB36" s="99"/>
      <c r="AC36" s="99"/>
      <c r="AD36" s="177"/>
      <c r="AE36" s="99"/>
      <c r="AF36" s="99"/>
      <c r="AG36" s="178"/>
      <c r="AH36" s="178"/>
      <c r="AI36" s="183">
        <v>1</v>
      </c>
      <c r="AJ36" s="178"/>
      <c r="AK36" s="178"/>
      <c r="AL36" s="178"/>
      <c r="AM36" s="179"/>
      <c r="AN36"/>
      <c r="AO36"/>
      <c r="AP36"/>
      <c r="AQ36"/>
      <c r="AR36"/>
      <c r="AS36"/>
      <c r="AT36"/>
      <c r="AU36" s="9" t="s">
        <v>27</v>
      </c>
      <c r="AV36" s="12">
        <v>0.45</v>
      </c>
      <c r="AW36" s="8"/>
      <c r="AX36" s="8"/>
      <c r="AY36" s="8"/>
      <c r="AZ36" s="8"/>
      <c r="BA36" s="8"/>
      <c r="BB36" s="8"/>
      <c r="BC36" s="8"/>
      <c r="BD36" s="8"/>
      <c r="BE36" s="8"/>
      <c r="BF36" s="8"/>
      <c r="BG36" s="8"/>
      <c r="BH36" s="8"/>
      <c r="BI36" s="8"/>
      <c r="BJ36" s="8"/>
      <c r="BK36" s="8"/>
      <c r="BL36" s="8">
        <v>0</v>
      </c>
      <c r="BM36" s="8"/>
      <c r="BN36" s="8"/>
      <c r="BO36" s="8"/>
      <c r="BP36" s="8"/>
      <c r="BQ36" s="8"/>
      <c r="BR36" s="8"/>
      <c r="BS36" s="8"/>
      <c r="BT36" s="8"/>
      <c r="BU36" s="8"/>
      <c r="BV36" s="8"/>
      <c r="BW36" s="63"/>
      <c r="BX36" s="8"/>
      <c r="BY36" s="8"/>
      <c r="BZ36" s="55"/>
      <c r="CA36" s="55"/>
      <c r="CB36" s="57">
        <v>1</v>
      </c>
      <c r="CC36" s="55"/>
      <c r="CD36" s="55"/>
      <c r="CE36" s="55"/>
      <c r="CF36" s="56"/>
      <c r="CG36" s="55"/>
      <c r="CH36" s="3"/>
      <c r="CI36" s="3"/>
      <c r="CJ36" s="3"/>
      <c r="CK36" s="3"/>
      <c r="CL36" s="3"/>
      <c r="CM36" s="3"/>
      <c r="CN36" s="3"/>
      <c r="CO36" s="3"/>
      <c r="CP36" s="3"/>
      <c r="CV36" s="9" t="s">
        <v>27</v>
      </c>
      <c r="CW36" s="17">
        <v>1.2509999999999999</v>
      </c>
      <c r="CX36" s="8"/>
      <c r="CY36" s="8"/>
      <c r="CZ36" s="8"/>
      <c r="DA36" s="8"/>
      <c r="DB36" s="8"/>
      <c r="DC36" s="8"/>
      <c r="DD36" s="8"/>
      <c r="DE36" s="8"/>
      <c r="DF36" s="8"/>
      <c r="DG36" s="8"/>
      <c r="DH36" s="8"/>
      <c r="DI36" s="8"/>
      <c r="DJ36" s="8"/>
      <c r="DK36" s="8"/>
      <c r="DL36" s="8"/>
      <c r="DM36" s="16">
        <v>1.9239999999999999</v>
      </c>
      <c r="DN36" s="8"/>
      <c r="DO36" s="8"/>
      <c r="DP36" s="8"/>
      <c r="DQ36" s="8"/>
      <c r="DR36" s="8"/>
      <c r="DS36" s="8"/>
      <c r="DT36" s="8"/>
      <c r="DU36" s="8"/>
      <c r="DV36" s="8"/>
      <c r="DW36" s="10"/>
      <c r="DX36" s="7"/>
      <c r="DY36" s="8"/>
      <c r="DZ36" s="11"/>
      <c r="EA36" s="21"/>
      <c r="EB36" s="21"/>
      <c r="EC36" s="23">
        <v>4.8159999999999998</v>
      </c>
      <c r="ED36" s="21"/>
      <c r="EE36" s="21"/>
      <c r="EF36" s="21"/>
      <c r="EG36" s="21"/>
    </row>
    <row r="37" spans="2:142" ht="15.75" x14ac:dyDescent="0.25">
      <c r="B37" s="9" t="s">
        <v>28</v>
      </c>
      <c r="C37" s="176"/>
      <c r="D37" s="99"/>
      <c r="E37" s="99"/>
      <c r="F37" s="99"/>
      <c r="G37" s="99"/>
      <c r="H37" s="99">
        <v>1.4</v>
      </c>
      <c r="I37" s="99"/>
      <c r="J37" s="99"/>
      <c r="K37" s="99"/>
      <c r="L37" s="99"/>
      <c r="M37" s="99"/>
      <c r="N37" s="99"/>
      <c r="O37" s="99"/>
      <c r="P37" s="99">
        <v>0.9</v>
      </c>
      <c r="Q37" s="99"/>
      <c r="R37" s="99"/>
      <c r="S37" s="99"/>
      <c r="T37" s="99"/>
      <c r="U37" s="99"/>
      <c r="V37" s="99"/>
      <c r="W37" s="99"/>
      <c r="X37" s="99"/>
      <c r="Y37" s="99"/>
      <c r="Z37" s="99">
        <v>0.75</v>
      </c>
      <c r="AA37" s="99"/>
      <c r="AB37" s="99"/>
      <c r="AC37" s="99"/>
      <c r="AD37" s="99"/>
      <c r="AE37" s="177"/>
      <c r="AF37" s="99"/>
      <c r="AG37" s="178"/>
      <c r="AH37" s="178"/>
      <c r="AI37" s="178"/>
      <c r="AJ37" s="178"/>
      <c r="AK37" s="178"/>
      <c r="AL37" s="178"/>
      <c r="AM37" s="179"/>
      <c r="AN37"/>
      <c r="AO37"/>
      <c r="AP37"/>
      <c r="AQ37"/>
      <c r="AR37"/>
      <c r="AS37"/>
      <c r="AT37"/>
      <c r="AU37" s="9" t="s">
        <v>28</v>
      </c>
      <c r="AV37" s="12"/>
      <c r="AW37" s="8"/>
      <c r="AX37" s="8"/>
      <c r="AY37" s="8"/>
      <c r="AZ37" s="8"/>
      <c r="BA37" s="8">
        <v>1.4</v>
      </c>
      <c r="BB37" s="8"/>
      <c r="BC37" s="8"/>
      <c r="BD37" s="8"/>
      <c r="BE37" s="8"/>
      <c r="BF37" s="8"/>
      <c r="BG37" s="8"/>
      <c r="BH37" s="8"/>
      <c r="BI37" s="8">
        <v>0.8</v>
      </c>
      <c r="BJ37" s="8"/>
      <c r="BK37" s="8"/>
      <c r="BL37" s="8"/>
      <c r="BM37" s="8"/>
      <c r="BN37" s="8"/>
      <c r="BO37" s="8"/>
      <c r="BP37" s="8"/>
      <c r="BQ37" s="8"/>
      <c r="BR37" s="8"/>
      <c r="BS37" s="8">
        <v>0.75</v>
      </c>
      <c r="BT37" s="8"/>
      <c r="BU37" s="8"/>
      <c r="BV37" s="8"/>
      <c r="BW37" s="8"/>
      <c r="BX37" s="63"/>
      <c r="BY37" s="8"/>
      <c r="BZ37" s="55"/>
      <c r="CA37" s="55"/>
      <c r="CB37" s="55"/>
      <c r="CC37" s="55"/>
      <c r="CD37" s="55"/>
      <c r="CE37" s="55"/>
      <c r="CF37" s="56"/>
      <c r="CG37" s="55"/>
      <c r="CH37" s="29">
        <v>0.5</v>
      </c>
      <c r="CI37" s="3"/>
      <c r="CJ37" s="3"/>
      <c r="CK37" s="3"/>
      <c r="CL37" s="3"/>
      <c r="CM37" s="3"/>
      <c r="CN37" s="3"/>
      <c r="CO37" s="3"/>
      <c r="CP37" s="3"/>
      <c r="CV37" s="9" t="s">
        <v>28</v>
      </c>
      <c r="CW37" s="12"/>
      <c r="CX37" s="8"/>
      <c r="CY37" s="8"/>
      <c r="CZ37" s="8"/>
      <c r="DA37" s="8"/>
      <c r="DB37" s="16">
        <v>4.1269999999999998</v>
      </c>
      <c r="DC37" s="8"/>
      <c r="DD37" s="8"/>
      <c r="DE37" s="8"/>
      <c r="DF37" s="8"/>
      <c r="DG37" s="8"/>
      <c r="DH37" s="8"/>
      <c r="DI37" s="8"/>
      <c r="DJ37" s="16">
        <v>2.3540000000000001</v>
      </c>
      <c r="DK37" s="8"/>
      <c r="DL37" s="8"/>
      <c r="DM37" s="8"/>
      <c r="DN37" s="8"/>
      <c r="DO37" s="8"/>
      <c r="DP37" s="8"/>
      <c r="DQ37" s="8"/>
      <c r="DR37" s="8"/>
      <c r="DS37" s="8"/>
      <c r="DT37" s="16">
        <v>1.6619999999999999</v>
      </c>
      <c r="DU37" s="8"/>
      <c r="DV37" s="8"/>
      <c r="DW37" s="8"/>
      <c r="DX37" s="8"/>
      <c r="DY37" s="7"/>
      <c r="DZ37" s="11"/>
      <c r="EA37" s="21"/>
      <c r="EB37" s="21"/>
      <c r="EC37" s="21"/>
      <c r="ED37" s="21"/>
      <c r="EE37" s="21"/>
      <c r="EF37" s="21"/>
      <c r="EG37" s="21"/>
      <c r="EH37" s="28">
        <v>0.69299999999999995</v>
      </c>
    </row>
    <row r="38" spans="2:142" ht="15.75" x14ac:dyDescent="0.25">
      <c r="B38" s="9" t="s">
        <v>29</v>
      </c>
      <c r="C38" s="176"/>
      <c r="D38" s="99"/>
      <c r="E38" s="99"/>
      <c r="F38" s="99"/>
      <c r="G38" s="99"/>
      <c r="H38" s="99"/>
      <c r="I38" s="99"/>
      <c r="J38" s="99"/>
      <c r="K38" s="99"/>
      <c r="L38" s="99"/>
      <c r="M38" s="99"/>
      <c r="N38" s="99">
        <v>2</v>
      </c>
      <c r="O38" s="99"/>
      <c r="P38" s="99"/>
      <c r="Q38" s="99">
        <v>0.33</v>
      </c>
      <c r="R38" s="99"/>
      <c r="S38" s="99"/>
      <c r="T38" s="99"/>
      <c r="U38" s="99"/>
      <c r="V38" s="99"/>
      <c r="W38" s="99"/>
      <c r="X38" s="99"/>
      <c r="Y38" s="99"/>
      <c r="Z38" s="99"/>
      <c r="AA38" s="99"/>
      <c r="AB38" s="99"/>
      <c r="AC38" s="99"/>
      <c r="AD38" s="99"/>
      <c r="AE38" s="99"/>
      <c r="AF38" s="177"/>
      <c r="AG38" s="178"/>
      <c r="AH38" s="178"/>
      <c r="AI38" s="178"/>
      <c r="AJ38" s="178"/>
      <c r="AK38" s="178"/>
      <c r="AL38" s="178"/>
      <c r="AM38" s="179"/>
      <c r="AN38"/>
      <c r="AO38"/>
      <c r="AP38"/>
      <c r="AQ38"/>
      <c r="AR38"/>
      <c r="AS38"/>
      <c r="AT38"/>
      <c r="AU38" s="9" t="s">
        <v>29</v>
      </c>
      <c r="AV38" s="12"/>
      <c r="AW38" s="8"/>
      <c r="AX38" s="8"/>
      <c r="AY38" s="8"/>
      <c r="AZ38" s="8"/>
      <c r="BA38" s="8"/>
      <c r="BB38" s="8"/>
      <c r="BC38" s="8"/>
      <c r="BD38" s="8"/>
      <c r="BE38" s="8"/>
      <c r="BF38" s="8"/>
      <c r="BG38" s="57">
        <v>2</v>
      </c>
      <c r="BH38" s="8"/>
      <c r="BI38" s="8"/>
      <c r="BJ38" s="8">
        <v>0.08</v>
      </c>
      <c r="BK38" s="8"/>
      <c r="BL38" s="8"/>
      <c r="BM38" s="8"/>
      <c r="BN38" s="8"/>
      <c r="BO38" s="8"/>
      <c r="BP38" s="8"/>
      <c r="BQ38" s="8"/>
      <c r="BR38" s="8"/>
      <c r="BS38" s="8"/>
      <c r="BT38" s="8"/>
      <c r="BU38" s="8"/>
      <c r="BV38" s="8"/>
      <c r="BW38" s="8"/>
      <c r="BX38" s="8"/>
      <c r="BY38" s="63"/>
      <c r="BZ38" s="55"/>
      <c r="CA38" s="55"/>
      <c r="CB38" s="55"/>
      <c r="CC38" s="55"/>
      <c r="CD38" s="55"/>
      <c r="CE38" s="55"/>
      <c r="CF38" s="56"/>
      <c r="CG38" s="55"/>
      <c r="CH38" s="3"/>
      <c r="CI38" s="3"/>
      <c r="CJ38" s="3"/>
      <c r="CK38" s="3"/>
      <c r="CL38" s="3"/>
      <c r="CM38" s="3"/>
      <c r="CN38" s="3"/>
      <c r="CO38" s="3"/>
      <c r="CP38" s="3"/>
      <c r="CV38" s="9" t="s">
        <v>29</v>
      </c>
      <c r="CW38" s="13"/>
      <c r="CX38" s="14"/>
      <c r="CY38" s="14"/>
      <c r="CZ38" s="14"/>
      <c r="DA38" s="14"/>
      <c r="DB38" s="14"/>
      <c r="DC38" s="14"/>
      <c r="DD38" s="14"/>
      <c r="DE38" s="14"/>
      <c r="DF38" s="14"/>
      <c r="DG38" s="14"/>
      <c r="DH38" s="19">
        <v>2</v>
      </c>
      <c r="DI38" s="14"/>
      <c r="DJ38" s="14"/>
      <c r="DK38" s="30">
        <v>0.44</v>
      </c>
      <c r="DL38" s="14"/>
      <c r="DM38" s="14"/>
      <c r="DN38" s="14"/>
      <c r="DO38" s="14"/>
      <c r="DP38" s="14"/>
      <c r="DQ38" s="14"/>
      <c r="DR38" s="14"/>
      <c r="DS38" s="14"/>
      <c r="DT38" s="14"/>
      <c r="DU38" s="14"/>
      <c r="DV38" s="14"/>
      <c r="DW38" s="14"/>
      <c r="DX38" s="14"/>
      <c r="DY38" s="14"/>
      <c r="DZ38" s="7"/>
      <c r="EA38" s="21"/>
      <c r="EB38" s="21"/>
      <c r="EC38" s="21"/>
      <c r="ED38" s="21"/>
      <c r="EE38" s="21"/>
      <c r="EF38" s="21"/>
      <c r="EG38" s="21"/>
    </row>
    <row r="39" spans="2:142" ht="18.75" x14ac:dyDescent="0.3">
      <c r="B39" s="9" t="s">
        <v>31</v>
      </c>
      <c r="C39" s="185"/>
      <c r="D39" s="178"/>
      <c r="E39" s="178"/>
      <c r="F39" s="178"/>
      <c r="G39" s="178"/>
      <c r="H39" s="178"/>
      <c r="I39" s="178"/>
      <c r="J39" s="178"/>
      <c r="K39" s="178"/>
      <c r="L39" s="178"/>
      <c r="M39" s="178"/>
      <c r="N39" s="178"/>
      <c r="O39" s="183">
        <v>0.25</v>
      </c>
      <c r="P39" s="178"/>
      <c r="Q39" s="178"/>
      <c r="R39" s="178"/>
      <c r="S39" s="178"/>
      <c r="T39" s="178"/>
      <c r="U39" s="178"/>
      <c r="V39" s="178"/>
      <c r="W39" s="178"/>
      <c r="X39" s="178"/>
      <c r="Y39" s="178"/>
      <c r="Z39" s="178"/>
      <c r="AA39" s="178"/>
      <c r="AB39" s="178"/>
      <c r="AC39" s="178"/>
      <c r="AD39" s="178"/>
      <c r="AE39" s="178"/>
      <c r="AF39" s="178"/>
      <c r="AG39" s="177"/>
      <c r="AH39" s="178"/>
      <c r="AI39" s="178"/>
      <c r="AJ39" s="183"/>
      <c r="AK39" s="178"/>
      <c r="AL39" s="183">
        <v>0.3</v>
      </c>
      <c r="AM39" s="179"/>
      <c r="AN39"/>
      <c r="AO39"/>
      <c r="AP39"/>
      <c r="AQ39"/>
      <c r="AR39"/>
      <c r="AS39"/>
      <c r="AT39" s="2"/>
      <c r="AU39" s="9" t="s">
        <v>31</v>
      </c>
      <c r="AV39" s="58"/>
      <c r="AW39" s="55"/>
      <c r="AX39" s="55"/>
      <c r="AY39" s="55"/>
      <c r="AZ39" s="55"/>
      <c r="BA39" s="55"/>
      <c r="BB39" s="55"/>
      <c r="BC39" s="55"/>
      <c r="BD39" s="55"/>
      <c r="BE39" s="55"/>
      <c r="BF39" s="55"/>
      <c r="BG39" s="55"/>
      <c r="BH39" s="57">
        <v>0.12</v>
      </c>
      <c r="BI39" s="55"/>
      <c r="BJ39" s="55"/>
      <c r="BK39" s="55"/>
      <c r="BL39" s="55"/>
      <c r="BM39" s="55"/>
      <c r="BN39" s="55"/>
      <c r="BO39" s="55"/>
      <c r="BP39" s="55"/>
      <c r="BQ39" s="55"/>
      <c r="BR39" s="55"/>
      <c r="BS39" s="55"/>
      <c r="BT39" s="55"/>
      <c r="BU39" s="55"/>
      <c r="BV39" s="55"/>
      <c r="BW39" s="55"/>
      <c r="BX39" s="55"/>
      <c r="BY39" s="55"/>
      <c r="BZ39" s="63"/>
      <c r="CA39" s="55"/>
      <c r="CB39" s="55"/>
      <c r="CC39" s="55"/>
      <c r="CD39" s="55"/>
      <c r="CE39" s="57">
        <v>0.3</v>
      </c>
      <c r="CF39" s="56"/>
      <c r="CG39" s="55"/>
      <c r="CH39" s="3"/>
      <c r="CI39" s="3"/>
      <c r="CJ39" s="3"/>
      <c r="CK39" s="3"/>
      <c r="CL39" s="3"/>
      <c r="CM39" s="3"/>
      <c r="CN39" s="3"/>
      <c r="CO39" s="3"/>
      <c r="CP39" s="3"/>
      <c r="CU39" s="2"/>
      <c r="CV39" s="9" t="s">
        <v>31</v>
      </c>
      <c r="CW39" s="22"/>
      <c r="CX39" s="22"/>
      <c r="CY39" s="22"/>
      <c r="CZ39" s="22"/>
      <c r="DA39" s="22"/>
      <c r="DB39" s="22"/>
      <c r="DC39" s="22"/>
      <c r="DD39" s="22"/>
      <c r="DE39" s="22"/>
      <c r="DF39" s="22"/>
      <c r="DG39" s="22"/>
      <c r="DH39" s="27"/>
      <c r="DI39" s="24">
        <v>0.28999999999999998</v>
      </c>
      <c r="DJ39" s="22"/>
      <c r="DK39" s="22"/>
      <c r="DL39" s="22"/>
      <c r="DM39" s="22"/>
      <c r="DN39" s="22"/>
      <c r="DO39" s="22"/>
      <c r="DP39" s="22"/>
      <c r="DQ39" s="22"/>
      <c r="DR39" s="22"/>
      <c r="DS39" s="22"/>
      <c r="DT39" s="22"/>
      <c r="DU39" s="22"/>
      <c r="DV39" s="22"/>
      <c r="DW39" s="22"/>
      <c r="DX39" s="22"/>
      <c r="DY39" s="22"/>
      <c r="DZ39" s="22"/>
      <c r="EA39" s="7"/>
      <c r="EB39" s="27"/>
      <c r="EC39" s="21"/>
      <c r="ED39" s="21"/>
      <c r="EE39" s="21"/>
      <c r="EF39" s="25">
        <v>0.58699999999999997</v>
      </c>
      <c r="EG39" s="21"/>
    </row>
    <row r="40" spans="2:142" ht="15.75" x14ac:dyDescent="0.25">
      <c r="B40" s="9" t="s">
        <v>206</v>
      </c>
      <c r="C40" s="185"/>
      <c r="D40" s="178"/>
      <c r="E40" s="178"/>
      <c r="F40" s="178"/>
      <c r="G40" s="178"/>
      <c r="H40" s="178"/>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7"/>
      <c r="AI40" s="183">
        <v>0.6</v>
      </c>
      <c r="AJ40" s="178"/>
      <c r="AK40" s="178"/>
      <c r="AL40" s="183">
        <v>0.7</v>
      </c>
      <c r="AM40" s="179"/>
      <c r="AN40"/>
      <c r="AO40"/>
      <c r="AP40"/>
      <c r="AQ40"/>
      <c r="AR40"/>
      <c r="AS40"/>
      <c r="AT40"/>
      <c r="AU40" s="9" t="s">
        <v>206</v>
      </c>
      <c r="AV40" s="58"/>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63"/>
      <c r="CB40" s="57">
        <v>0.55000000000000004</v>
      </c>
      <c r="CC40" s="55"/>
      <c r="CD40" s="55"/>
      <c r="CE40" s="57">
        <v>0.3</v>
      </c>
      <c r="CF40" s="56"/>
      <c r="CG40" s="55"/>
      <c r="CH40" s="3"/>
      <c r="CI40" s="3"/>
      <c r="CJ40" s="3"/>
      <c r="CK40" s="3"/>
      <c r="CL40" s="3"/>
      <c r="CM40" s="3"/>
      <c r="CN40" s="3"/>
      <c r="CO40" s="3"/>
      <c r="CP40" s="3"/>
      <c r="CV40" s="9" t="s">
        <v>206</v>
      </c>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7"/>
      <c r="EB40" s="7"/>
      <c r="EC40" s="23">
        <v>3.4849999999999999</v>
      </c>
      <c r="ED40" s="21"/>
      <c r="EE40" s="21"/>
      <c r="EF40" s="25">
        <v>2.85</v>
      </c>
      <c r="EG40" s="21"/>
    </row>
    <row r="41" spans="2:142" ht="15.75" x14ac:dyDescent="0.25">
      <c r="B41" s="9" t="s">
        <v>32</v>
      </c>
      <c r="C41" s="185"/>
      <c r="D41" s="178"/>
      <c r="E41" s="178"/>
      <c r="F41" s="178"/>
      <c r="G41" s="178"/>
      <c r="H41" s="178"/>
      <c r="I41" s="178"/>
      <c r="J41" s="178"/>
      <c r="K41" s="178"/>
      <c r="L41" s="178"/>
      <c r="M41" s="178"/>
      <c r="N41" s="178"/>
      <c r="O41" s="178"/>
      <c r="P41" s="183">
        <v>1</v>
      </c>
      <c r="Q41" s="178"/>
      <c r="R41" s="178"/>
      <c r="S41" s="178"/>
      <c r="T41" s="178"/>
      <c r="U41" s="178"/>
      <c r="V41" s="178"/>
      <c r="W41" s="178"/>
      <c r="X41" s="178"/>
      <c r="Y41" s="178"/>
      <c r="Z41" s="178"/>
      <c r="AA41" s="178"/>
      <c r="AB41" s="178"/>
      <c r="AC41" s="178"/>
      <c r="AD41" s="183">
        <v>1</v>
      </c>
      <c r="AE41" s="178"/>
      <c r="AF41" s="178"/>
      <c r="AG41" s="178"/>
      <c r="AH41" s="183">
        <v>0.6</v>
      </c>
      <c r="AI41" s="177"/>
      <c r="AJ41" s="178"/>
      <c r="AK41" s="178"/>
      <c r="AL41" s="183">
        <v>0.6</v>
      </c>
      <c r="AM41" s="179"/>
      <c r="AN41"/>
      <c r="AO41"/>
      <c r="AP41"/>
      <c r="AQ41"/>
      <c r="AR41"/>
      <c r="AS41"/>
      <c r="AT41"/>
      <c r="AU41" s="9" t="s">
        <v>32</v>
      </c>
      <c r="AV41" s="58"/>
      <c r="AW41" s="55"/>
      <c r="AX41" s="55"/>
      <c r="AY41" s="55"/>
      <c r="AZ41" s="55"/>
      <c r="BA41" s="55"/>
      <c r="BB41" s="55"/>
      <c r="BC41" s="55"/>
      <c r="BD41" s="55"/>
      <c r="BE41" s="55"/>
      <c r="BF41" s="55"/>
      <c r="BG41" s="55"/>
      <c r="BH41" s="55"/>
      <c r="BI41" s="57">
        <v>1</v>
      </c>
      <c r="BJ41" s="55"/>
      <c r="BK41" s="55"/>
      <c r="BL41" s="55"/>
      <c r="BM41" s="55"/>
      <c r="BN41" s="55"/>
      <c r="BO41" s="55"/>
      <c r="BP41" s="55"/>
      <c r="BQ41" s="55"/>
      <c r="BR41" s="55"/>
      <c r="BS41" s="55"/>
      <c r="BT41" s="55"/>
      <c r="BU41" s="55"/>
      <c r="BV41" s="55"/>
      <c r="BW41" s="57">
        <v>1</v>
      </c>
      <c r="BX41" s="55"/>
      <c r="BY41" s="55"/>
      <c r="BZ41" s="55"/>
      <c r="CA41" s="57">
        <v>0.6</v>
      </c>
      <c r="CB41" s="63"/>
      <c r="CC41" s="55"/>
      <c r="CD41" s="55"/>
      <c r="CE41" s="57">
        <v>0.6</v>
      </c>
      <c r="CF41" s="56"/>
      <c r="CG41" s="55"/>
      <c r="CH41" s="3"/>
      <c r="CI41" s="3"/>
      <c r="CJ41" s="3"/>
      <c r="CK41" s="3"/>
      <c r="CL41" s="3"/>
      <c r="CM41" s="3"/>
      <c r="CN41" s="3"/>
      <c r="CO41" s="3"/>
      <c r="CP41" s="3"/>
      <c r="CV41" s="9" t="s">
        <v>32</v>
      </c>
      <c r="CW41" s="22"/>
      <c r="CX41" s="22"/>
      <c r="CY41" s="22"/>
      <c r="CZ41" s="22"/>
      <c r="DA41" s="22"/>
      <c r="DB41" s="22"/>
      <c r="DC41" s="22"/>
      <c r="DD41" s="22"/>
      <c r="DE41" s="22"/>
      <c r="DF41" s="22"/>
      <c r="DG41" s="22"/>
      <c r="DH41" s="22"/>
      <c r="DI41" s="22"/>
      <c r="DJ41" s="25">
        <v>2.5920000000000001</v>
      </c>
      <c r="DK41" s="22"/>
      <c r="DL41" s="22"/>
      <c r="DM41" s="22"/>
      <c r="DN41" s="22"/>
      <c r="DO41" s="22"/>
      <c r="DP41" s="22"/>
      <c r="DQ41" s="22"/>
      <c r="DR41" s="22"/>
      <c r="DS41" s="22"/>
      <c r="DT41" s="22"/>
      <c r="DU41" s="22"/>
      <c r="DV41" s="22"/>
      <c r="DW41" s="22"/>
      <c r="DX41" s="25">
        <v>4.8159999999999998</v>
      </c>
      <c r="DY41" s="22"/>
      <c r="DZ41" s="22"/>
      <c r="EA41" s="22"/>
      <c r="EB41" s="25">
        <v>3.4849999999999999</v>
      </c>
      <c r="EC41" s="7"/>
      <c r="ED41" s="21"/>
      <c r="EE41" s="21"/>
      <c r="EF41" s="25">
        <v>1.4179999999999999</v>
      </c>
      <c r="EG41" s="21"/>
    </row>
    <row r="42" spans="2:142" ht="15.75" x14ac:dyDescent="0.25">
      <c r="B42" s="9" t="s">
        <v>33</v>
      </c>
      <c r="C42" s="185"/>
      <c r="D42" s="178"/>
      <c r="E42" s="178"/>
      <c r="F42" s="178"/>
      <c r="G42" s="178"/>
      <c r="H42" s="178"/>
      <c r="I42" s="178"/>
      <c r="J42" s="178"/>
      <c r="K42" s="178"/>
      <c r="L42" s="178"/>
      <c r="M42" s="178"/>
      <c r="N42" s="178"/>
      <c r="O42" s="178"/>
      <c r="P42" s="178"/>
      <c r="Q42" s="178"/>
      <c r="R42" s="178"/>
      <c r="S42" s="178"/>
      <c r="T42" s="178"/>
      <c r="U42" s="178"/>
      <c r="V42" s="178"/>
      <c r="W42" s="178"/>
      <c r="X42" s="178"/>
      <c r="Y42" s="178"/>
      <c r="Z42" s="178"/>
      <c r="AA42" s="178"/>
      <c r="AB42" s="178"/>
      <c r="AC42" s="178"/>
      <c r="AD42" s="178"/>
      <c r="AE42" s="178"/>
      <c r="AF42" s="178"/>
      <c r="AG42" s="178"/>
      <c r="AH42" s="178"/>
      <c r="AI42" s="178"/>
      <c r="AJ42" s="177"/>
      <c r="AK42" s="178"/>
      <c r="AL42" s="178"/>
      <c r="AM42" s="179"/>
      <c r="AN42"/>
      <c r="AO42"/>
      <c r="AP42"/>
      <c r="AQ42"/>
      <c r="AR42"/>
      <c r="AS42"/>
      <c r="AT42" s="229"/>
      <c r="AU42" s="9" t="s">
        <v>33</v>
      </c>
      <c r="AV42" s="58"/>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7"/>
      <c r="CA42" s="55"/>
      <c r="CB42" s="55"/>
      <c r="CC42" s="63"/>
      <c r="CD42" s="55"/>
      <c r="CE42" s="55"/>
      <c r="CF42" s="56"/>
      <c r="CG42" s="55"/>
      <c r="CH42" s="3"/>
      <c r="CI42" s="3"/>
      <c r="CJ42" s="3"/>
      <c r="CK42" s="3"/>
      <c r="CL42" s="3"/>
      <c r="CM42" s="3"/>
      <c r="CN42" s="3"/>
      <c r="CO42" s="3"/>
      <c r="CP42" s="3"/>
      <c r="CV42" s="9" t="s">
        <v>33</v>
      </c>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7"/>
      <c r="EE42" s="21"/>
      <c r="EF42" s="21"/>
      <c r="EG42" s="21"/>
    </row>
    <row r="43" spans="2:142" ht="15.75" x14ac:dyDescent="0.25">
      <c r="B43" s="9" t="s">
        <v>34</v>
      </c>
      <c r="C43" s="185"/>
      <c r="D43" s="178"/>
      <c r="E43" s="178"/>
      <c r="F43" s="178"/>
      <c r="G43" s="178"/>
      <c r="H43" s="178"/>
      <c r="I43" s="178"/>
      <c r="J43" s="178"/>
      <c r="K43" s="178"/>
      <c r="L43" s="178"/>
      <c r="M43" s="178"/>
      <c r="N43" s="178"/>
      <c r="O43" s="183">
        <v>0.6</v>
      </c>
      <c r="P43" s="178"/>
      <c r="Q43" s="178"/>
      <c r="R43" s="178"/>
      <c r="S43" s="178"/>
      <c r="T43" s="178"/>
      <c r="U43" s="178"/>
      <c r="V43" s="178"/>
      <c r="W43" s="178"/>
      <c r="X43" s="178"/>
      <c r="Y43" s="178"/>
      <c r="Z43" s="178"/>
      <c r="AA43" s="178"/>
      <c r="AB43" s="178"/>
      <c r="AC43" s="178"/>
      <c r="AD43" s="178"/>
      <c r="AE43" s="178"/>
      <c r="AF43" s="178"/>
      <c r="AG43" s="178"/>
      <c r="AH43" s="178"/>
      <c r="AI43" s="178"/>
      <c r="AJ43" s="178"/>
      <c r="AK43" s="177"/>
      <c r="AL43" s="178"/>
      <c r="AM43" s="179"/>
      <c r="AN43"/>
      <c r="AO43"/>
      <c r="AP43"/>
      <c r="AQ43"/>
      <c r="AR43"/>
      <c r="AS43"/>
      <c r="AT43" s="229"/>
      <c r="AU43" s="9" t="s">
        <v>34</v>
      </c>
      <c r="AV43" s="58"/>
      <c r="AW43" s="55"/>
      <c r="AX43" s="55"/>
      <c r="AY43" s="55"/>
      <c r="AZ43" s="55"/>
      <c r="BA43" s="55"/>
      <c r="BB43" s="55"/>
      <c r="BC43" s="55"/>
      <c r="BD43" s="55"/>
      <c r="BE43" s="55"/>
      <c r="BF43" s="55"/>
      <c r="BG43" s="55"/>
      <c r="BH43" s="57">
        <v>0.6</v>
      </c>
      <c r="BI43" s="55"/>
      <c r="BJ43" s="55"/>
      <c r="BK43" s="55"/>
      <c r="BL43" s="55"/>
      <c r="BM43" s="55"/>
      <c r="BN43" s="55"/>
      <c r="BO43" s="55"/>
      <c r="BP43" s="55"/>
      <c r="BQ43" s="55"/>
      <c r="BR43" s="55"/>
      <c r="BS43" s="55"/>
      <c r="BT43" s="55"/>
      <c r="BU43" s="55"/>
      <c r="BV43" s="55"/>
      <c r="BW43" s="55"/>
      <c r="BX43" s="55"/>
      <c r="BY43" s="55"/>
      <c r="BZ43" s="55"/>
      <c r="CA43" s="55"/>
      <c r="CB43" s="55"/>
      <c r="CC43" s="55"/>
      <c r="CD43" s="63"/>
      <c r="CE43" s="55"/>
      <c r="CF43" s="56"/>
      <c r="CG43" s="55"/>
      <c r="CH43" s="3"/>
      <c r="CI43" s="3"/>
      <c r="CJ43" s="3"/>
      <c r="CK43" s="3"/>
      <c r="CL43" s="3"/>
      <c r="CM43" s="3"/>
      <c r="CN43" s="3"/>
      <c r="CO43" s="3"/>
      <c r="CP43" s="3"/>
      <c r="CV43" s="9" t="s">
        <v>34</v>
      </c>
      <c r="CW43" s="22"/>
      <c r="CX43" s="22"/>
      <c r="CY43" s="24">
        <v>0.246</v>
      </c>
      <c r="CZ43" s="22"/>
      <c r="DA43" s="22"/>
      <c r="DB43" s="22"/>
      <c r="DC43" s="22"/>
      <c r="DD43" s="22"/>
      <c r="DE43" s="22"/>
      <c r="DF43" s="22"/>
      <c r="DG43" s="22"/>
      <c r="DH43" s="22"/>
      <c r="DI43" s="24">
        <v>1.4</v>
      </c>
      <c r="DJ43" s="22"/>
      <c r="DK43" s="22"/>
      <c r="DL43" s="22"/>
      <c r="DM43" s="22"/>
      <c r="DN43" s="22"/>
      <c r="DO43" s="22"/>
      <c r="DP43" s="22"/>
      <c r="DQ43" s="22"/>
      <c r="DR43" s="22"/>
      <c r="DS43" s="22"/>
      <c r="DT43" s="22"/>
      <c r="DU43" s="22"/>
      <c r="DV43" s="22"/>
      <c r="DW43" s="22"/>
      <c r="DX43" s="22"/>
      <c r="DY43" s="22"/>
      <c r="DZ43" s="22"/>
      <c r="EA43" s="22"/>
      <c r="EB43" s="22"/>
      <c r="EC43" s="22"/>
      <c r="ED43" s="22"/>
      <c r="EE43" s="7"/>
      <c r="EF43" s="23">
        <v>1.218</v>
      </c>
      <c r="EG43" s="21"/>
    </row>
    <row r="44" spans="2:142" ht="15.75" x14ac:dyDescent="0.25">
      <c r="B44" s="9" t="s">
        <v>35</v>
      </c>
      <c r="C44" s="185"/>
      <c r="D44" s="178"/>
      <c r="E44" s="180">
        <v>1</v>
      </c>
      <c r="F44" s="178"/>
      <c r="G44" s="178"/>
      <c r="H44" s="178"/>
      <c r="I44" s="178"/>
      <c r="J44" s="178"/>
      <c r="K44" s="178"/>
      <c r="L44" s="178"/>
      <c r="M44" s="178"/>
      <c r="N44" s="178"/>
      <c r="O44" s="183"/>
      <c r="P44" s="183">
        <v>0.4</v>
      </c>
      <c r="Q44" s="178"/>
      <c r="R44" s="178"/>
      <c r="S44" s="178"/>
      <c r="T44" s="178"/>
      <c r="U44" s="178"/>
      <c r="V44" s="178"/>
      <c r="W44" s="178"/>
      <c r="X44" s="178"/>
      <c r="Y44" s="178"/>
      <c r="Z44" s="178"/>
      <c r="AA44" s="178"/>
      <c r="AB44" s="183">
        <v>1.3</v>
      </c>
      <c r="AC44" s="178"/>
      <c r="AD44" s="178"/>
      <c r="AE44" s="178"/>
      <c r="AF44" s="178"/>
      <c r="AG44" s="183">
        <v>0.3</v>
      </c>
      <c r="AH44" s="183">
        <v>0.7</v>
      </c>
      <c r="AI44" s="183">
        <v>0.6</v>
      </c>
      <c r="AJ44" s="178"/>
      <c r="AK44" s="178"/>
      <c r="AL44" s="177"/>
      <c r="AM44" s="179"/>
      <c r="AN44"/>
      <c r="AO44"/>
      <c r="AP44"/>
      <c r="AQ44"/>
      <c r="AR44"/>
      <c r="AS44"/>
      <c r="AT44"/>
      <c r="AU44" s="9" t="s">
        <v>35</v>
      </c>
      <c r="AV44" s="58"/>
      <c r="AW44" s="55"/>
      <c r="AX44" s="59">
        <v>1</v>
      </c>
      <c r="AY44" s="55"/>
      <c r="AZ44" s="55"/>
      <c r="BA44" s="55"/>
      <c r="BB44" s="55"/>
      <c r="BC44" s="55"/>
      <c r="BD44" s="55"/>
      <c r="BE44" s="55"/>
      <c r="BF44" s="55"/>
      <c r="BG44" s="55"/>
      <c r="BH44" s="55"/>
      <c r="BI44" s="57">
        <v>0.4</v>
      </c>
      <c r="BJ44" s="55"/>
      <c r="BK44" s="55"/>
      <c r="BL44" s="55"/>
      <c r="BM44" s="55"/>
      <c r="BN44" s="55"/>
      <c r="BO44" s="55"/>
      <c r="BP44" s="55"/>
      <c r="BQ44" s="55"/>
      <c r="BR44" s="55"/>
      <c r="BS44" s="55"/>
      <c r="BT44" s="55"/>
      <c r="BU44" s="57">
        <v>1.3</v>
      </c>
      <c r="BV44" s="55"/>
      <c r="BW44" s="55"/>
      <c r="BX44" s="55"/>
      <c r="BY44" s="55"/>
      <c r="BZ44" s="57">
        <v>0.2</v>
      </c>
      <c r="CA44" s="57">
        <v>0.7</v>
      </c>
      <c r="CB44" s="57">
        <v>0.5</v>
      </c>
      <c r="CC44" s="55"/>
      <c r="CD44" s="55"/>
      <c r="CE44" s="63"/>
      <c r="CF44" s="56"/>
      <c r="CG44" s="55"/>
      <c r="CH44" s="3"/>
      <c r="CI44" s="3"/>
      <c r="CJ44" s="3"/>
      <c r="CK44" s="3"/>
      <c r="CL44" s="3"/>
      <c r="CM44" s="3"/>
      <c r="CN44" s="3"/>
      <c r="CO44" s="3"/>
      <c r="CP44" s="3"/>
      <c r="CV44" s="9" t="s">
        <v>35</v>
      </c>
      <c r="CW44" s="22"/>
      <c r="CX44" s="22"/>
      <c r="CY44" s="25">
        <v>1.444</v>
      </c>
      <c r="CZ44" s="22"/>
      <c r="DA44" s="22"/>
      <c r="DB44" s="22"/>
      <c r="DC44" s="22"/>
      <c r="DD44" s="22"/>
      <c r="DE44" s="22"/>
      <c r="DF44" s="22"/>
      <c r="DG44" s="22"/>
      <c r="DH44" s="22"/>
      <c r="DI44" s="22"/>
      <c r="DJ44" s="24">
        <v>1.05</v>
      </c>
      <c r="DK44" s="22"/>
      <c r="DL44" s="22"/>
      <c r="DM44" s="22"/>
      <c r="DN44" s="22"/>
      <c r="DO44" s="22"/>
      <c r="DP44" s="22"/>
      <c r="DQ44" s="22"/>
      <c r="DR44" s="22"/>
      <c r="DS44" s="22"/>
      <c r="DT44" s="22"/>
      <c r="DU44" s="22"/>
      <c r="DV44" s="24">
        <v>1.46</v>
      </c>
      <c r="DW44" s="22"/>
      <c r="DX44" s="22"/>
      <c r="DY44" s="22"/>
      <c r="DZ44" s="22"/>
      <c r="EA44" s="24">
        <v>0.58699999999999997</v>
      </c>
      <c r="EB44" s="25">
        <v>2.85</v>
      </c>
      <c r="EC44" s="24">
        <v>1.4179999999999999</v>
      </c>
      <c r="ED44" s="22"/>
      <c r="EE44" s="25">
        <v>1.218</v>
      </c>
      <c r="EF44" s="7"/>
      <c r="EG44" s="21"/>
    </row>
    <row r="45" spans="2:142" s="3" customFormat="1" ht="15.75" x14ac:dyDescent="0.25">
      <c r="B45" s="9" t="s">
        <v>36</v>
      </c>
      <c r="C45" s="186"/>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8"/>
      <c r="AU45" s="9" t="s">
        <v>36</v>
      </c>
      <c r="AV45" s="60"/>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c r="BZ45" s="61"/>
      <c r="CA45" s="61"/>
      <c r="CB45" s="61"/>
      <c r="CC45" s="61"/>
      <c r="CD45" s="61"/>
      <c r="CE45" s="61"/>
      <c r="CF45" s="64"/>
      <c r="CG45" s="8"/>
      <c r="CV45" s="9" t="s">
        <v>36</v>
      </c>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7"/>
    </row>
    <row r="46" spans="2:142" s="3" customFormat="1" x14ac:dyDescent="0.25"/>
    <row r="47" spans="2:142" s="3" customFormat="1" ht="15.75" x14ac:dyDescent="0.25">
      <c r="AU47" s="9" t="s">
        <v>37</v>
      </c>
      <c r="BI47" s="34">
        <v>0</v>
      </c>
      <c r="BS47" s="34">
        <v>0</v>
      </c>
      <c r="BU47" s="29">
        <v>0.25</v>
      </c>
      <c r="BX47" s="29">
        <v>0.5</v>
      </c>
      <c r="CH47" s="7"/>
      <c r="CV47" s="9" t="s">
        <v>37</v>
      </c>
      <c r="DJ47" s="28">
        <v>3.4489999999999998</v>
      </c>
      <c r="DT47" s="28">
        <v>0.309</v>
      </c>
      <c r="DV47" s="28"/>
      <c r="DY47" s="29">
        <v>0.69299999999999995</v>
      </c>
    </row>
    <row r="48" spans="2:142" ht="15.75" x14ac:dyDescent="0.25">
      <c r="AN48"/>
      <c r="AO48"/>
      <c r="AP48"/>
      <c r="AQ48"/>
      <c r="AR48"/>
      <c r="AS48"/>
      <c r="AT48"/>
      <c r="AU48" s="9" t="s">
        <v>38</v>
      </c>
      <c r="AV48"/>
      <c r="AW48"/>
      <c r="BD48" s="28">
        <v>1</v>
      </c>
      <c r="BF48" s="34">
        <v>0</v>
      </c>
      <c r="BM48" s="28">
        <v>0.68</v>
      </c>
      <c r="BO48" s="28">
        <v>0.6</v>
      </c>
      <c r="BR48" s="34">
        <v>0</v>
      </c>
      <c r="BZ48" s="3"/>
      <c r="CA48" s="3"/>
      <c r="CB48" s="3"/>
      <c r="CC48" s="3"/>
      <c r="CD48" s="3"/>
      <c r="CE48" s="3"/>
      <c r="CF48" s="3"/>
      <c r="CG48" s="3"/>
      <c r="CH48" s="3"/>
      <c r="CI48" s="7"/>
      <c r="CJ48" s="3"/>
      <c r="CK48" s="3"/>
      <c r="CL48" s="3"/>
      <c r="CM48" s="3"/>
      <c r="CN48" s="3"/>
      <c r="CO48" s="3"/>
      <c r="CP48" s="3"/>
      <c r="CQ48" s="3"/>
      <c r="CV48" s="9" t="s">
        <v>38</v>
      </c>
      <c r="DF48" s="28">
        <v>2.8</v>
      </c>
      <c r="DG48" s="28">
        <v>1.56</v>
      </c>
      <c r="DN48" s="28">
        <v>2.2869999999999999</v>
      </c>
      <c r="DP48" s="28">
        <v>0.3</v>
      </c>
      <c r="DS48" s="28">
        <v>0.05</v>
      </c>
    </row>
    <row r="49" spans="2:126" ht="15.75" x14ac:dyDescent="0.25">
      <c r="AN49"/>
      <c r="AO49"/>
      <c r="AP49"/>
      <c r="AQ49"/>
      <c r="AR49"/>
      <c r="AS49"/>
      <c r="AT49"/>
      <c r="AU49" s="9" t="s">
        <v>39</v>
      </c>
      <c r="AV49"/>
      <c r="AW49"/>
      <c r="BM49" s="28">
        <v>2.2000000000000002</v>
      </c>
      <c r="BO49" s="34">
        <v>0</v>
      </c>
      <c r="BS49" s="34">
        <v>0</v>
      </c>
      <c r="CG49" s="3"/>
      <c r="CH49" s="3"/>
      <c r="CI49" s="3"/>
      <c r="CJ49" s="7"/>
      <c r="CK49" s="3"/>
      <c r="CL49" s="3"/>
      <c r="CM49" s="3"/>
      <c r="CN49" s="3"/>
      <c r="CO49" s="3"/>
      <c r="CP49" s="3"/>
      <c r="CV49" s="9" t="s">
        <v>39</v>
      </c>
      <c r="DN49" s="28">
        <v>4.915</v>
      </c>
      <c r="DT49" s="28">
        <v>0.12</v>
      </c>
    </row>
    <row r="50" spans="2:126" ht="15.75" x14ac:dyDescent="0.25">
      <c r="AN50"/>
      <c r="AO50"/>
      <c r="AP50"/>
      <c r="AQ50"/>
      <c r="AR50"/>
      <c r="AS50"/>
      <c r="AT50"/>
      <c r="AU50" s="9" t="s">
        <v>40</v>
      </c>
      <c r="AV50"/>
      <c r="AW50"/>
      <c r="AX50" s="34">
        <v>0</v>
      </c>
      <c r="CG50" s="3"/>
      <c r="CH50" s="3"/>
      <c r="CI50" s="3"/>
      <c r="CJ50" s="3"/>
      <c r="CK50" s="7"/>
      <c r="CL50" s="3"/>
      <c r="CM50" s="3"/>
      <c r="CN50" s="3"/>
      <c r="CO50" s="3"/>
      <c r="CP50" s="3"/>
      <c r="CV50" s="9" t="s">
        <v>40</v>
      </c>
    </row>
    <row r="51" spans="2:126" ht="15.75" x14ac:dyDescent="0.25">
      <c r="AN51"/>
      <c r="AO51"/>
      <c r="AP51"/>
      <c r="AQ51"/>
      <c r="AR51"/>
      <c r="AS51"/>
      <c r="AT51"/>
      <c r="AU51" s="9" t="s">
        <v>41</v>
      </c>
      <c r="AV51"/>
      <c r="AW51"/>
      <c r="BU51" s="34">
        <v>0</v>
      </c>
      <c r="CG51" s="3"/>
      <c r="CH51" s="3"/>
      <c r="CI51" s="3"/>
      <c r="CJ51" s="3"/>
      <c r="CK51" s="3"/>
      <c r="CL51" s="7"/>
      <c r="CM51" s="3"/>
      <c r="CN51" s="3"/>
      <c r="CO51" s="3"/>
      <c r="CP51" s="3"/>
      <c r="CV51" s="9" t="s">
        <v>41</v>
      </c>
      <c r="DV51" s="28">
        <v>1.365</v>
      </c>
    </row>
    <row r="52" spans="2:126" ht="15.75" x14ac:dyDescent="0.25">
      <c r="AN52"/>
      <c r="AO52"/>
      <c r="AP52"/>
      <c r="AQ52"/>
      <c r="AR52"/>
      <c r="AS52"/>
      <c r="AT52"/>
      <c r="AU52" s="9" t="s">
        <v>42</v>
      </c>
      <c r="AV52"/>
      <c r="AW52"/>
      <c r="BE52" s="28">
        <v>0.4</v>
      </c>
      <c r="CG52" s="3"/>
      <c r="CH52" s="3"/>
      <c r="CI52" s="3"/>
      <c r="CJ52" s="3"/>
      <c r="CK52" s="3"/>
      <c r="CL52" s="3"/>
      <c r="CM52" s="7"/>
      <c r="CN52" s="3"/>
      <c r="CO52" s="3"/>
      <c r="CP52" s="3"/>
      <c r="CV52" s="9" t="s">
        <v>42</v>
      </c>
      <c r="DE52" s="28">
        <v>0.73</v>
      </c>
    </row>
    <row r="53" spans="2:126" ht="15.75" x14ac:dyDescent="0.25">
      <c r="B53" s="9"/>
      <c r="BC53" s="9"/>
      <c r="BL53" s="28"/>
    </row>
    <row r="54" spans="2:126" ht="15.75" x14ac:dyDescent="0.25">
      <c r="B54" s="9"/>
      <c r="BC54" s="9"/>
      <c r="BL54" s="28"/>
    </row>
    <row r="55" spans="2:126" ht="23.25" x14ac:dyDescent="0.35">
      <c r="B55" s="1" t="s">
        <v>111</v>
      </c>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row>
    <row r="56" spans="2:126" x14ac:dyDescent="0.25">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row>
    <row r="57" spans="2:126" ht="15.75" x14ac:dyDescent="0.25">
      <c r="B57" s="65"/>
      <c r="C57" s="9" t="s">
        <v>1</v>
      </c>
      <c r="D57" s="9" t="s">
        <v>2</v>
      </c>
      <c r="E57" s="9" t="s">
        <v>3</v>
      </c>
      <c r="F57" s="9" t="s">
        <v>4</v>
      </c>
      <c r="G57" s="9" t="s">
        <v>5</v>
      </c>
      <c r="H57" s="9" t="s">
        <v>6</v>
      </c>
      <c r="I57" s="9" t="s">
        <v>7</v>
      </c>
      <c r="J57" s="9" t="s">
        <v>8</v>
      </c>
      <c r="K57" s="9" t="s">
        <v>9</v>
      </c>
      <c r="L57" s="9" t="s">
        <v>10</v>
      </c>
      <c r="M57" s="9" t="s">
        <v>11</v>
      </c>
      <c r="N57" s="9" t="s">
        <v>12</v>
      </c>
      <c r="O57" s="9" t="s">
        <v>218</v>
      </c>
      <c r="P57" s="9" t="s">
        <v>13</v>
      </c>
      <c r="Q57" s="9" t="s">
        <v>14</v>
      </c>
      <c r="R57" s="9" t="s">
        <v>15</v>
      </c>
      <c r="S57" s="9" t="s">
        <v>16</v>
      </c>
      <c r="T57" s="9" t="s">
        <v>17</v>
      </c>
      <c r="U57" s="9" t="s">
        <v>18</v>
      </c>
      <c r="V57" s="9" t="s">
        <v>19</v>
      </c>
      <c r="W57" s="9" t="s">
        <v>20</v>
      </c>
      <c r="X57" s="9" t="s">
        <v>21</v>
      </c>
      <c r="Y57" s="9" t="s">
        <v>22</v>
      </c>
      <c r="Z57" s="9" t="s">
        <v>23</v>
      </c>
      <c r="AA57" s="9" t="s">
        <v>24</v>
      </c>
      <c r="AB57" s="9" t="s">
        <v>25</v>
      </c>
      <c r="AC57" s="9" t="s">
        <v>26</v>
      </c>
      <c r="AD57" s="9" t="s">
        <v>27</v>
      </c>
      <c r="AE57" s="9" t="s">
        <v>28</v>
      </c>
      <c r="AF57" s="9" t="s">
        <v>29</v>
      </c>
      <c r="AG57" s="9" t="s">
        <v>31</v>
      </c>
      <c r="AH57" s="9" t="s">
        <v>206</v>
      </c>
      <c r="AI57" s="9" t="s">
        <v>32</v>
      </c>
      <c r="AJ57" s="9" t="s">
        <v>33</v>
      </c>
      <c r="AK57" s="9" t="s">
        <v>34</v>
      </c>
      <c r="AL57" s="9" t="s">
        <v>35</v>
      </c>
      <c r="AM57" s="9" t="s">
        <v>36</v>
      </c>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row>
    <row r="58" spans="2:126" ht="15.75" x14ac:dyDescent="0.25">
      <c r="B58" s="9" t="s">
        <v>1</v>
      </c>
      <c r="C58" s="62" t="s">
        <v>109</v>
      </c>
      <c r="D58" s="10" t="s">
        <v>109</v>
      </c>
      <c r="E58" s="10" t="s">
        <v>109</v>
      </c>
      <c r="F58" s="10">
        <v>0.85</v>
      </c>
      <c r="G58" s="10" t="s">
        <v>109</v>
      </c>
      <c r="H58" s="10">
        <v>0.85</v>
      </c>
      <c r="I58" s="10">
        <v>0.85</v>
      </c>
      <c r="J58" s="10" t="s">
        <v>109</v>
      </c>
      <c r="K58" s="10" t="s">
        <v>109</v>
      </c>
      <c r="L58" s="10" t="s">
        <v>109</v>
      </c>
      <c r="M58" s="10" t="s">
        <v>109</v>
      </c>
      <c r="N58" s="10" t="s">
        <v>109</v>
      </c>
      <c r="O58" s="10" t="s">
        <v>109</v>
      </c>
      <c r="P58" s="10">
        <v>0.85</v>
      </c>
      <c r="Q58" s="10" t="s">
        <v>109</v>
      </c>
      <c r="R58" s="10" t="s">
        <v>109</v>
      </c>
      <c r="S58" s="10">
        <v>0.85</v>
      </c>
      <c r="T58" s="10" t="s">
        <v>109</v>
      </c>
      <c r="U58" s="10" t="s">
        <v>109</v>
      </c>
      <c r="V58" s="10" t="s">
        <v>109</v>
      </c>
      <c r="W58" s="10" t="s">
        <v>109</v>
      </c>
      <c r="X58" s="10" t="s">
        <v>109</v>
      </c>
      <c r="Y58" s="10" t="s">
        <v>109</v>
      </c>
      <c r="Z58" s="10" t="s">
        <v>109</v>
      </c>
      <c r="AA58" s="10" t="s">
        <v>109</v>
      </c>
      <c r="AB58" s="10" t="s">
        <v>109</v>
      </c>
      <c r="AC58" s="10" t="s">
        <v>109</v>
      </c>
      <c r="AD58" s="10">
        <v>0.85</v>
      </c>
      <c r="AE58" s="10">
        <v>0.85</v>
      </c>
      <c r="AF58" s="10" t="s">
        <v>109</v>
      </c>
      <c r="AG58" s="53" t="s">
        <v>109</v>
      </c>
      <c r="AH58" s="53" t="s">
        <v>109</v>
      </c>
      <c r="AI58" s="53" t="s">
        <v>109</v>
      </c>
      <c r="AJ58" s="53" t="s">
        <v>109</v>
      </c>
      <c r="AK58" s="53" t="s">
        <v>109</v>
      </c>
      <c r="AL58" s="53" t="s">
        <v>109</v>
      </c>
      <c r="AM58" s="54" t="s">
        <v>109</v>
      </c>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row>
    <row r="59" spans="2:126" ht="15.75" x14ac:dyDescent="0.25">
      <c r="B59" s="9" t="s">
        <v>2</v>
      </c>
      <c r="C59" s="12" t="s">
        <v>109</v>
      </c>
      <c r="D59" s="63" t="s">
        <v>109</v>
      </c>
      <c r="E59" s="8" t="s">
        <v>109</v>
      </c>
      <c r="F59" s="8" t="s">
        <v>109</v>
      </c>
      <c r="G59" s="8" t="s">
        <v>109</v>
      </c>
      <c r="H59" s="8" t="s">
        <v>109</v>
      </c>
      <c r="I59" s="8">
        <v>0.85</v>
      </c>
      <c r="J59" s="8" t="s">
        <v>109</v>
      </c>
      <c r="K59" s="8" t="s">
        <v>109</v>
      </c>
      <c r="L59" s="8" t="s">
        <v>109</v>
      </c>
      <c r="M59" s="8" t="s">
        <v>109</v>
      </c>
      <c r="N59" s="8">
        <v>0.85</v>
      </c>
      <c r="O59" s="8" t="s">
        <v>109</v>
      </c>
      <c r="P59" s="8" t="s">
        <v>109</v>
      </c>
      <c r="Q59" s="8" t="s">
        <v>109</v>
      </c>
      <c r="R59" s="8" t="s">
        <v>109</v>
      </c>
      <c r="S59" s="8" t="s">
        <v>109</v>
      </c>
      <c r="T59" s="8" t="s">
        <v>109</v>
      </c>
      <c r="U59" s="8">
        <v>0.85</v>
      </c>
      <c r="V59" s="8" t="s">
        <v>109</v>
      </c>
      <c r="W59" s="8" t="s">
        <v>109</v>
      </c>
      <c r="X59" s="8">
        <v>0.85</v>
      </c>
      <c r="Y59" s="8" t="s">
        <v>109</v>
      </c>
      <c r="Z59" s="8" t="s">
        <v>109</v>
      </c>
      <c r="AA59" s="8" t="s">
        <v>109</v>
      </c>
      <c r="AB59" s="8" t="s">
        <v>109</v>
      </c>
      <c r="AC59" s="8" t="s">
        <v>109</v>
      </c>
      <c r="AD59" s="8" t="s">
        <v>109</v>
      </c>
      <c r="AE59" s="8" t="s">
        <v>109</v>
      </c>
      <c r="AF59" s="8">
        <v>0.85</v>
      </c>
      <c r="AG59" s="55" t="s">
        <v>109</v>
      </c>
      <c r="AH59" s="55" t="s">
        <v>109</v>
      </c>
      <c r="AI59" s="55" t="s">
        <v>109</v>
      </c>
      <c r="AJ59" s="55" t="s">
        <v>109</v>
      </c>
      <c r="AK59" s="55" t="s">
        <v>109</v>
      </c>
      <c r="AL59" s="55" t="s">
        <v>109</v>
      </c>
      <c r="AM59" s="56" t="s">
        <v>109</v>
      </c>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row>
    <row r="60" spans="2:126" ht="15.75" x14ac:dyDescent="0.25">
      <c r="B60" s="9" t="s">
        <v>3</v>
      </c>
      <c r="C60" s="12" t="s">
        <v>109</v>
      </c>
      <c r="D60" s="8" t="s">
        <v>109</v>
      </c>
      <c r="E60" s="63" t="s">
        <v>109</v>
      </c>
      <c r="F60" s="8" t="s">
        <v>109</v>
      </c>
      <c r="G60" s="8" t="s">
        <v>109</v>
      </c>
      <c r="H60" s="8" t="s">
        <v>109</v>
      </c>
      <c r="I60" s="8" t="s">
        <v>109</v>
      </c>
      <c r="J60" s="8" t="s">
        <v>109</v>
      </c>
      <c r="K60" s="8" t="s">
        <v>109</v>
      </c>
      <c r="L60" s="8" t="s">
        <v>109</v>
      </c>
      <c r="M60" s="8" t="s">
        <v>109</v>
      </c>
      <c r="N60" s="8" t="s">
        <v>109</v>
      </c>
      <c r="O60" s="8">
        <v>0.85</v>
      </c>
      <c r="P60" s="8" t="s">
        <v>109</v>
      </c>
      <c r="Q60" s="8" t="s">
        <v>109</v>
      </c>
      <c r="R60" s="8" t="s">
        <v>109</v>
      </c>
      <c r="S60" s="8" t="s">
        <v>109</v>
      </c>
      <c r="T60" s="8" t="s">
        <v>109</v>
      </c>
      <c r="U60" s="8" t="s">
        <v>109</v>
      </c>
      <c r="V60" s="8" t="s">
        <v>109</v>
      </c>
      <c r="W60" s="8" t="s">
        <v>109</v>
      </c>
      <c r="X60" s="8" t="s">
        <v>109</v>
      </c>
      <c r="Y60" s="8" t="s">
        <v>109</v>
      </c>
      <c r="Z60" s="8" t="s">
        <v>109</v>
      </c>
      <c r="AA60" s="8" t="s">
        <v>109</v>
      </c>
      <c r="AB60" s="8">
        <v>0.85</v>
      </c>
      <c r="AC60" s="8" t="s">
        <v>109</v>
      </c>
      <c r="AD60" s="8" t="s">
        <v>109</v>
      </c>
      <c r="AE60" s="8" t="s">
        <v>109</v>
      </c>
      <c r="AF60" s="8" t="s">
        <v>109</v>
      </c>
      <c r="AG60" s="55" t="s">
        <v>109</v>
      </c>
      <c r="AH60" s="55" t="s">
        <v>109</v>
      </c>
      <c r="AI60" s="55" t="s">
        <v>109</v>
      </c>
      <c r="AJ60" s="55" t="s">
        <v>109</v>
      </c>
      <c r="AK60" s="55">
        <v>0.85</v>
      </c>
      <c r="AL60" s="59">
        <v>0.85</v>
      </c>
      <c r="AM60" s="56" t="s">
        <v>109</v>
      </c>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row>
    <row r="61" spans="2:126" ht="15.75" x14ac:dyDescent="0.25">
      <c r="B61" s="9" t="s">
        <v>4</v>
      </c>
      <c r="C61" s="12">
        <v>0.85</v>
      </c>
      <c r="D61" s="8" t="s">
        <v>109</v>
      </c>
      <c r="E61" s="8" t="s">
        <v>109</v>
      </c>
      <c r="F61" s="63" t="s">
        <v>109</v>
      </c>
      <c r="G61" s="8" t="s">
        <v>109</v>
      </c>
      <c r="H61" s="8" t="s">
        <v>109</v>
      </c>
      <c r="I61" s="8">
        <v>0.85</v>
      </c>
      <c r="J61" s="8" t="s">
        <v>109</v>
      </c>
      <c r="K61" s="8" t="s">
        <v>109</v>
      </c>
      <c r="L61" s="8" t="s">
        <v>109</v>
      </c>
      <c r="M61" s="8" t="s">
        <v>109</v>
      </c>
      <c r="N61" s="8">
        <v>0.85</v>
      </c>
      <c r="O61" s="8" t="s">
        <v>109</v>
      </c>
      <c r="P61" s="8" t="s">
        <v>109</v>
      </c>
      <c r="Q61" s="8" t="s">
        <v>109</v>
      </c>
      <c r="R61" s="8" t="s">
        <v>109</v>
      </c>
      <c r="S61" s="8">
        <v>0.85</v>
      </c>
      <c r="T61" s="8" t="s">
        <v>109</v>
      </c>
      <c r="U61" s="8" t="s">
        <v>109</v>
      </c>
      <c r="V61" s="8" t="s">
        <v>109</v>
      </c>
      <c r="W61" s="8" t="s">
        <v>109</v>
      </c>
      <c r="X61" s="8" t="s">
        <v>109</v>
      </c>
      <c r="Y61" s="8" t="s">
        <v>109</v>
      </c>
      <c r="Z61" s="8" t="s">
        <v>109</v>
      </c>
      <c r="AA61" s="8" t="s">
        <v>109</v>
      </c>
      <c r="AB61" s="8" t="s">
        <v>109</v>
      </c>
      <c r="AC61" s="8" t="s">
        <v>109</v>
      </c>
      <c r="AD61" s="8" t="s">
        <v>109</v>
      </c>
      <c r="AE61" s="8" t="s">
        <v>109</v>
      </c>
      <c r="AF61" s="8" t="s">
        <v>109</v>
      </c>
      <c r="AG61" s="55" t="s">
        <v>109</v>
      </c>
      <c r="AH61" s="55" t="s">
        <v>109</v>
      </c>
      <c r="AI61" s="55" t="s">
        <v>109</v>
      </c>
      <c r="AJ61" s="55" t="s">
        <v>109</v>
      </c>
      <c r="AK61" s="55" t="s">
        <v>109</v>
      </c>
      <c r="AL61" s="55" t="s">
        <v>109</v>
      </c>
      <c r="AM61" s="56" t="s">
        <v>109</v>
      </c>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row>
    <row r="62" spans="2:126" ht="15.75" x14ac:dyDescent="0.25">
      <c r="B62" s="9" t="s">
        <v>5</v>
      </c>
      <c r="C62" s="12" t="s">
        <v>109</v>
      </c>
      <c r="D62" s="8" t="s">
        <v>109</v>
      </c>
      <c r="E62" s="8" t="s">
        <v>109</v>
      </c>
      <c r="F62" s="8" t="s">
        <v>109</v>
      </c>
      <c r="G62" s="63" t="s">
        <v>109</v>
      </c>
      <c r="H62" s="8" t="s">
        <v>109</v>
      </c>
      <c r="I62" s="8" t="s">
        <v>109</v>
      </c>
      <c r="J62" s="8" t="s">
        <v>109</v>
      </c>
      <c r="K62" s="8" t="s">
        <v>109</v>
      </c>
      <c r="L62" s="8" t="s">
        <v>109</v>
      </c>
      <c r="M62" s="8" t="s">
        <v>109</v>
      </c>
      <c r="N62" s="8" t="s">
        <v>109</v>
      </c>
      <c r="O62" s="8" t="s">
        <v>109</v>
      </c>
      <c r="P62" s="8" t="s">
        <v>109</v>
      </c>
      <c r="Q62" s="8" t="s">
        <v>109</v>
      </c>
      <c r="R62" s="8" t="s">
        <v>109</v>
      </c>
      <c r="S62" s="8" t="s">
        <v>109</v>
      </c>
      <c r="T62" s="8" t="s">
        <v>109</v>
      </c>
      <c r="U62" s="8" t="s">
        <v>109</v>
      </c>
      <c r="V62" s="8" t="s">
        <v>109</v>
      </c>
      <c r="W62" s="8" t="s">
        <v>109</v>
      </c>
      <c r="X62" s="8" t="s">
        <v>109</v>
      </c>
      <c r="Y62" s="8" t="s">
        <v>109</v>
      </c>
      <c r="Z62" s="8" t="s">
        <v>109</v>
      </c>
      <c r="AA62" s="8" t="s">
        <v>109</v>
      </c>
      <c r="AB62" s="8" t="s">
        <v>109</v>
      </c>
      <c r="AC62" s="8" t="s">
        <v>109</v>
      </c>
      <c r="AD62" s="8" t="s">
        <v>109</v>
      </c>
      <c r="AE62" s="8" t="s">
        <v>109</v>
      </c>
      <c r="AF62" s="8" t="s">
        <v>109</v>
      </c>
      <c r="AG62" s="55" t="s">
        <v>109</v>
      </c>
      <c r="AH62" s="55" t="s">
        <v>109</v>
      </c>
      <c r="AI62" s="55" t="s">
        <v>109</v>
      </c>
      <c r="AJ62" s="55" t="s">
        <v>109</v>
      </c>
      <c r="AK62" s="55" t="s">
        <v>109</v>
      </c>
      <c r="AL62" s="55" t="s">
        <v>109</v>
      </c>
      <c r="AM62" s="56" t="s">
        <v>109</v>
      </c>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row>
    <row r="63" spans="2:126" ht="15.75" x14ac:dyDescent="0.25">
      <c r="B63" s="9" t="s">
        <v>6</v>
      </c>
      <c r="C63" s="12">
        <v>0.85</v>
      </c>
      <c r="D63" s="8" t="s">
        <v>109</v>
      </c>
      <c r="E63" s="8" t="s">
        <v>109</v>
      </c>
      <c r="F63" s="8" t="s">
        <v>109</v>
      </c>
      <c r="G63" s="8" t="s">
        <v>109</v>
      </c>
      <c r="H63" s="63" t="s">
        <v>109</v>
      </c>
      <c r="I63" s="8">
        <v>0.85</v>
      </c>
      <c r="J63" s="8" t="s">
        <v>109</v>
      </c>
      <c r="K63" s="8" t="s">
        <v>109</v>
      </c>
      <c r="L63" s="8" t="s">
        <v>109</v>
      </c>
      <c r="M63" s="8" t="s">
        <v>109</v>
      </c>
      <c r="N63" s="8" t="s">
        <v>109</v>
      </c>
      <c r="O63" s="8" t="s">
        <v>109</v>
      </c>
      <c r="P63" s="8" t="s">
        <v>109</v>
      </c>
      <c r="Q63" s="8" t="s">
        <v>109</v>
      </c>
      <c r="R63" s="8" t="s">
        <v>109</v>
      </c>
      <c r="S63" s="8" t="s">
        <v>109</v>
      </c>
      <c r="T63" s="8" t="s">
        <v>109</v>
      </c>
      <c r="U63" s="8" t="s">
        <v>109</v>
      </c>
      <c r="V63" s="8" t="s">
        <v>109</v>
      </c>
      <c r="W63" s="8" t="s">
        <v>109</v>
      </c>
      <c r="X63" s="8" t="s">
        <v>109</v>
      </c>
      <c r="Y63" s="8" t="s">
        <v>109</v>
      </c>
      <c r="Z63" s="8">
        <v>0.85</v>
      </c>
      <c r="AA63" s="8" t="s">
        <v>109</v>
      </c>
      <c r="AB63" s="8" t="s">
        <v>109</v>
      </c>
      <c r="AC63" s="8" t="s">
        <v>109</v>
      </c>
      <c r="AD63" s="8" t="s">
        <v>109</v>
      </c>
      <c r="AE63" s="8">
        <v>0.85</v>
      </c>
      <c r="AF63" s="8" t="s">
        <v>109</v>
      </c>
      <c r="AG63" s="55" t="s">
        <v>109</v>
      </c>
      <c r="AH63" s="55" t="s">
        <v>109</v>
      </c>
      <c r="AI63" s="55" t="s">
        <v>109</v>
      </c>
      <c r="AJ63" s="55" t="s">
        <v>109</v>
      </c>
      <c r="AK63" s="55" t="s">
        <v>109</v>
      </c>
      <c r="AL63" s="55" t="s">
        <v>109</v>
      </c>
      <c r="AM63" s="56" t="s">
        <v>109</v>
      </c>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row>
    <row r="64" spans="2:126" ht="15.75" x14ac:dyDescent="0.25">
      <c r="B64" s="9" t="s">
        <v>7</v>
      </c>
      <c r="C64" s="12">
        <v>0.85</v>
      </c>
      <c r="D64" s="8">
        <v>0.85</v>
      </c>
      <c r="E64" s="8" t="s">
        <v>109</v>
      </c>
      <c r="F64" s="8">
        <v>0.85</v>
      </c>
      <c r="G64" s="8" t="s">
        <v>109</v>
      </c>
      <c r="H64" s="8">
        <v>0.85</v>
      </c>
      <c r="I64" s="63" t="s">
        <v>109</v>
      </c>
      <c r="J64" s="8">
        <v>0.85</v>
      </c>
      <c r="K64" s="8" t="s">
        <v>109</v>
      </c>
      <c r="L64" s="8" t="s">
        <v>109</v>
      </c>
      <c r="M64" s="8" t="s">
        <v>109</v>
      </c>
      <c r="N64" s="8">
        <v>0.85</v>
      </c>
      <c r="O64" s="8" t="s">
        <v>109</v>
      </c>
      <c r="P64" s="8" t="s">
        <v>109</v>
      </c>
      <c r="Q64" s="8" t="s">
        <v>109</v>
      </c>
      <c r="R64" s="8" t="s">
        <v>109</v>
      </c>
      <c r="S64" s="8" t="s">
        <v>109</v>
      </c>
      <c r="T64" s="8" t="s">
        <v>109</v>
      </c>
      <c r="U64" s="8">
        <v>0.85</v>
      </c>
      <c r="V64" s="8" t="s">
        <v>109</v>
      </c>
      <c r="W64" s="8" t="s">
        <v>109</v>
      </c>
      <c r="X64" s="8">
        <v>0.85</v>
      </c>
      <c r="Y64" s="8">
        <v>0.85</v>
      </c>
      <c r="Z64" s="8">
        <v>0.85</v>
      </c>
      <c r="AA64" s="8" t="s">
        <v>109</v>
      </c>
      <c r="AB64" s="8" t="s">
        <v>109</v>
      </c>
      <c r="AC64" s="8">
        <v>0.85</v>
      </c>
      <c r="AD64" s="8" t="s">
        <v>109</v>
      </c>
      <c r="AE64" s="8" t="s">
        <v>109</v>
      </c>
      <c r="AF64" s="8">
        <v>0.85</v>
      </c>
      <c r="AG64" s="55" t="s">
        <v>109</v>
      </c>
      <c r="AH64" s="55" t="s">
        <v>109</v>
      </c>
      <c r="AI64" s="55" t="s">
        <v>109</v>
      </c>
      <c r="AJ64" s="55" t="s">
        <v>109</v>
      </c>
      <c r="AK64" s="55" t="s">
        <v>109</v>
      </c>
      <c r="AL64" s="55" t="s">
        <v>109</v>
      </c>
      <c r="AM64" s="56" t="s">
        <v>109</v>
      </c>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row>
    <row r="65" spans="2:81" ht="15.75" x14ac:dyDescent="0.25">
      <c r="B65" s="9" t="s">
        <v>8</v>
      </c>
      <c r="C65" s="12" t="s">
        <v>109</v>
      </c>
      <c r="D65" s="8" t="s">
        <v>109</v>
      </c>
      <c r="E65" s="8" t="s">
        <v>109</v>
      </c>
      <c r="F65" s="8" t="s">
        <v>109</v>
      </c>
      <c r="G65" s="8" t="s">
        <v>109</v>
      </c>
      <c r="H65" s="8" t="s">
        <v>109</v>
      </c>
      <c r="I65" s="8">
        <v>0.85</v>
      </c>
      <c r="J65" s="63" t="s">
        <v>109</v>
      </c>
      <c r="K65" s="8" t="s">
        <v>109</v>
      </c>
      <c r="L65" s="8" t="s">
        <v>109</v>
      </c>
      <c r="M65" s="8" t="s">
        <v>109</v>
      </c>
      <c r="N65" s="8" t="s">
        <v>109</v>
      </c>
      <c r="O65" s="8" t="s">
        <v>109</v>
      </c>
      <c r="P65" s="8" t="s">
        <v>109</v>
      </c>
      <c r="Q65" s="8" t="s">
        <v>109</v>
      </c>
      <c r="R65" s="8" t="s">
        <v>109</v>
      </c>
      <c r="S65" s="8" t="s">
        <v>109</v>
      </c>
      <c r="T65" s="8" t="s">
        <v>109</v>
      </c>
      <c r="U65" s="8" t="s">
        <v>109</v>
      </c>
      <c r="V65" s="8" t="s">
        <v>109</v>
      </c>
      <c r="W65" s="8" t="s">
        <v>109</v>
      </c>
      <c r="X65" s="8">
        <v>0.85</v>
      </c>
      <c r="Y65" s="8">
        <v>0.85</v>
      </c>
      <c r="Z65" s="8" t="s">
        <v>109</v>
      </c>
      <c r="AA65" s="8" t="s">
        <v>109</v>
      </c>
      <c r="AB65" s="8" t="s">
        <v>109</v>
      </c>
      <c r="AC65" s="8">
        <v>0.85</v>
      </c>
      <c r="AD65" s="8" t="s">
        <v>109</v>
      </c>
      <c r="AE65" s="8" t="s">
        <v>109</v>
      </c>
      <c r="AF65" s="8" t="s">
        <v>109</v>
      </c>
      <c r="AG65" s="55" t="s">
        <v>109</v>
      </c>
      <c r="AH65" s="55" t="s">
        <v>109</v>
      </c>
      <c r="AI65" s="55" t="s">
        <v>109</v>
      </c>
      <c r="AJ65" s="55" t="s">
        <v>109</v>
      </c>
      <c r="AK65" s="55" t="s">
        <v>109</v>
      </c>
      <c r="AL65" s="55" t="s">
        <v>109</v>
      </c>
      <c r="AM65" s="56" t="s">
        <v>109</v>
      </c>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row>
    <row r="66" spans="2:81" ht="15.75" x14ac:dyDescent="0.25">
      <c r="B66" s="9" t="s">
        <v>9</v>
      </c>
      <c r="C66" s="12" t="s">
        <v>109</v>
      </c>
      <c r="D66" s="8" t="s">
        <v>109</v>
      </c>
      <c r="E66" s="8" t="s">
        <v>109</v>
      </c>
      <c r="F66" s="8" t="s">
        <v>109</v>
      </c>
      <c r="G66" s="8" t="s">
        <v>109</v>
      </c>
      <c r="H66" s="8" t="s">
        <v>109</v>
      </c>
      <c r="I66" s="8" t="s">
        <v>109</v>
      </c>
      <c r="J66" s="8" t="s">
        <v>109</v>
      </c>
      <c r="K66" s="63" t="s">
        <v>109</v>
      </c>
      <c r="L66" s="55" t="s">
        <v>109</v>
      </c>
      <c r="M66" s="8">
        <v>0.85</v>
      </c>
      <c r="N66" s="8" t="s">
        <v>109</v>
      </c>
      <c r="O66" s="8" t="s">
        <v>109</v>
      </c>
      <c r="P66" s="8" t="s">
        <v>109</v>
      </c>
      <c r="Q66" s="8" t="s">
        <v>109</v>
      </c>
      <c r="R66" s="8" t="s">
        <v>109</v>
      </c>
      <c r="S66" s="8" t="s">
        <v>109</v>
      </c>
      <c r="T66" s="8" t="s">
        <v>109</v>
      </c>
      <c r="U66" s="8" t="s">
        <v>109</v>
      </c>
      <c r="V66" s="8">
        <v>0.85</v>
      </c>
      <c r="W66" s="8" t="s">
        <v>109</v>
      </c>
      <c r="X66" s="8" t="s">
        <v>109</v>
      </c>
      <c r="Y66" s="8" t="s">
        <v>109</v>
      </c>
      <c r="Z66" s="8" t="s">
        <v>109</v>
      </c>
      <c r="AA66" s="8" t="s">
        <v>109</v>
      </c>
      <c r="AB66" s="8" t="s">
        <v>109</v>
      </c>
      <c r="AC66" s="8" t="s">
        <v>109</v>
      </c>
      <c r="AD66" s="8" t="s">
        <v>109</v>
      </c>
      <c r="AE66" s="8" t="s">
        <v>109</v>
      </c>
      <c r="AF66" s="8" t="s">
        <v>109</v>
      </c>
      <c r="AG66" s="55" t="s">
        <v>109</v>
      </c>
      <c r="AH66" s="55" t="s">
        <v>109</v>
      </c>
      <c r="AI66" s="55" t="s">
        <v>109</v>
      </c>
      <c r="AJ66" s="55" t="s">
        <v>109</v>
      </c>
      <c r="AK66" s="55" t="s">
        <v>109</v>
      </c>
      <c r="AL66" s="55" t="s">
        <v>109</v>
      </c>
      <c r="AM66" s="56" t="s">
        <v>109</v>
      </c>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row>
    <row r="67" spans="2:81" ht="15.75" x14ac:dyDescent="0.25">
      <c r="B67" s="9" t="s">
        <v>10</v>
      </c>
      <c r="C67" s="12" t="s">
        <v>109</v>
      </c>
      <c r="D67" s="8" t="s">
        <v>109</v>
      </c>
      <c r="E67" s="8" t="s">
        <v>109</v>
      </c>
      <c r="F67" s="8" t="s">
        <v>109</v>
      </c>
      <c r="G67" s="8" t="s">
        <v>109</v>
      </c>
      <c r="H67" s="8" t="s">
        <v>109</v>
      </c>
      <c r="I67" s="8" t="s">
        <v>109</v>
      </c>
      <c r="J67" s="8" t="s">
        <v>109</v>
      </c>
      <c r="K67" s="55" t="s">
        <v>109</v>
      </c>
      <c r="L67" s="63" t="s">
        <v>109</v>
      </c>
      <c r="M67" s="8" t="s">
        <v>109</v>
      </c>
      <c r="N67" s="8">
        <v>0.85</v>
      </c>
      <c r="O67" s="8" t="s">
        <v>109</v>
      </c>
      <c r="P67" s="8" t="s">
        <v>109</v>
      </c>
      <c r="Q67" s="8" t="s">
        <v>109</v>
      </c>
      <c r="R67" s="8" t="s">
        <v>109</v>
      </c>
      <c r="S67" s="8" t="s">
        <v>109</v>
      </c>
      <c r="T67" s="8" t="s">
        <v>109</v>
      </c>
      <c r="U67" s="8" t="s">
        <v>109</v>
      </c>
      <c r="V67" s="8" t="s">
        <v>109</v>
      </c>
      <c r="W67" s="15" t="s">
        <v>109</v>
      </c>
      <c r="X67" s="8" t="s">
        <v>109</v>
      </c>
      <c r="Y67" s="8" t="s">
        <v>109</v>
      </c>
      <c r="Z67" s="8" t="s">
        <v>109</v>
      </c>
      <c r="AA67" s="8">
        <v>0.85</v>
      </c>
      <c r="AB67" s="8" t="s">
        <v>109</v>
      </c>
      <c r="AC67" s="8" t="s">
        <v>109</v>
      </c>
      <c r="AD67" s="8" t="s">
        <v>109</v>
      </c>
      <c r="AE67" s="8" t="s">
        <v>109</v>
      </c>
      <c r="AF67" s="8" t="s">
        <v>109</v>
      </c>
      <c r="AG67" s="55" t="s">
        <v>109</v>
      </c>
      <c r="AH67" s="55" t="s">
        <v>109</v>
      </c>
      <c r="AI67" s="55" t="s">
        <v>109</v>
      </c>
      <c r="AJ67" s="55" t="s">
        <v>109</v>
      </c>
      <c r="AK67" s="55" t="s">
        <v>109</v>
      </c>
      <c r="AL67" s="55" t="s">
        <v>109</v>
      </c>
      <c r="AM67" s="56" t="s">
        <v>109</v>
      </c>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row>
    <row r="68" spans="2:81" ht="15.75" x14ac:dyDescent="0.25">
      <c r="B68" s="9" t="s">
        <v>11</v>
      </c>
      <c r="C68" s="12" t="s">
        <v>109</v>
      </c>
      <c r="D68" s="8" t="s">
        <v>109</v>
      </c>
      <c r="E68" s="8" t="s">
        <v>109</v>
      </c>
      <c r="F68" s="8" t="s">
        <v>109</v>
      </c>
      <c r="G68" s="8" t="s">
        <v>109</v>
      </c>
      <c r="H68" s="8" t="s">
        <v>109</v>
      </c>
      <c r="I68" s="8" t="s">
        <v>109</v>
      </c>
      <c r="J68" s="8" t="s">
        <v>109</v>
      </c>
      <c r="K68" s="8">
        <v>0.85</v>
      </c>
      <c r="L68" s="8" t="s">
        <v>109</v>
      </c>
      <c r="M68" s="63" t="s">
        <v>109</v>
      </c>
      <c r="N68" s="8" t="s">
        <v>109</v>
      </c>
      <c r="O68" s="8" t="s">
        <v>109</v>
      </c>
      <c r="P68" s="8" t="s">
        <v>109</v>
      </c>
      <c r="Q68" s="8" t="s">
        <v>109</v>
      </c>
      <c r="R68" s="8" t="s">
        <v>109</v>
      </c>
      <c r="S68" s="8" t="s">
        <v>109</v>
      </c>
      <c r="T68" s="8" t="s">
        <v>109</v>
      </c>
      <c r="U68" s="8" t="s">
        <v>109</v>
      </c>
      <c r="V68" s="8" t="s">
        <v>109</v>
      </c>
      <c r="W68" s="8" t="s">
        <v>109</v>
      </c>
      <c r="X68" s="8" t="s">
        <v>109</v>
      </c>
      <c r="Y68" s="8">
        <v>0.85</v>
      </c>
      <c r="Z68" s="8" t="s">
        <v>109</v>
      </c>
      <c r="AA68" s="8" t="s">
        <v>109</v>
      </c>
      <c r="AB68" s="8" t="s">
        <v>109</v>
      </c>
      <c r="AC68" s="8">
        <v>0.85</v>
      </c>
      <c r="AD68" s="8" t="s">
        <v>109</v>
      </c>
      <c r="AE68" s="8" t="s">
        <v>109</v>
      </c>
      <c r="AF68" s="8" t="s">
        <v>109</v>
      </c>
      <c r="AG68" s="55" t="s">
        <v>109</v>
      </c>
      <c r="AH68" s="55" t="s">
        <v>109</v>
      </c>
      <c r="AI68" s="55" t="s">
        <v>109</v>
      </c>
      <c r="AJ68" s="55" t="s">
        <v>109</v>
      </c>
      <c r="AK68" s="55" t="s">
        <v>109</v>
      </c>
      <c r="AL68" s="55" t="s">
        <v>109</v>
      </c>
      <c r="AM68" s="56" t="s">
        <v>109</v>
      </c>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row>
    <row r="69" spans="2:81" ht="15.75" x14ac:dyDescent="0.25">
      <c r="B69" s="9" t="s">
        <v>12</v>
      </c>
      <c r="C69" s="12" t="s">
        <v>109</v>
      </c>
      <c r="D69" s="8">
        <v>0.85</v>
      </c>
      <c r="E69" s="8" t="s">
        <v>109</v>
      </c>
      <c r="F69" s="8">
        <v>0.85</v>
      </c>
      <c r="G69" s="8" t="s">
        <v>109</v>
      </c>
      <c r="H69" s="8" t="s">
        <v>109</v>
      </c>
      <c r="I69" s="8">
        <v>0.85</v>
      </c>
      <c r="J69" s="8" t="s">
        <v>109</v>
      </c>
      <c r="K69" s="8" t="s">
        <v>109</v>
      </c>
      <c r="L69" s="8">
        <v>0.85</v>
      </c>
      <c r="M69" s="8" t="s">
        <v>109</v>
      </c>
      <c r="N69" s="63" t="s">
        <v>109</v>
      </c>
      <c r="O69" s="8" t="s">
        <v>109</v>
      </c>
      <c r="P69" s="8" t="s">
        <v>109</v>
      </c>
      <c r="Q69" s="8">
        <v>0.85</v>
      </c>
      <c r="R69" s="8" t="s">
        <v>109</v>
      </c>
      <c r="S69" s="8">
        <v>0.85</v>
      </c>
      <c r="T69" s="8" t="s">
        <v>109</v>
      </c>
      <c r="U69" s="8">
        <v>0.85</v>
      </c>
      <c r="V69" s="8" t="s">
        <v>109</v>
      </c>
      <c r="W69" s="8" t="s">
        <v>109</v>
      </c>
      <c r="X69" s="8" t="s">
        <v>109</v>
      </c>
      <c r="Y69" s="8" t="s">
        <v>109</v>
      </c>
      <c r="Z69" s="8" t="s">
        <v>109</v>
      </c>
      <c r="AA69" s="8" t="s">
        <v>109</v>
      </c>
      <c r="AB69" s="8" t="s">
        <v>109</v>
      </c>
      <c r="AC69" s="8" t="s">
        <v>109</v>
      </c>
      <c r="AD69" s="8" t="s">
        <v>109</v>
      </c>
      <c r="AE69" s="8" t="s">
        <v>109</v>
      </c>
      <c r="AF69" s="57">
        <v>0.85</v>
      </c>
      <c r="AG69" s="55" t="s">
        <v>109</v>
      </c>
      <c r="AH69" s="55" t="s">
        <v>109</v>
      </c>
      <c r="AI69" s="55" t="s">
        <v>109</v>
      </c>
      <c r="AJ69" s="55" t="s">
        <v>109</v>
      </c>
      <c r="AK69" s="55" t="s">
        <v>109</v>
      </c>
      <c r="AL69" s="55" t="s">
        <v>109</v>
      </c>
      <c r="AM69" s="56" t="s">
        <v>109</v>
      </c>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row>
    <row r="70" spans="2:81" ht="15.75" x14ac:dyDescent="0.25">
      <c r="B70" s="9" t="s">
        <v>218</v>
      </c>
      <c r="C70" s="12" t="s">
        <v>109</v>
      </c>
      <c r="D70" s="8" t="s">
        <v>109</v>
      </c>
      <c r="E70" s="8">
        <v>0.85</v>
      </c>
      <c r="F70" s="8" t="s">
        <v>109</v>
      </c>
      <c r="G70" s="8" t="s">
        <v>109</v>
      </c>
      <c r="H70" s="8" t="s">
        <v>109</v>
      </c>
      <c r="I70" s="8" t="s">
        <v>109</v>
      </c>
      <c r="J70" s="8" t="s">
        <v>109</v>
      </c>
      <c r="K70" s="8" t="s">
        <v>109</v>
      </c>
      <c r="L70" s="8" t="s">
        <v>109</v>
      </c>
      <c r="M70" s="8" t="s">
        <v>109</v>
      </c>
      <c r="N70" s="8" t="s">
        <v>109</v>
      </c>
      <c r="O70" s="63" t="s">
        <v>109</v>
      </c>
      <c r="P70" s="8" t="s">
        <v>109</v>
      </c>
      <c r="Q70" s="8" t="s">
        <v>109</v>
      </c>
      <c r="R70" s="8" t="s">
        <v>109</v>
      </c>
      <c r="S70" s="8">
        <v>0.85</v>
      </c>
      <c r="T70" s="8" t="s">
        <v>109</v>
      </c>
      <c r="U70" s="8" t="s">
        <v>109</v>
      </c>
      <c r="V70" s="8" t="s">
        <v>109</v>
      </c>
      <c r="W70" s="8" t="s">
        <v>109</v>
      </c>
      <c r="X70" s="8" t="s">
        <v>109</v>
      </c>
      <c r="Y70" s="8" t="s">
        <v>109</v>
      </c>
      <c r="Z70" s="8" t="s">
        <v>109</v>
      </c>
      <c r="AA70" s="8" t="s">
        <v>109</v>
      </c>
      <c r="AB70" s="8" t="s">
        <v>109</v>
      </c>
      <c r="AC70" s="8" t="s">
        <v>109</v>
      </c>
      <c r="AD70" s="8" t="s">
        <v>109</v>
      </c>
      <c r="AE70" s="8" t="s">
        <v>109</v>
      </c>
      <c r="AF70" s="8" t="s">
        <v>109</v>
      </c>
      <c r="AG70" s="57">
        <v>0.85</v>
      </c>
      <c r="AH70" s="55" t="s">
        <v>109</v>
      </c>
      <c r="AI70" s="55" t="s">
        <v>109</v>
      </c>
      <c r="AJ70" s="55" t="s">
        <v>109</v>
      </c>
      <c r="AK70" s="57">
        <v>0.85</v>
      </c>
      <c r="AL70" s="55" t="s">
        <v>109</v>
      </c>
      <c r="AM70" s="56" t="s">
        <v>109</v>
      </c>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row>
    <row r="71" spans="2:81" ht="15.75" x14ac:dyDescent="0.25">
      <c r="B71" s="9" t="s">
        <v>13</v>
      </c>
      <c r="C71" s="12">
        <v>0.85</v>
      </c>
      <c r="D71" s="8" t="s">
        <v>109</v>
      </c>
      <c r="E71" s="8" t="s">
        <v>109</v>
      </c>
      <c r="F71" s="8" t="s">
        <v>109</v>
      </c>
      <c r="G71" s="8" t="s">
        <v>109</v>
      </c>
      <c r="H71" s="8" t="s">
        <v>109</v>
      </c>
      <c r="I71" s="8" t="s">
        <v>109</v>
      </c>
      <c r="J71" s="8" t="s">
        <v>109</v>
      </c>
      <c r="K71" s="8" t="s">
        <v>109</v>
      </c>
      <c r="L71" s="8" t="s">
        <v>109</v>
      </c>
      <c r="M71" s="8" t="s">
        <v>109</v>
      </c>
      <c r="N71" s="8" t="s">
        <v>109</v>
      </c>
      <c r="O71" s="8" t="s">
        <v>109</v>
      </c>
      <c r="P71" s="63" t="s">
        <v>109</v>
      </c>
      <c r="Q71" s="8" t="s">
        <v>109</v>
      </c>
      <c r="R71" s="8" t="s">
        <v>109</v>
      </c>
      <c r="S71" s="8" t="s">
        <v>109</v>
      </c>
      <c r="T71" s="8" t="s">
        <v>109</v>
      </c>
      <c r="U71" s="8" t="s">
        <v>109</v>
      </c>
      <c r="V71" s="8" t="s">
        <v>109</v>
      </c>
      <c r="W71" s="8" t="s">
        <v>109</v>
      </c>
      <c r="X71" s="8" t="s">
        <v>109</v>
      </c>
      <c r="Y71" s="8" t="s">
        <v>109</v>
      </c>
      <c r="Z71" s="8" t="s">
        <v>109</v>
      </c>
      <c r="AA71" s="8" t="s">
        <v>109</v>
      </c>
      <c r="AB71" s="8">
        <v>0.85</v>
      </c>
      <c r="AC71" s="8" t="s">
        <v>109</v>
      </c>
      <c r="AD71" s="8">
        <v>0.85</v>
      </c>
      <c r="AE71" s="8">
        <v>0.85</v>
      </c>
      <c r="AF71" s="8" t="s">
        <v>109</v>
      </c>
      <c r="AG71" s="55" t="s">
        <v>109</v>
      </c>
      <c r="AH71" s="55" t="s">
        <v>109</v>
      </c>
      <c r="AI71" s="57">
        <v>0.85</v>
      </c>
      <c r="AJ71" s="55" t="s">
        <v>109</v>
      </c>
      <c r="AK71" s="55" t="s">
        <v>109</v>
      </c>
      <c r="AL71" s="57">
        <v>0.85</v>
      </c>
      <c r="AM71" s="56" t="s">
        <v>109</v>
      </c>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row>
    <row r="72" spans="2:81" ht="15.75" x14ac:dyDescent="0.25">
      <c r="B72" s="9" t="s">
        <v>14</v>
      </c>
      <c r="C72" s="12" t="s">
        <v>109</v>
      </c>
      <c r="D72" s="8" t="s">
        <v>109</v>
      </c>
      <c r="E72" s="8" t="s">
        <v>109</v>
      </c>
      <c r="F72" s="8" t="s">
        <v>109</v>
      </c>
      <c r="G72" s="8" t="s">
        <v>109</v>
      </c>
      <c r="H72" s="8" t="s">
        <v>109</v>
      </c>
      <c r="I72" s="8" t="s">
        <v>109</v>
      </c>
      <c r="J72" s="8" t="s">
        <v>109</v>
      </c>
      <c r="K72" s="8" t="s">
        <v>109</v>
      </c>
      <c r="L72" s="8" t="s">
        <v>109</v>
      </c>
      <c r="M72" s="8" t="s">
        <v>109</v>
      </c>
      <c r="N72" s="8">
        <v>0.85</v>
      </c>
      <c r="O72" s="8" t="s">
        <v>109</v>
      </c>
      <c r="P72" s="8" t="s">
        <v>109</v>
      </c>
      <c r="Q72" s="63" t="s">
        <v>109</v>
      </c>
      <c r="R72" s="8" t="s">
        <v>109</v>
      </c>
      <c r="S72" s="8" t="s">
        <v>109</v>
      </c>
      <c r="T72" s="8" t="s">
        <v>109</v>
      </c>
      <c r="U72" s="8" t="s">
        <v>109</v>
      </c>
      <c r="V72" s="8" t="s">
        <v>109</v>
      </c>
      <c r="W72" s="8" t="s">
        <v>109</v>
      </c>
      <c r="X72" s="8" t="s">
        <v>109</v>
      </c>
      <c r="Y72" s="8" t="s">
        <v>109</v>
      </c>
      <c r="Z72" s="8" t="s">
        <v>109</v>
      </c>
      <c r="AA72" s="8" t="s">
        <v>109</v>
      </c>
      <c r="AB72" s="8" t="s">
        <v>109</v>
      </c>
      <c r="AC72" s="8" t="s">
        <v>109</v>
      </c>
      <c r="AD72" s="8" t="s">
        <v>109</v>
      </c>
      <c r="AE72" s="8" t="s">
        <v>109</v>
      </c>
      <c r="AF72" s="8">
        <v>0.85</v>
      </c>
      <c r="AG72" s="55" t="s">
        <v>109</v>
      </c>
      <c r="AH72" s="55" t="s">
        <v>109</v>
      </c>
      <c r="AI72" s="55" t="s">
        <v>109</v>
      </c>
      <c r="AJ72" s="55" t="s">
        <v>109</v>
      </c>
      <c r="AK72" s="55" t="s">
        <v>109</v>
      </c>
      <c r="AL72" s="55" t="s">
        <v>109</v>
      </c>
      <c r="AM72" s="56" t="s">
        <v>109</v>
      </c>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row>
    <row r="73" spans="2:81" ht="15.75" x14ac:dyDescent="0.25">
      <c r="B73" s="9" t="s">
        <v>15</v>
      </c>
      <c r="C73" s="12" t="s">
        <v>109</v>
      </c>
      <c r="D73" s="8" t="s">
        <v>109</v>
      </c>
      <c r="E73" s="8" t="s">
        <v>109</v>
      </c>
      <c r="F73" s="8" t="s">
        <v>109</v>
      </c>
      <c r="G73" s="8" t="s">
        <v>109</v>
      </c>
      <c r="H73" s="8" t="s">
        <v>109</v>
      </c>
      <c r="I73" s="8" t="s">
        <v>109</v>
      </c>
      <c r="J73" s="8" t="s">
        <v>109</v>
      </c>
      <c r="K73" s="8" t="s">
        <v>109</v>
      </c>
      <c r="L73" s="8" t="s">
        <v>109</v>
      </c>
      <c r="M73" s="8" t="s">
        <v>109</v>
      </c>
      <c r="N73" s="8" t="s">
        <v>109</v>
      </c>
      <c r="O73" s="8" t="s">
        <v>109</v>
      </c>
      <c r="P73" s="8" t="s">
        <v>109</v>
      </c>
      <c r="Q73" s="8" t="s">
        <v>109</v>
      </c>
      <c r="R73" s="63" t="s">
        <v>109</v>
      </c>
      <c r="S73" s="8" t="s">
        <v>109</v>
      </c>
      <c r="T73" s="8" t="s">
        <v>109</v>
      </c>
      <c r="U73" s="8" t="s">
        <v>109</v>
      </c>
      <c r="V73" s="8" t="s">
        <v>109</v>
      </c>
      <c r="W73" s="8" t="s">
        <v>109</v>
      </c>
      <c r="X73" s="8" t="s">
        <v>109</v>
      </c>
      <c r="Y73" s="8">
        <v>0.85</v>
      </c>
      <c r="Z73" s="8" t="s">
        <v>109</v>
      </c>
      <c r="AA73" s="8" t="s">
        <v>109</v>
      </c>
      <c r="AB73" s="8" t="s">
        <v>109</v>
      </c>
      <c r="AC73" s="8" t="s">
        <v>109</v>
      </c>
      <c r="AD73" s="8" t="s">
        <v>109</v>
      </c>
      <c r="AE73" s="8" t="s">
        <v>109</v>
      </c>
      <c r="AF73" s="8">
        <v>0.85</v>
      </c>
      <c r="AG73" s="55" t="s">
        <v>109</v>
      </c>
      <c r="AH73" s="55" t="s">
        <v>109</v>
      </c>
      <c r="AI73" s="55" t="s">
        <v>109</v>
      </c>
      <c r="AJ73" s="55" t="s">
        <v>109</v>
      </c>
      <c r="AK73" s="55" t="s">
        <v>109</v>
      </c>
      <c r="AL73" s="55" t="s">
        <v>109</v>
      </c>
      <c r="AM73" s="56" t="s">
        <v>109</v>
      </c>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row>
    <row r="74" spans="2:81" ht="15.75" x14ac:dyDescent="0.25">
      <c r="B74" s="9" t="s">
        <v>16</v>
      </c>
      <c r="C74" s="12">
        <v>0.85</v>
      </c>
      <c r="D74" s="8" t="s">
        <v>109</v>
      </c>
      <c r="E74" s="8" t="s">
        <v>109</v>
      </c>
      <c r="F74" s="8">
        <v>0.85</v>
      </c>
      <c r="G74" s="8" t="s">
        <v>109</v>
      </c>
      <c r="H74" s="8" t="s">
        <v>109</v>
      </c>
      <c r="I74" s="8" t="s">
        <v>109</v>
      </c>
      <c r="J74" s="8" t="s">
        <v>109</v>
      </c>
      <c r="K74" s="8" t="s">
        <v>109</v>
      </c>
      <c r="L74" s="8" t="s">
        <v>109</v>
      </c>
      <c r="M74" s="8" t="s">
        <v>109</v>
      </c>
      <c r="N74" s="8">
        <v>0.85</v>
      </c>
      <c r="O74" s="8">
        <v>0.85</v>
      </c>
      <c r="P74" s="8" t="s">
        <v>109</v>
      </c>
      <c r="Q74" s="8" t="s">
        <v>109</v>
      </c>
      <c r="R74" s="8" t="s">
        <v>109</v>
      </c>
      <c r="S74" s="63" t="s">
        <v>109</v>
      </c>
      <c r="T74" s="8" t="s">
        <v>109</v>
      </c>
      <c r="U74" s="8" t="s">
        <v>109</v>
      </c>
      <c r="V74" s="8" t="s">
        <v>109</v>
      </c>
      <c r="W74" s="8">
        <v>0.85</v>
      </c>
      <c r="X74" s="8" t="s">
        <v>109</v>
      </c>
      <c r="Y74" s="8" t="s">
        <v>109</v>
      </c>
      <c r="Z74" s="8" t="s">
        <v>109</v>
      </c>
      <c r="AA74" s="8" t="s">
        <v>109</v>
      </c>
      <c r="AB74" s="8" t="s">
        <v>109</v>
      </c>
      <c r="AC74" s="8" t="s">
        <v>109</v>
      </c>
      <c r="AD74" s="8">
        <v>0.85</v>
      </c>
      <c r="AE74" s="8" t="s">
        <v>109</v>
      </c>
      <c r="AF74" s="8" t="s">
        <v>109</v>
      </c>
      <c r="AG74" s="55">
        <v>0.85</v>
      </c>
      <c r="AH74" s="55" t="s">
        <v>109</v>
      </c>
      <c r="AI74" s="55">
        <v>0.85</v>
      </c>
      <c r="AJ74" s="55">
        <v>0.85</v>
      </c>
      <c r="AK74" s="55" t="s">
        <v>109</v>
      </c>
      <c r="AL74" s="55" t="s">
        <v>109</v>
      </c>
      <c r="AM74" s="56" t="s">
        <v>109</v>
      </c>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row>
    <row r="75" spans="2:81" ht="15.75" x14ac:dyDescent="0.25">
      <c r="B75" s="9" t="s">
        <v>17</v>
      </c>
      <c r="C75" s="12" t="s">
        <v>109</v>
      </c>
      <c r="D75" s="8" t="s">
        <v>109</v>
      </c>
      <c r="E75" s="8" t="s">
        <v>109</v>
      </c>
      <c r="F75" s="8" t="s">
        <v>109</v>
      </c>
      <c r="G75" s="8" t="s">
        <v>109</v>
      </c>
      <c r="H75" s="8" t="s">
        <v>109</v>
      </c>
      <c r="I75" s="8" t="s">
        <v>109</v>
      </c>
      <c r="J75" s="8" t="s">
        <v>109</v>
      </c>
      <c r="K75" s="8" t="s">
        <v>109</v>
      </c>
      <c r="L75" s="8" t="s">
        <v>109</v>
      </c>
      <c r="M75" s="8" t="s">
        <v>109</v>
      </c>
      <c r="N75" s="8" t="s">
        <v>109</v>
      </c>
      <c r="O75" s="8" t="s">
        <v>109</v>
      </c>
      <c r="P75" s="8" t="s">
        <v>109</v>
      </c>
      <c r="Q75" s="8" t="s">
        <v>109</v>
      </c>
      <c r="R75" s="8" t="s">
        <v>109</v>
      </c>
      <c r="S75" s="8" t="s">
        <v>109</v>
      </c>
      <c r="T75" s="63" t="s">
        <v>109</v>
      </c>
      <c r="U75" s="8" t="s">
        <v>109</v>
      </c>
      <c r="V75" s="8">
        <v>0.85</v>
      </c>
      <c r="W75" s="8" t="s">
        <v>109</v>
      </c>
      <c r="X75" s="8" t="s">
        <v>109</v>
      </c>
      <c r="Y75" s="8" t="s">
        <v>109</v>
      </c>
      <c r="Z75" s="8">
        <v>0.85</v>
      </c>
      <c r="AA75" s="8" t="s">
        <v>109</v>
      </c>
      <c r="AB75" s="8" t="s">
        <v>109</v>
      </c>
      <c r="AC75" s="8">
        <v>0.85</v>
      </c>
      <c r="AD75" s="8" t="s">
        <v>109</v>
      </c>
      <c r="AE75" s="8" t="s">
        <v>109</v>
      </c>
      <c r="AF75" s="8" t="s">
        <v>109</v>
      </c>
      <c r="AG75" s="55" t="s">
        <v>109</v>
      </c>
      <c r="AH75" s="55" t="s">
        <v>109</v>
      </c>
      <c r="AI75" s="55" t="s">
        <v>109</v>
      </c>
      <c r="AJ75" s="55" t="s">
        <v>109</v>
      </c>
      <c r="AK75" s="55" t="s">
        <v>109</v>
      </c>
      <c r="AL75" s="55" t="s">
        <v>109</v>
      </c>
      <c r="AM75" s="56" t="s">
        <v>109</v>
      </c>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row>
    <row r="76" spans="2:81" ht="15.75" x14ac:dyDescent="0.25">
      <c r="B76" s="9" t="s">
        <v>18</v>
      </c>
      <c r="C76" s="12" t="s">
        <v>109</v>
      </c>
      <c r="D76" s="8">
        <v>0.85</v>
      </c>
      <c r="E76" s="8" t="s">
        <v>109</v>
      </c>
      <c r="F76" s="8" t="s">
        <v>109</v>
      </c>
      <c r="G76" s="8" t="s">
        <v>109</v>
      </c>
      <c r="H76" s="8" t="s">
        <v>109</v>
      </c>
      <c r="I76" s="8">
        <v>0.85</v>
      </c>
      <c r="J76" s="8" t="s">
        <v>109</v>
      </c>
      <c r="K76" s="8" t="s">
        <v>109</v>
      </c>
      <c r="L76" s="8" t="s">
        <v>109</v>
      </c>
      <c r="M76" s="8" t="s">
        <v>109</v>
      </c>
      <c r="N76" s="8">
        <v>0.85</v>
      </c>
      <c r="O76" s="8" t="s">
        <v>109</v>
      </c>
      <c r="P76" s="8" t="s">
        <v>109</v>
      </c>
      <c r="Q76" s="8" t="s">
        <v>109</v>
      </c>
      <c r="R76" s="8" t="s">
        <v>109</v>
      </c>
      <c r="S76" s="8" t="s">
        <v>109</v>
      </c>
      <c r="T76" s="8" t="s">
        <v>109</v>
      </c>
      <c r="U76" s="63" t="s">
        <v>109</v>
      </c>
      <c r="V76" s="8" t="s">
        <v>109</v>
      </c>
      <c r="W76" s="8" t="s">
        <v>109</v>
      </c>
      <c r="X76" s="8" t="s">
        <v>109</v>
      </c>
      <c r="Y76" s="8" t="s">
        <v>109</v>
      </c>
      <c r="Z76" s="8" t="s">
        <v>109</v>
      </c>
      <c r="AA76" s="8" t="s">
        <v>109</v>
      </c>
      <c r="AB76" s="8" t="s">
        <v>109</v>
      </c>
      <c r="AC76" s="8" t="s">
        <v>109</v>
      </c>
      <c r="AD76" s="8" t="s">
        <v>109</v>
      </c>
      <c r="AE76" s="8" t="s">
        <v>109</v>
      </c>
      <c r="AF76" s="8" t="s">
        <v>109</v>
      </c>
      <c r="AG76" s="55" t="s">
        <v>109</v>
      </c>
      <c r="AH76" s="55" t="s">
        <v>109</v>
      </c>
      <c r="AI76" s="55" t="s">
        <v>109</v>
      </c>
      <c r="AJ76" s="55" t="s">
        <v>109</v>
      </c>
      <c r="AK76" s="55" t="s">
        <v>109</v>
      </c>
      <c r="AL76" s="55" t="s">
        <v>109</v>
      </c>
      <c r="AM76" s="56" t="s">
        <v>109</v>
      </c>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row>
    <row r="77" spans="2:81" ht="15.75" x14ac:dyDescent="0.25">
      <c r="B77" s="9" t="s">
        <v>19</v>
      </c>
      <c r="C77" s="12" t="s">
        <v>109</v>
      </c>
      <c r="D77" s="8" t="s">
        <v>109</v>
      </c>
      <c r="E77" s="8" t="s">
        <v>109</v>
      </c>
      <c r="F77" s="8" t="s">
        <v>109</v>
      </c>
      <c r="G77" s="8" t="s">
        <v>109</v>
      </c>
      <c r="H77" s="8" t="s">
        <v>109</v>
      </c>
      <c r="I77" s="8" t="s">
        <v>109</v>
      </c>
      <c r="J77" s="8" t="s">
        <v>109</v>
      </c>
      <c r="K77" s="8">
        <v>0.85</v>
      </c>
      <c r="L77" s="8" t="s">
        <v>109</v>
      </c>
      <c r="M77" s="8" t="s">
        <v>109</v>
      </c>
      <c r="N77" s="8" t="s">
        <v>109</v>
      </c>
      <c r="O77" s="8" t="s">
        <v>109</v>
      </c>
      <c r="P77" s="8" t="s">
        <v>109</v>
      </c>
      <c r="Q77" s="8" t="s">
        <v>109</v>
      </c>
      <c r="R77" s="8" t="s">
        <v>109</v>
      </c>
      <c r="S77" s="8" t="s">
        <v>109</v>
      </c>
      <c r="T77" s="8">
        <v>0.85</v>
      </c>
      <c r="U77" s="8" t="s">
        <v>109</v>
      </c>
      <c r="V77" s="63" t="s">
        <v>109</v>
      </c>
      <c r="W77" s="8" t="s">
        <v>109</v>
      </c>
      <c r="X77" s="8" t="s">
        <v>109</v>
      </c>
      <c r="Y77" s="8" t="s">
        <v>109</v>
      </c>
      <c r="Z77" s="8" t="s">
        <v>109</v>
      </c>
      <c r="AA77" s="8" t="s">
        <v>109</v>
      </c>
      <c r="AB77" s="8" t="s">
        <v>109</v>
      </c>
      <c r="AC77" s="8">
        <v>0.85</v>
      </c>
      <c r="AD77" s="8" t="s">
        <v>109</v>
      </c>
      <c r="AE77" s="8" t="s">
        <v>109</v>
      </c>
      <c r="AF77" s="8" t="s">
        <v>109</v>
      </c>
      <c r="AG77" s="55" t="s">
        <v>109</v>
      </c>
      <c r="AH77" s="55" t="s">
        <v>109</v>
      </c>
      <c r="AI77" s="55" t="s">
        <v>109</v>
      </c>
      <c r="AJ77" s="55" t="s">
        <v>109</v>
      </c>
      <c r="AK77" s="55" t="s">
        <v>109</v>
      </c>
      <c r="AL77" s="55" t="s">
        <v>109</v>
      </c>
      <c r="AM77" s="56" t="s">
        <v>109</v>
      </c>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row>
    <row r="78" spans="2:81" ht="15.75" x14ac:dyDescent="0.25">
      <c r="B78" s="9" t="s">
        <v>20</v>
      </c>
      <c r="C78" s="12" t="s">
        <v>109</v>
      </c>
      <c r="D78" s="8" t="s">
        <v>109</v>
      </c>
      <c r="E78" s="8" t="s">
        <v>109</v>
      </c>
      <c r="F78" s="8" t="s">
        <v>109</v>
      </c>
      <c r="G78" s="8" t="s">
        <v>109</v>
      </c>
      <c r="H78" s="8" t="s">
        <v>109</v>
      </c>
      <c r="I78" s="8" t="s">
        <v>109</v>
      </c>
      <c r="J78" s="8" t="s">
        <v>109</v>
      </c>
      <c r="K78" s="8" t="s">
        <v>109</v>
      </c>
      <c r="L78" s="8" t="s">
        <v>109</v>
      </c>
      <c r="M78" s="8" t="s">
        <v>109</v>
      </c>
      <c r="N78" s="8" t="s">
        <v>109</v>
      </c>
      <c r="O78" s="8" t="s">
        <v>109</v>
      </c>
      <c r="P78" s="8" t="s">
        <v>109</v>
      </c>
      <c r="Q78" s="8" t="s">
        <v>109</v>
      </c>
      <c r="R78" s="8" t="s">
        <v>109</v>
      </c>
      <c r="S78" s="8">
        <v>0.85</v>
      </c>
      <c r="T78" s="8" t="s">
        <v>109</v>
      </c>
      <c r="U78" s="8" t="s">
        <v>109</v>
      </c>
      <c r="V78" s="8" t="s">
        <v>109</v>
      </c>
      <c r="W78" s="63" t="s">
        <v>109</v>
      </c>
      <c r="X78" s="8" t="s">
        <v>109</v>
      </c>
      <c r="Y78" s="8" t="s">
        <v>109</v>
      </c>
      <c r="Z78" s="8" t="s">
        <v>109</v>
      </c>
      <c r="AA78" s="8" t="s">
        <v>109</v>
      </c>
      <c r="AB78" s="8" t="s">
        <v>109</v>
      </c>
      <c r="AC78" s="8" t="s">
        <v>109</v>
      </c>
      <c r="AD78" s="8" t="s">
        <v>109</v>
      </c>
      <c r="AE78" s="8" t="s">
        <v>109</v>
      </c>
      <c r="AF78" s="8" t="s">
        <v>109</v>
      </c>
      <c r="AG78" s="55" t="s">
        <v>109</v>
      </c>
      <c r="AH78" s="55" t="s">
        <v>109</v>
      </c>
      <c r="AI78" s="55" t="s">
        <v>109</v>
      </c>
      <c r="AJ78" s="55" t="s">
        <v>109</v>
      </c>
      <c r="AK78" s="55" t="s">
        <v>109</v>
      </c>
      <c r="AL78" s="55" t="s">
        <v>109</v>
      </c>
      <c r="AM78" s="56" t="s">
        <v>109</v>
      </c>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row>
    <row r="79" spans="2:81" ht="15.75" x14ac:dyDescent="0.25">
      <c r="B79" s="9" t="s">
        <v>21</v>
      </c>
      <c r="C79" s="12" t="s">
        <v>109</v>
      </c>
      <c r="D79" s="8">
        <v>0.85</v>
      </c>
      <c r="E79" s="8" t="s">
        <v>109</v>
      </c>
      <c r="F79" s="8" t="s">
        <v>109</v>
      </c>
      <c r="G79" s="8" t="s">
        <v>109</v>
      </c>
      <c r="H79" s="8" t="s">
        <v>109</v>
      </c>
      <c r="I79" s="8">
        <v>0.85</v>
      </c>
      <c r="J79" s="8">
        <v>0.85</v>
      </c>
      <c r="K79" s="8" t="s">
        <v>109</v>
      </c>
      <c r="L79" s="8" t="s">
        <v>109</v>
      </c>
      <c r="M79" s="8" t="s">
        <v>109</v>
      </c>
      <c r="N79" s="8" t="s">
        <v>109</v>
      </c>
      <c r="O79" s="8" t="s">
        <v>109</v>
      </c>
      <c r="P79" s="8" t="s">
        <v>109</v>
      </c>
      <c r="Q79" s="8" t="s">
        <v>109</v>
      </c>
      <c r="R79" s="8" t="s">
        <v>109</v>
      </c>
      <c r="S79" s="8" t="s">
        <v>109</v>
      </c>
      <c r="T79" s="8" t="s">
        <v>109</v>
      </c>
      <c r="U79" s="8" t="s">
        <v>109</v>
      </c>
      <c r="V79" s="8" t="s">
        <v>109</v>
      </c>
      <c r="W79" s="8" t="s">
        <v>109</v>
      </c>
      <c r="X79" s="63" t="s">
        <v>109</v>
      </c>
      <c r="Y79" s="8">
        <v>0.85</v>
      </c>
      <c r="Z79" s="8" t="s">
        <v>109</v>
      </c>
      <c r="AA79" s="8" t="s">
        <v>109</v>
      </c>
      <c r="AB79" s="8" t="s">
        <v>109</v>
      </c>
      <c r="AC79" s="8" t="s">
        <v>109</v>
      </c>
      <c r="AD79" s="8" t="s">
        <v>109</v>
      </c>
      <c r="AE79" s="8" t="s">
        <v>109</v>
      </c>
      <c r="AF79" s="8">
        <v>0.85</v>
      </c>
      <c r="AG79" s="55" t="s">
        <v>109</v>
      </c>
      <c r="AH79" s="55" t="s">
        <v>109</v>
      </c>
      <c r="AI79" s="55" t="s">
        <v>109</v>
      </c>
      <c r="AJ79" s="55" t="s">
        <v>109</v>
      </c>
      <c r="AK79" s="55" t="s">
        <v>109</v>
      </c>
      <c r="AL79" s="55" t="s">
        <v>109</v>
      </c>
      <c r="AM79" s="56" t="s">
        <v>109</v>
      </c>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row>
    <row r="80" spans="2:81" ht="15.75" x14ac:dyDescent="0.25">
      <c r="B80" s="9" t="s">
        <v>22</v>
      </c>
      <c r="C80" s="12" t="s">
        <v>109</v>
      </c>
      <c r="D80" s="8" t="s">
        <v>109</v>
      </c>
      <c r="E80" s="8" t="s">
        <v>109</v>
      </c>
      <c r="F80" s="8" t="s">
        <v>109</v>
      </c>
      <c r="G80" s="8" t="s">
        <v>109</v>
      </c>
      <c r="H80" s="8" t="s">
        <v>109</v>
      </c>
      <c r="I80" s="8">
        <v>0.85</v>
      </c>
      <c r="J80" s="8">
        <v>0.85</v>
      </c>
      <c r="K80" s="8" t="s">
        <v>109</v>
      </c>
      <c r="L80" s="8" t="s">
        <v>109</v>
      </c>
      <c r="M80" s="8">
        <v>0.85</v>
      </c>
      <c r="N80" s="8" t="s">
        <v>109</v>
      </c>
      <c r="O80" s="8" t="s">
        <v>109</v>
      </c>
      <c r="P80" s="8" t="s">
        <v>109</v>
      </c>
      <c r="Q80" s="8" t="s">
        <v>109</v>
      </c>
      <c r="R80" s="8">
        <v>0.85</v>
      </c>
      <c r="S80" s="8" t="s">
        <v>109</v>
      </c>
      <c r="T80" s="8" t="s">
        <v>109</v>
      </c>
      <c r="U80" s="8" t="s">
        <v>109</v>
      </c>
      <c r="V80" s="8" t="s">
        <v>109</v>
      </c>
      <c r="W80" s="8" t="s">
        <v>109</v>
      </c>
      <c r="X80" s="8">
        <v>0.85</v>
      </c>
      <c r="Y80" s="63" t="s">
        <v>109</v>
      </c>
      <c r="Z80" s="8" t="s">
        <v>109</v>
      </c>
      <c r="AA80" s="8" t="s">
        <v>109</v>
      </c>
      <c r="AB80" s="8" t="s">
        <v>109</v>
      </c>
      <c r="AC80" s="8">
        <v>0.85</v>
      </c>
      <c r="AD80" s="8" t="s">
        <v>109</v>
      </c>
      <c r="AE80" s="8" t="s">
        <v>109</v>
      </c>
      <c r="AF80" s="8">
        <v>0.85</v>
      </c>
      <c r="AG80" s="55" t="s">
        <v>109</v>
      </c>
      <c r="AH80" s="55" t="s">
        <v>109</v>
      </c>
      <c r="AI80" s="55" t="s">
        <v>109</v>
      </c>
      <c r="AJ80" s="55" t="s">
        <v>109</v>
      </c>
      <c r="AK80" s="55" t="s">
        <v>109</v>
      </c>
      <c r="AL80" s="55" t="s">
        <v>109</v>
      </c>
      <c r="AM80" s="56" t="s">
        <v>109</v>
      </c>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row>
    <row r="81" spans="1:81" ht="15.75" x14ac:dyDescent="0.25">
      <c r="B81" s="9" t="s">
        <v>23</v>
      </c>
      <c r="C81" s="12" t="s">
        <v>109</v>
      </c>
      <c r="D81" s="8" t="s">
        <v>109</v>
      </c>
      <c r="E81" s="8" t="s">
        <v>109</v>
      </c>
      <c r="F81" s="8" t="s">
        <v>109</v>
      </c>
      <c r="G81" s="8" t="s">
        <v>109</v>
      </c>
      <c r="H81" s="8">
        <v>0.85</v>
      </c>
      <c r="I81" s="8">
        <v>0.85</v>
      </c>
      <c r="J81" s="8" t="s">
        <v>109</v>
      </c>
      <c r="K81" s="8" t="s">
        <v>109</v>
      </c>
      <c r="L81" s="8" t="s">
        <v>109</v>
      </c>
      <c r="M81" s="8" t="s">
        <v>109</v>
      </c>
      <c r="N81" s="8" t="s">
        <v>109</v>
      </c>
      <c r="O81" s="8" t="s">
        <v>109</v>
      </c>
      <c r="P81" s="8" t="s">
        <v>109</v>
      </c>
      <c r="Q81" s="8" t="s">
        <v>109</v>
      </c>
      <c r="R81" s="8" t="s">
        <v>109</v>
      </c>
      <c r="S81" s="8" t="s">
        <v>109</v>
      </c>
      <c r="T81" s="8">
        <v>0.85</v>
      </c>
      <c r="U81" s="8" t="s">
        <v>109</v>
      </c>
      <c r="V81" s="8" t="s">
        <v>109</v>
      </c>
      <c r="W81" s="8" t="s">
        <v>109</v>
      </c>
      <c r="X81" s="8" t="s">
        <v>109</v>
      </c>
      <c r="Y81" s="8" t="s">
        <v>109</v>
      </c>
      <c r="Z81" s="63" t="s">
        <v>109</v>
      </c>
      <c r="AA81" s="8" t="s">
        <v>109</v>
      </c>
      <c r="AB81" s="8" t="s">
        <v>109</v>
      </c>
      <c r="AC81" s="8">
        <v>0.85</v>
      </c>
      <c r="AD81" s="8" t="s">
        <v>109</v>
      </c>
      <c r="AE81" s="8">
        <v>0.85</v>
      </c>
      <c r="AF81" s="8" t="s">
        <v>109</v>
      </c>
      <c r="AG81" s="55" t="s">
        <v>109</v>
      </c>
      <c r="AH81" s="55" t="s">
        <v>109</v>
      </c>
      <c r="AI81" s="55" t="s">
        <v>109</v>
      </c>
      <c r="AJ81" s="55" t="s">
        <v>109</v>
      </c>
      <c r="AK81" s="55" t="s">
        <v>109</v>
      </c>
      <c r="AL81" s="55" t="s">
        <v>109</v>
      </c>
      <c r="AM81" s="56" t="s">
        <v>109</v>
      </c>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row>
    <row r="82" spans="1:81" ht="15.75" x14ac:dyDescent="0.25">
      <c r="B82" s="9" t="s">
        <v>24</v>
      </c>
      <c r="C82" s="12" t="s">
        <v>109</v>
      </c>
      <c r="D82" s="8" t="s">
        <v>109</v>
      </c>
      <c r="E82" s="8" t="s">
        <v>109</v>
      </c>
      <c r="F82" s="8" t="s">
        <v>109</v>
      </c>
      <c r="G82" s="8" t="s">
        <v>109</v>
      </c>
      <c r="H82" s="8" t="s">
        <v>109</v>
      </c>
      <c r="I82" s="8" t="s">
        <v>109</v>
      </c>
      <c r="J82" s="8" t="s">
        <v>109</v>
      </c>
      <c r="K82" s="8" t="s">
        <v>109</v>
      </c>
      <c r="L82" s="8">
        <v>0.85</v>
      </c>
      <c r="M82" s="8" t="s">
        <v>109</v>
      </c>
      <c r="N82" s="8" t="s">
        <v>109</v>
      </c>
      <c r="O82" s="8" t="s">
        <v>109</v>
      </c>
      <c r="P82" s="8" t="s">
        <v>109</v>
      </c>
      <c r="Q82" s="8" t="s">
        <v>109</v>
      </c>
      <c r="R82" s="8" t="s">
        <v>109</v>
      </c>
      <c r="S82" s="8" t="s">
        <v>109</v>
      </c>
      <c r="T82" s="8" t="s">
        <v>109</v>
      </c>
      <c r="U82" s="8" t="s">
        <v>109</v>
      </c>
      <c r="V82" s="8" t="s">
        <v>109</v>
      </c>
      <c r="W82" s="8" t="s">
        <v>109</v>
      </c>
      <c r="X82" s="8" t="s">
        <v>109</v>
      </c>
      <c r="Y82" s="8" t="s">
        <v>109</v>
      </c>
      <c r="Z82" s="8" t="s">
        <v>109</v>
      </c>
      <c r="AA82" s="63" t="s">
        <v>109</v>
      </c>
      <c r="AB82" s="8" t="s">
        <v>109</v>
      </c>
      <c r="AC82" s="8" t="s">
        <v>109</v>
      </c>
      <c r="AD82" s="8" t="s">
        <v>109</v>
      </c>
      <c r="AE82" s="8" t="s">
        <v>109</v>
      </c>
      <c r="AF82" s="8" t="s">
        <v>109</v>
      </c>
      <c r="AG82" s="55" t="s">
        <v>109</v>
      </c>
      <c r="AH82" s="55" t="s">
        <v>109</v>
      </c>
      <c r="AI82" s="55" t="s">
        <v>109</v>
      </c>
      <c r="AJ82" s="55" t="s">
        <v>109</v>
      </c>
      <c r="AK82" s="55" t="s">
        <v>109</v>
      </c>
      <c r="AL82" s="55" t="s">
        <v>109</v>
      </c>
      <c r="AM82" s="56" t="s">
        <v>109</v>
      </c>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row>
    <row r="83" spans="1:81" ht="15.75" x14ac:dyDescent="0.25">
      <c r="B83" s="9" t="s">
        <v>25</v>
      </c>
      <c r="C83" s="12" t="s">
        <v>109</v>
      </c>
      <c r="D83" s="8" t="s">
        <v>109</v>
      </c>
      <c r="E83" s="8">
        <v>0.85</v>
      </c>
      <c r="F83" s="8" t="s">
        <v>109</v>
      </c>
      <c r="G83" s="8" t="s">
        <v>109</v>
      </c>
      <c r="H83" s="8" t="s">
        <v>109</v>
      </c>
      <c r="I83" s="8" t="s">
        <v>109</v>
      </c>
      <c r="J83" s="8" t="s">
        <v>109</v>
      </c>
      <c r="K83" s="8" t="s">
        <v>109</v>
      </c>
      <c r="L83" s="8" t="s">
        <v>109</v>
      </c>
      <c r="M83" s="8" t="s">
        <v>109</v>
      </c>
      <c r="N83" s="8" t="s">
        <v>109</v>
      </c>
      <c r="O83" s="8" t="s">
        <v>109</v>
      </c>
      <c r="P83" s="8">
        <v>0.85</v>
      </c>
      <c r="Q83" s="8" t="s">
        <v>109</v>
      </c>
      <c r="R83" s="8" t="s">
        <v>109</v>
      </c>
      <c r="S83" s="8" t="s">
        <v>109</v>
      </c>
      <c r="T83" s="8" t="s">
        <v>109</v>
      </c>
      <c r="U83" s="8" t="s">
        <v>109</v>
      </c>
      <c r="V83" s="8" t="s">
        <v>109</v>
      </c>
      <c r="W83" s="8" t="s">
        <v>109</v>
      </c>
      <c r="X83" s="8" t="s">
        <v>109</v>
      </c>
      <c r="Y83" s="8" t="s">
        <v>109</v>
      </c>
      <c r="Z83" s="8" t="s">
        <v>109</v>
      </c>
      <c r="AA83" s="8" t="s">
        <v>109</v>
      </c>
      <c r="AB83" s="63" t="s">
        <v>109</v>
      </c>
      <c r="AC83" s="8" t="s">
        <v>109</v>
      </c>
      <c r="AD83" s="8" t="s">
        <v>109</v>
      </c>
      <c r="AE83" s="8" t="s">
        <v>109</v>
      </c>
      <c r="AF83" s="8" t="s">
        <v>109</v>
      </c>
      <c r="AG83" s="55" t="s">
        <v>109</v>
      </c>
      <c r="AH83" s="55" t="s">
        <v>109</v>
      </c>
      <c r="AI83" s="55" t="s">
        <v>109</v>
      </c>
      <c r="AJ83" s="55" t="s">
        <v>109</v>
      </c>
      <c r="AK83" s="55" t="s">
        <v>109</v>
      </c>
      <c r="AL83" s="57">
        <v>0.85</v>
      </c>
      <c r="AM83" s="56" t="s">
        <v>109</v>
      </c>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row>
    <row r="84" spans="1:81" ht="15.75" x14ac:dyDescent="0.25">
      <c r="B84" s="9" t="s">
        <v>26</v>
      </c>
      <c r="C84" s="12" t="s">
        <v>109</v>
      </c>
      <c r="D84" s="8" t="s">
        <v>109</v>
      </c>
      <c r="E84" s="8" t="s">
        <v>109</v>
      </c>
      <c r="F84" s="8" t="s">
        <v>109</v>
      </c>
      <c r="G84" s="8" t="s">
        <v>109</v>
      </c>
      <c r="H84" s="8" t="s">
        <v>109</v>
      </c>
      <c r="I84" s="8">
        <v>0.85</v>
      </c>
      <c r="J84" s="8">
        <v>0.85</v>
      </c>
      <c r="K84" s="8" t="s">
        <v>109</v>
      </c>
      <c r="L84" s="8" t="s">
        <v>109</v>
      </c>
      <c r="M84" s="8">
        <v>0.85</v>
      </c>
      <c r="N84" s="8" t="s">
        <v>109</v>
      </c>
      <c r="O84" s="8" t="s">
        <v>109</v>
      </c>
      <c r="P84" s="8" t="s">
        <v>109</v>
      </c>
      <c r="Q84" s="8" t="s">
        <v>109</v>
      </c>
      <c r="R84" s="8" t="s">
        <v>109</v>
      </c>
      <c r="S84" s="8" t="s">
        <v>109</v>
      </c>
      <c r="T84" s="8">
        <v>0.85</v>
      </c>
      <c r="U84" s="8" t="s">
        <v>109</v>
      </c>
      <c r="V84" s="8">
        <v>0.85</v>
      </c>
      <c r="W84" s="8" t="s">
        <v>109</v>
      </c>
      <c r="X84" s="8" t="s">
        <v>109</v>
      </c>
      <c r="Y84" s="8">
        <v>0.85</v>
      </c>
      <c r="Z84" s="8">
        <v>0.85</v>
      </c>
      <c r="AA84" s="8" t="s">
        <v>109</v>
      </c>
      <c r="AB84" s="8" t="s">
        <v>109</v>
      </c>
      <c r="AC84" s="63" t="s">
        <v>109</v>
      </c>
      <c r="AD84" s="8" t="s">
        <v>109</v>
      </c>
      <c r="AE84" s="8" t="s">
        <v>109</v>
      </c>
      <c r="AF84" s="8" t="s">
        <v>109</v>
      </c>
      <c r="AG84" s="55" t="s">
        <v>109</v>
      </c>
      <c r="AH84" s="55" t="s">
        <v>109</v>
      </c>
      <c r="AI84" s="55" t="s">
        <v>109</v>
      </c>
      <c r="AJ84" s="55" t="s">
        <v>109</v>
      </c>
      <c r="AK84" s="55" t="s">
        <v>109</v>
      </c>
      <c r="AL84" s="55" t="s">
        <v>109</v>
      </c>
      <c r="AM84" s="56" t="s">
        <v>109</v>
      </c>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row>
    <row r="85" spans="1:81" ht="15.75" x14ac:dyDescent="0.25">
      <c r="B85" s="9" t="s">
        <v>27</v>
      </c>
      <c r="C85" s="12">
        <v>0.85</v>
      </c>
      <c r="D85" s="8" t="s">
        <v>109</v>
      </c>
      <c r="E85" s="8" t="s">
        <v>109</v>
      </c>
      <c r="F85" s="8" t="s">
        <v>109</v>
      </c>
      <c r="G85" s="8" t="s">
        <v>109</v>
      </c>
      <c r="H85" s="8" t="s">
        <v>109</v>
      </c>
      <c r="I85" s="8" t="s">
        <v>109</v>
      </c>
      <c r="J85" s="8" t="s">
        <v>109</v>
      </c>
      <c r="K85" s="8" t="s">
        <v>109</v>
      </c>
      <c r="L85" s="8" t="s">
        <v>109</v>
      </c>
      <c r="M85" s="8" t="s">
        <v>109</v>
      </c>
      <c r="N85" s="8" t="s">
        <v>109</v>
      </c>
      <c r="O85" s="8" t="s">
        <v>109</v>
      </c>
      <c r="P85" s="8">
        <v>0.85</v>
      </c>
      <c r="Q85" s="8" t="s">
        <v>109</v>
      </c>
      <c r="R85" s="8" t="s">
        <v>109</v>
      </c>
      <c r="S85" s="8">
        <v>0.85</v>
      </c>
      <c r="T85" s="8" t="s">
        <v>109</v>
      </c>
      <c r="U85" s="8" t="s">
        <v>109</v>
      </c>
      <c r="V85" s="8" t="s">
        <v>109</v>
      </c>
      <c r="W85" s="8" t="s">
        <v>109</v>
      </c>
      <c r="X85" s="8" t="s">
        <v>109</v>
      </c>
      <c r="Y85" s="8" t="s">
        <v>109</v>
      </c>
      <c r="Z85" s="8" t="s">
        <v>109</v>
      </c>
      <c r="AA85" s="8" t="s">
        <v>109</v>
      </c>
      <c r="AB85" s="8" t="s">
        <v>109</v>
      </c>
      <c r="AC85" s="8" t="s">
        <v>109</v>
      </c>
      <c r="AD85" s="63" t="s">
        <v>109</v>
      </c>
      <c r="AE85" s="8" t="s">
        <v>109</v>
      </c>
      <c r="AF85" s="8" t="s">
        <v>109</v>
      </c>
      <c r="AG85" s="55" t="s">
        <v>109</v>
      </c>
      <c r="AH85" s="55" t="s">
        <v>109</v>
      </c>
      <c r="AI85" s="57">
        <v>0.85</v>
      </c>
      <c r="AJ85" s="55" t="s">
        <v>109</v>
      </c>
      <c r="AK85" s="55" t="s">
        <v>109</v>
      </c>
      <c r="AL85" s="55" t="s">
        <v>109</v>
      </c>
      <c r="AM85" s="56" t="s">
        <v>109</v>
      </c>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row>
    <row r="86" spans="1:81" ht="15.75" x14ac:dyDescent="0.25">
      <c r="B86" s="9" t="s">
        <v>28</v>
      </c>
      <c r="C86" s="12">
        <v>0.85</v>
      </c>
      <c r="D86" s="8" t="s">
        <v>109</v>
      </c>
      <c r="E86" s="8" t="s">
        <v>109</v>
      </c>
      <c r="F86" s="8" t="s">
        <v>109</v>
      </c>
      <c r="G86" s="8" t="s">
        <v>109</v>
      </c>
      <c r="H86" s="8">
        <v>0.85</v>
      </c>
      <c r="I86" s="8" t="s">
        <v>109</v>
      </c>
      <c r="J86" s="8" t="s">
        <v>109</v>
      </c>
      <c r="K86" s="8" t="s">
        <v>109</v>
      </c>
      <c r="L86" s="8" t="s">
        <v>109</v>
      </c>
      <c r="M86" s="8" t="s">
        <v>109</v>
      </c>
      <c r="N86" s="8" t="s">
        <v>109</v>
      </c>
      <c r="O86" s="8" t="s">
        <v>109</v>
      </c>
      <c r="P86" s="8">
        <v>0.85</v>
      </c>
      <c r="Q86" s="8" t="s">
        <v>109</v>
      </c>
      <c r="R86" s="8" t="s">
        <v>109</v>
      </c>
      <c r="S86" s="8" t="s">
        <v>109</v>
      </c>
      <c r="T86" s="8" t="s">
        <v>109</v>
      </c>
      <c r="U86" s="8" t="s">
        <v>109</v>
      </c>
      <c r="V86" s="8" t="s">
        <v>109</v>
      </c>
      <c r="W86" s="8" t="s">
        <v>109</v>
      </c>
      <c r="X86" s="8" t="s">
        <v>109</v>
      </c>
      <c r="Y86" s="8" t="s">
        <v>109</v>
      </c>
      <c r="Z86" s="8">
        <v>0.85</v>
      </c>
      <c r="AA86" s="8" t="s">
        <v>109</v>
      </c>
      <c r="AB86" s="8" t="s">
        <v>109</v>
      </c>
      <c r="AC86" s="8" t="s">
        <v>109</v>
      </c>
      <c r="AD86" s="8" t="s">
        <v>109</v>
      </c>
      <c r="AE86" s="63" t="s">
        <v>109</v>
      </c>
      <c r="AF86" s="8" t="s">
        <v>109</v>
      </c>
      <c r="AG86" s="55" t="s">
        <v>109</v>
      </c>
      <c r="AH86" s="55" t="s">
        <v>109</v>
      </c>
      <c r="AI86" s="55" t="s">
        <v>109</v>
      </c>
      <c r="AJ86" s="55" t="s">
        <v>109</v>
      </c>
      <c r="AK86" s="55" t="s">
        <v>109</v>
      </c>
      <c r="AL86" s="55" t="s">
        <v>109</v>
      </c>
      <c r="AM86" s="56" t="s">
        <v>109</v>
      </c>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row>
    <row r="87" spans="1:81" ht="15.75" x14ac:dyDescent="0.25">
      <c r="B87" s="9" t="s">
        <v>29</v>
      </c>
      <c r="C87" s="12" t="s">
        <v>109</v>
      </c>
      <c r="D87" s="8">
        <v>0.85</v>
      </c>
      <c r="E87" s="8" t="s">
        <v>109</v>
      </c>
      <c r="F87" s="8" t="s">
        <v>109</v>
      </c>
      <c r="G87" s="8" t="s">
        <v>109</v>
      </c>
      <c r="H87" s="8" t="s">
        <v>109</v>
      </c>
      <c r="I87" s="8">
        <v>0.85</v>
      </c>
      <c r="J87" s="8" t="s">
        <v>109</v>
      </c>
      <c r="K87" s="8" t="s">
        <v>109</v>
      </c>
      <c r="L87" s="8" t="s">
        <v>109</v>
      </c>
      <c r="M87" s="8" t="s">
        <v>109</v>
      </c>
      <c r="N87" s="8">
        <v>0.85</v>
      </c>
      <c r="O87" s="8" t="s">
        <v>109</v>
      </c>
      <c r="P87" s="8" t="s">
        <v>109</v>
      </c>
      <c r="Q87" s="8">
        <v>0.85</v>
      </c>
      <c r="R87" s="8">
        <v>0.85</v>
      </c>
      <c r="S87" s="8" t="s">
        <v>109</v>
      </c>
      <c r="T87" s="8" t="s">
        <v>109</v>
      </c>
      <c r="U87" s="8" t="s">
        <v>109</v>
      </c>
      <c r="V87" s="8" t="s">
        <v>109</v>
      </c>
      <c r="W87" s="8" t="s">
        <v>109</v>
      </c>
      <c r="X87" s="8">
        <v>0.85</v>
      </c>
      <c r="Y87" s="8">
        <v>0.85</v>
      </c>
      <c r="Z87" s="8" t="s">
        <v>109</v>
      </c>
      <c r="AA87" s="8" t="s">
        <v>109</v>
      </c>
      <c r="AB87" s="8" t="s">
        <v>109</v>
      </c>
      <c r="AC87" s="8" t="s">
        <v>109</v>
      </c>
      <c r="AD87" s="8" t="s">
        <v>109</v>
      </c>
      <c r="AE87" s="8" t="s">
        <v>109</v>
      </c>
      <c r="AF87" s="63" t="s">
        <v>109</v>
      </c>
      <c r="AG87" s="55" t="s">
        <v>109</v>
      </c>
      <c r="AH87" s="55" t="s">
        <v>109</v>
      </c>
      <c r="AI87" s="55" t="s">
        <v>109</v>
      </c>
      <c r="AJ87" s="55" t="s">
        <v>109</v>
      </c>
      <c r="AK87" s="55" t="s">
        <v>109</v>
      </c>
      <c r="AL87" s="55" t="s">
        <v>109</v>
      </c>
      <c r="AM87" s="56" t="s">
        <v>109</v>
      </c>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row>
    <row r="88" spans="1:81" ht="15.75" x14ac:dyDescent="0.25">
      <c r="B88" s="9" t="s">
        <v>31</v>
      </c>
      <c r="C88" s="58" t="s">
        <v>109</v>
      </c>
      <c r="D88" s="55" t="s">
        <v>109</v>
      </c>
      <c r="E88" s="55" t="s">
        <v>109</v>
      </c>
      <c r="F88" s="55" t="s">
        <v>109</v>
      </c>
      <c r="G88" s="55" t="s">
        <v>109</v>
      </c>
      <c r="H88" s="55" t="s">
        <v>109</v>
      </c>
      <c r="I88" s="55" t="s">
        <v>109</v>
      </c>
      <c r="J88" s="55" t="s">
        <v>109</v>
      </c>
      <c r="K88" s="55" t="s">
        <v>109</v>
      </c>
      <c r="L88" s="55" t="s">
        <v>109</v>
      </c>
      <c r="M88" s="55" t="s">
        <v>109</v>
      </c>
      <c r="N88" s="55" t="s">
        <v>109</v>
      </c>
      <c r="O88" s="57">
        <v>0.85</v>
      </c>
      <c r="P88" s="55" t="s">
        <v>109</v>
      </c>
      <c r="Q88" s="55" t="s">
        <v>109</v>
      </c>
      <c r="R88" s="55" t="s">
        <v>109</v>
      </c>
      <c r="S88" s="55">
        <v>0.85</v>
      </c>
      <c r="T88" s="55" t="s">
        <v>109</v>
      </c>
      <c r="U88" s="55" t="s">
        <v>109</v>
      </c>
      <c r="V88" s="55" t="s">
        <v>109</v>
      </c>
      <c r="W88" s="55" t="s">
        <v>109</v>
      </c>
      <c r="X88" s="55" t="s">
        <v>109</v>
      </c>
      <c r="Y88" s="55" t="s">
        <v>109</v>
      </c>
      <c r="Z88" s="55" t="s">
        <v>109</v>
      </c>
      <c r="AA88" s="55" t="s">
        <v>109</v>
      </c>
      <c r="AB88" s="55" t="s">
        <v>109</v>
      </c>
      <c r="AC88" s="55" t="s">
        <v>109</v>
      </c>
      <c r="AD88" s="55" t="s">
        <v>109</v>
      </c>
      <c r="AE88" s="55" t="s">
        <v>109</v>
      </c>
      <c r="AF88" s="55" t="s">
        <v>109</v>
      </c>
      <c r="AG88" s="63" t="s">
        <v>109</v>
      </c>
      <c r="AH88" s="55" t="s">
        <v>109</v>
      </c>
      <c r="AI88" s="55" t="s">
        <v>109</v>
      </c>
      <c r="AJ88" s="57">
        <v>0.85</v>
      </c>
      <c r="AK88" s="55">
        <v>0.85</v>
      </c>
      <c r="AL88" s="57">
        <v>0.85</v>
      </c>
      <c r="AM88" s="56" t="s">
        <v>109</v>
      </c>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row>
    <row r="89" spans="1:81" ht="15.75" x14ac:dyDescent="0.25">
      <c r="B89" s="9" t="s">
        <v>206</v>
      </c>
      <c r="C89" s="58" t="s">
        <v>109</v>
      </c>
      <c r="D89" s="55" t="s">
        <v>109</v>
      </c>
      <c r="E89" s="55" t="s">
        <v>109</v>
      </c>
      <c r="F89" s="55" t="s">
        <v>109</v>
      </c>
      <c r="G89" s="55" t="s">
        <v>109</v>
      </c>
      <c r="H89" s="55" t="s">
        <v>109</v>
      </c>
      <c r="I89" s="55" t="s">
        <v>109</v>
      </c>
      <c r="J89" s="55" t="s">
        <v>109</v>
      </c>
      <c r="K89" s="55" t="s">
        <v>109</v>
      </c>
      <c r="L89" s="55" t="s">
        <v>109</v>
      </c>
      <c r="M89" s="55" t="s">
        <v>109</v>
      </c>
      <c r="N89" s="55" t="s">
        <v>109</v>
      </c>
      <c r="O89" s="55" t="s">
        <v>109</v>
      </c>
      <c r="P89" s="55" t="s">
        <v>109</v>
      </c>
      <c r="Q89" s="55" t="s">
        <v>109</v>
      </c>
      <c r="R89" s="55" t="s">
        <v>109</v>
      </c>
      <c r="S89" s="55" t="s">
        <v>109</v>
      </c>
      <c r="T89" s="55" t="s">
        <v>109</v>
      </c>
      <c r="U89" s="55" t="s">
        <v>109</v>
      </c>
      <c r="V89" s="55" t="s">
        <v>109</v>
      </c>
      <c r="W89" s="55" t="s">
        <v>109</v>
      </c>
      <c r="X89" s="55" t="s">
        <v>109</v>
      </c>
      <c r="Y89" s="55" t="s">
        <v>109</v>
      </c>
      <c r="Z89" s="55" t="s">
        <v>109</v>
      </c>
      <c r="AA89" s="55" t="s">
        <v>109</v>
      </c>
      <c r="AB89" s="55" t="s">
        <v>109</v>
      </c>
      <c r="AC89" s="55" t="s">
        <v>109</v>
      </c>
      <c r="AD89" s="55" t="s">
        <v>109</v>
      </c>
      <c r="AE89" s="55" t="s">
        <v>109</v>
      </c>
      <c r="AF89" s="55" t="s">
        <v>109</v>
      </c>
      <c r="AG89" s="55" t="s">
        <v>109</v>
      </c>
      <c r="AH89" s="63" t="s">
        <v>109</v>
      </c>
      <c r="AI89" s="57">
        <v>0.85</v>
      </c>
      <c r="AJ89" s="55">
        <v>0.85</v>
      </c>
      <c r="AK89" s="55" t="s">
        <v>109</v>
      </c>
      <c r="AL89" s="57">
        <v>0.85</v>
      </c>
      <c r="AM89" s="56" t="s">
        <v>109</v>
      </c>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row>
    <row r="90" spans="1:81" ht="18.75" x14ac:dyDescent="0.3">
      <c r="A90" s="2"/>
      <c r="B90" s="9" t="s">
        <v>32</v>
      </c>
      <c r="C90" s="58" t="s">
        <v>109</v>
      </c>
      <c r="D90" s="55" t="s">
        <v>109</v>
      </c>
      <c r="E90" s="55" t="s">
        <v>109</v>
      </c>
      <c r="F90" s="55" t="s">
        <v>109</v>
      </c>
      <c r="G90" s="55" t="s">
        <v>109</v>
      </c>
      <c r="H90" s="55" t="s">
        <v>109</v>
      </c>
      <c r="I90" s="55" t="s">
        <v>109</v>
      </c>
      <c r="J90" s="55" t="s">
        <v>109</v>
      </c>
      <c r="K90" s="55" t="s">
        <v>109</v>
      </c>
      <c r="L90" s="55" t="s">
        <v>109</v>
      </c>
      <c r="M90" s="55" t="s">
        <v>109</v>
      </c>
      <c r="N90" s="55" t="s">
        <v>109</v>
      </c>
      <c r="O90" s="55" t="s">
        <v>109</v>
      </c>
      <c r="P90" s="57">
        <v>0.85</v>
      </c>
      <c r="Q90" s="55" t="s">
        <v>109</v>
      </c>
      <c r="R90" s="55" t="s">
        <v>109</v>
      </c>
      <c r="S90" s="55">
        <v>0.85</v>
      </c>
      <c r="T90" s="55" t="s">
        <v>109</v>
      </c>
      <c r="U90" s="55" t="s">
        <v>109</v>
      </c>
      <c r="V90" s="55" t="s">
        <v>109</v>
      </c>
      <c r="W90" s="55" t="s">
        <v>109</v>
      </c>
      <c r="X90" s="55" t="s">
        <v>109</v>
      </c>
      <c r="Y90" s="55" t="s">
        <v>109</v>
      </c>
      <c r="Z90" s="55" t="s">
        <v>109</v>
      </c>
      <c r="AA90" s="55" t="s">
        <v>109</v>
      </c>
      <c r="AB90" s="55" t="s">
        <v>109</v>
      </c>
      <c r="AC90" s="55" t="s">
        <v>109</v>
      </c>
      <c r="AD90" s="57">
        <v>0.85</v>
      </c>
      <c r="AE90" s="55" t="s">
        <v>109</v>
      </c>
      <c r="AF90" s="55" t="s">
        <v>109</v>
      </c>
      <c r="AG90" s="55" t="s">
        <v>109</v>
      </c>
      <c r="AH90" s="57">
        <v>0.85</v>
      </c>
      <c r="AI90" s="63" t="s">
        <v>109</v>
      </c>
      <c r="AJ90" s="55" t="s">
        <v>109</v>
      </c>
      <c r="AK90" s="55" t="s">
        <v>109</v>
      </c>
      <c r="AL90" s="57">
        <v>0.85</v>
      </c>
      <c r="AM90" s="56" t="s">
        <v>109</v>
      </c>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row>
    <row r="91" spans="1:81" ht="15.75" x14ac:dyDescent="0.25">
      <c r="B91" s="9" t="s">
        <v>33</v>
      </c>
      <c r="C91" s="58" t="s">
        <v>109</v>
      </c>
      <c r="D91" s="55" t="s">
        <v>109</v>
      </c>
      <c r="E91" s="55" t="s">
        <v>109</v>
      </c>
      <c r="F91" s="55" t="s">
        <v>109</v>
      </c>
      <c r="G91" s="55" t="s">
        <v>109</v>
      </c>
      <c r="H91" s="55" t="s">
        <v>109</v>
      </c>
      <c r="I91" s="55" t="s">
        <v>109</v>
      </c>
      <c r="J91" s="55" t="s">
        <v>109</v>
      </c>
      <c r="K91" s="55" t="s">
        <v>109</v>
      </c>
      <c r="L91" s="55" t="s">
        <v>109</v>
      </c>
      <c r="M91" s="55" t="s">
        <v>109</v>
      </c>
      <c r="N91" s="55" t="s">
        <v>109</v>
      </c>
      <c r="O91" s="55" t="s">
        <v>109</v>
      </c>
      <c r="P91" s="55" t="s">
        <v>109</v>
      </c>
      <c r="Q91" s="55" t="s">
        <v>109</v>
      </c>
      <c r="R91" s="55" t="s">
        <v>109</v>
      </c>
      <c r="S91" s="55">
        <v>0.85</v>
      </c>
      <c r="T91" s="55" t="s">
        <v>109</v>
      </c>
      <c r="U91" s="55" t="s">
        <v>109</v>
      </c>
      <c r="V91" s="55" t="s">
        <v>109</v>
      </c>
      <c r="W91" s="55" t="s">
        <v>109</v>
      </c>
      <c r="X91" s="55" t="s">
        <v>109</v>
      </c>
      <c r="Y91" s="55" t="s">
        <v>109</v>
      </c>
      <c r="Z91" s="55" t="s">
        <v>109</v>
      </c>
      <c r="AA91" s="55" t="s">
        <v>109</v>
      </c>
      <c r="AB91" s="55" t="s">
        <v>109</v>
      </c>
      <c r="AC91" s="55" t="s">
        <v>109</v>
      </c>
      <c r="AD91" s="55" t="s">
        <v>109</v>
      </c>
      <c r="AE91" s="55" t="s">
        <v>109</v>
      </c>
      <c r="AF91" s="55" t="s">
        <v>109</v>
      </c>
      <c r="AG91" s="55">
        <v>0.85</v>
      </c>
      <c r="AH91" s="55">
        <v>0.85</v>
      </c>
      <c r="AI91" s="55" t="s">
        <v>109</v>
      </c>
      <c r="AJ91" s="63" t="s">
        <v>109</v>
      </c>
      <c r="AK91" s="55" t="s">
        <v>109</v>
      </c>
      <c r="AL91" s="55">
        <v>0.85</v>
      </c>
      <c r="AM91" s="56" t="s">
        <v>109</v>
      </c>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row>
    <row r="92" spans="1:81" ht="15.75" x14ac:dyDescent="0.25">
      <c r="B92" s="9" t="s">
        <v>34</v>
      </c>
      <c r="C92" s="58" t="s">
        <v>109</v>
      </c>
      <c r="D92" s="55" t="s">
        <v>109</v>
      </c>
      <c r="E92" s="55">
        <v>0.85</v>
      </c>
      <c r="F92" s="55" t="s">
        <v>109</v>
      </c>
      <c r="G92" s="55" t="s">
        <v>109</v>
      </c>
      <c r="H92" s="55" t="s">
        <v>109</v>
      </c>
      <c r="I92" s="55" t="s">
        <v>109</v>
      </c>
      <c r="J92" s="55" t="s">
        <v>109</v>
      </c>
      <c r="K92" s="55" t="s">
        <v>109</v>
      </c>
      <c r="L92" s="55" t="s">
        <v>109</v>
      </c>
      <c r="M92" s="55" t="s">
        <v>109</v>
      </c>
      <c r="N92" s="55" t="s">
        <v>109</v>
      </c>
      <c r="O92" s="57">
        <v>0.85</v>
      </c>
      <c r="P92" s="55" t="s">
        <v>109</v>
      </c>
      <c r="Q92" s="55" t="s">
        <v>109</v>
      </c>
      <c r="R92" s="55" t="s">
        <v>109</v>
      </c>
      <c r="S92" s="55" t="s">
        <v>109</v>
      </c>
      <c r="T92" s="55" t="s">
        <v>109</v>
      </c>
      <c r="U92" s="55" t="s">
        <v>109</v>
      </c>
      <c r="V92" s="55" t="s">
        <v>109</v>
      </c>
      <c r="W92" s="55" t="s">
        <v>109</v>
      </c>
      <c r="X92" s="55" t="s">
        <v>109</v>
      </c>
      <c r="Y92" s="55" t="s">
        <v>109</v>
      </c>
      <c r="Z92" s="55" t="s">
        <v>109</v>
      </c>
      <c r="AA92" s="55" t="s">
        <v>109</v>
      </c>
      <c r="AB92" s="55" t="s">
        <v>109</v>
      </c>
      <c r="AC92" s="55" t="s">
        <v>109</v>
      </c>
      <c r="AD92" s="55" t="s">
        <v>109</v>
      </c>
      <c r="AE92" s="55" t="s">
        <v>109</v>
      </c>
      <c r="AF92" s="55" t="s">
        <v>109</v>
      </c>
      <c r="AG92" s="55">
        <v>0.85</v>
      </c>
      <c r="AH92" s="55" t="s">
        <v>109</v>
      </c>
      <c r="AI92" s="55" t="s">
        <v>109</v>
      </c>
      <c r="AJ92" s="55" t="s">
        <v>109</v>
      </c>
      <c r="AK92" s="63" t="s">
        <v>109</v>
      </c>
      <c r="AL92" s="55">
        <v>0.85</v>
      </c>
      <c r="AM92" s="56" t="s">
        <v>109</v>
      </c>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row>
    <row r="93" spans="1:81" ht="15.75" x14ac:dyDescent="0.25">
      <c r="B93" s="9" t="s">
        <v>35</v>
      </c>
      <c r="C93" s="58" t="s">
        <v>109</v>
      </c>
      <c r="D93" s="55" t="s">
        <v>109</v>
      </c>
      <c r="E93" s="57">
        <v>0.85</v>
      </c>
      <c r="F93" s="55" t="s">
        <v>109</v>
      </c>
      <c r="G93" s="55" t="s">
        <v>109</v>
      </c>
      <c r="H93" s="55" t="s">
        <v>109</v>
      </c>
      <c r="I93" s="55" t="s">
        <v>109</v>
      </c>
      <c r="J93" s="55" t="s">
        <v>109</v>
      </c>
      <c r="K93" s="55" t="s">
        <v>109</v>
      </c>
      <c r="L93" s="55" t="s">
        <v>109</v>
      </c>
      <c r="M93" s="55" t="s">
        <v>109</v>
      </c>
      <c r="N93" s="55" t="s">
        <v>109</v>
      </c>
      <c r="O93" s="55" t="s">
        <v>109</v>
      </c>
      <c r="P93" s="57">
        <v>0.85</v>
      </c>
      <c r="Q93" s="55" t="s">
        <v>109</v>
      </c>
      <c r="R93" s="55" t="s">
        <v>109</v>
      </c>
      <c r="S93" s="55" t="s">
        <v>109</v>
      </c>
      <c r="T93" s="55" t="s">
        <v>109</v>
      </c>
      <c r="U93" s="55" t="s">
        <v>109</v>
      </c>
      <c r="V93" s="55" t="s">
        <v>109</v>
      </c>
      <c r="W93" s="55" t="s">
        <v>109</v>
      </c>
      <c r="X93" s="55" t="s">
        <v>109</v>
      </c>
      <c r="Y93" s="55" t="s">
        <v>109</v>
      </c>
      <c r="Z93" s="55" t="s">
        <v>109</v>
      </c>
      <c r="AA93" s="55" t="s">
        <v>109</v>
      </c>
      <c r="AB93" s="57">
        <v>0.85</v>
      </c>
      <c r="AC93" s="55" t="s">
        <v>109</v>
      </c>
      <c r="AD93" s="55" t="s">
        <v>109</v>
      </c>
      <c r="AE93" s="55" t="s">
        <v>109</v>
      </c>
      <c r="AF93" s="55" t="s">
        <v>109</v>
      </c>
      <c r="AG93" s="57">
        <v>0.85</v>
      </c>
      <c r="AH93" s="57">
        <v>0.85</v>
      </c>
      <c r="AI93" s="57">
        <v>0.85</v>
      </c>
      <c r="AJ93" s="55">
        <v>0.85</v>
      </c>
      <c r="AK93" s="55">
        <v>0.85</v>
      </c>
      <c r="AL93" s="63" t="s">
        <v>109</v>
      </c>
      <c r="AM93" s="56" t="s">
        <v>109</v>
      </c>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row>
    <row r="94" spans="1:81" ht="15.75" x14ac:dyDescent="0.25">
      <c r="B94" s="9" t="s">
        <v>36</v>
      </c>
      <c r="C94" s="60" t="s">
        <v>109</v>
      </c>
      <c r="D94" s="61" t="s">
        <v>109</v>
      </c>
      <c r="E94" s="61" t="s">
        <v>109</v>
      </c>
      <c r="F94" s="61" t="s">
        <v>109</v>
      </c>
      <c r="G94" s="61" t="s">
        <v>109</v>
      </c>
      <c r="H94" s="61" t="s">
        <v>109</v>
      </c>
      <c r="I94" s="61" t="s">
        <v>109</v>
      </c>
      <c r="J94" s="61" t="s">
        <v>109</v>
      </c>
      <c r="K94" s="61" t="s">
        <v>109</v>
      </c>
      <c r="L94" s="61" t="s">
        <v>109</v>
      </c>
      <c r="M94" s="61" t="s">
        <v>109</v>
      </c>
      <c r="N94" s="61" t="s">
        <v>109</v>
      </c>
      <c r="O94" s="61" t="s">
        <v>109</v>
      </c>
      <c r="P94" s="61" t="s">
        <v>109</v>
      </c>
      <c r="Q94" s="61" t="s">
        <v>109</v>
      </c>
      <c r="R94" s="61" t="s">
        <v>109</v>
      </c>
      <c r="S94" s="61" t="s">
        <v>109</v>
      </c>
      <c r="T94" s="61" t="s">
        <v>109</v>
      </c>
      <c r="U94" s="61" t="s">
        <v>109</v>
      </c>
      <c r="V94" s="61" t="s">
        <v>109</v>
      </c>
      <c r="W94" s="61" t="s">
        <v>109</v>
      </c>
      <c r="X94" s="61" t="s">
        <v>109</v>
      </c>
      <c r="Y94" s="61" t="s">
        <v>109</v>
      </c>
      <c r="Z94" s="61" t="s">
        <v>109</v>
      </c>
      <c r="AA94" s="61" t="s">
        <v>109</v>
      </c>
      <c r="AB94" s="61" t="s">
        <v>109</v>
      </c>
      <c r="AC94" s="61" t="s">
        <v>109</v>
      </c>
      <c r="AD94" s="61" t="s">
        <v>109</v>
      </c>
      <c r="AE94" s="61" t="s">
        <v>109</v>
      </c>
      <c r="AF94" s="61" t="s">
        <v>109</v>
      </c>
      <c r="AG94" s="61" t="s">
        <v>109</v>
      </c>
      <c r="AH94" s="61" t="s">
        <v>109</v>
      </c>
      <c r="AI94" s="61" t="s">
        <v>109</v>
      </c>
      <c r="AJ94" s="61" t="s">
        <v>109</v>
      </c>
      <c r="AK94" s="61" t="s">
        <v>109</v>
      </c>
      <c r="AL94" s="61" t="s">
        <v>109</v>
      </c>
      <c r="AM94" s="64" t="s">
        <v>109</v>
      </c>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row>
    <row r="95" spans="1:81" s="3" customFormat="1" x14ac:dyDescent="0.25">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row>
    <row r="96" spans="1:81" x14ac:dyDescent="0.25">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row>
    <row r="97" spans="2:81" x14ac:dyDescent="0.25">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row>
    <row r="98" spans="2:81" ht="23.25" x14ac:dyDescent="0.35">
      <c r="B98" s="1" t="s">
        <v>110</v>
      </c>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row>
    <row r="99" spans="2:81" x14ac:dyDescent="0.25">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row>
    <row r="100" spans="2:81" ht="15.75" x14ac:dyDescent="0.25">
      <c r="B100" s="65" t="s">
        <v>0</v>
      </c>
      <c r="C100" s="9" t="s">
        <v>1</v>
      </c>
      <c r="D100" s="9" t="s">
        <v>2</v>
      </c>
      <c r="E100" s="9" t="s">
        <v>3</v>
      </c>
      <c r="F100" s="9" t="s">
        <v>4</v>
      </c>
      <c r="G100" s="9" t="s">
        <v>5</v>
      </c>
      <c r="H100" s="9" t="s">
        <v>6</v>
      </c>
      <c r="I100" s="9" t="s">
        <v>7</v>
      </c>
      <c r="J100" s="9" t="s">
        <v>8</v>
      </c>
      <c r="K100" s="9" t="s">
        <v>9</v>
      </c>
      <c r="L100" s="9" t="s">
        <v>10</v>
      </c>
      <c r="M100" s="9" t="s">
        <v>11</v>
      </c>
      <c r="N100" s="9" t="s">
        <v>12</v>
      </c>
      <c r="O100" s="9" t="s">
        <v>218</v>
      </c>
      <c r="P100" s="9" t="s">
        <v>13</v>
      </c>
      <c r="Q100" s="9" t="s">
        <v>14</v>
      </c>
      <c r="R100" s="9" t="s">
        <v>15</v>
      </c>
      <c r="S100" s="9" t="s">
        <v>16</v>
      </c>
      <c r="T100" s="9" t="s">
        <v>17</v>
      </c>
      <c r="U100" s="9" t="s">
        <v>18</v>
      </c>
      <c r="V100" s="9" t="s">
        <v>19</v>
      </c>
      <c r="W100" s="9" t="s">
        <v>20</v>
      </c>
      <c r="X100" s="9" t="s">
        <v>21</v>
      </c>
      <c r="Y100" s="9" t="s">
        <v>22</v>
      </c>
      <c r="Z100" s="9" t="s">
        <v>23</v>
      </c>
      <c r="AA100" s="9" t="s">
        <v>24</v>
      </c>
      <c r="AB100" s="9" t="s">
        <v>25</v>
      </c>
      <c r="AC100" s="9" t="s">
        <v>26</v>
      </c>
      <c r="AD100" s="9" t="s">
        <v>27</v>
      </c>
      <c r="AE100" s="9" t="s">
        <v>28</v>
      </c>
      <c r="AF100" s="9" t="s">
        <v>29</v>
      </c>
      <c r="AG100" s="9" t="s">
        <v>31</v>
      </c>
      <c r="AH100" s="9" t="s">
        <v>206</v>
      </c>
      <c r="AI100" s="9" t="s">
        <v>32</v>
      </c>
      <c r="AJ100" s="9" t="s">
        <v>33</v>
      </c>
      <c r="AK100" s="9" t="s">
        <v>34</v>
      </c>
      <c r="AL100" s="9" t="s">
        <v>35</v>
      </c>
      <c r="AM100" s="9" t="s">
        <v>36</v>
      </c>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row>
    <row r="101" spans="2:81" ht="15.75" x14ac:dyDescent="0.25">
      <c r="B101" s="9" t="s">
        <v>1</v>
      </c>
      <c r="C101" s="73" t="s">
        <v>109</v>
      </c>
      <c r="D101" s="66" t="s">
        <v>109</v>
      </c>
      <c r="E101" s="66" t="s">
        <v>109</v>
      </c>
      <c r="F101" s="66" t="s">
        <v>109</v>
      </c>
      <c r="G101" s="66" t="s">
        <v>109</v>
      </c>
      <c r="H101" s="66" t="s">
        <v>109</v>
      </c>
      <c r="I101" s="66" t="s">
        <v>109</v>
      </c>
      <c r="J101" s="66" t="s">
        <v>109</v>
      </c>
      <c r="K101" s="66" t="s">
        <v>109</v>
      </c>
      <c r="L101" s="66" t="s">
        <v>109</v>
      </c>
      <c r="M101" s="66" t="s">
        <v>109</v>
      </c>
      <c r="N101" s="66" t="s">
        <v>109</v>
      </c>
      <c r="O101" s="66">
        <v>31.536000000000001</v>
      </c>
      <c r="P101" s="66" t="s">
        <v>109</v>
      </c>
      <c r="Q101" s="66" t="s">
        <v>109</v>
      </c>
      <c r="R101" s="66" t="s">
        <v>109</v>
      </c>
      <c r="S101" s="66" t="s">
        <v>109</v>
      </c>
      <c r="T101" s="66" t="s">
        <v>109</v>
      </c>
      <c r="U101" s="66" t="s">
        <v>109</v>
      </c>
      <c r="V101" s="66" t="s">
        <v>109</v>
      </c>
      <c r="W101" s="66" t="s">
        <v>109</v>
      </c>
      <c r="X101" s="66" t="s">
        <v>109</v>
      </c>
      <c r="Y101" s="66" t="s">
        <v>109</v>
      </c>
      <c r="Z101" s="66" t="s">
        <v>109</v>
      </c>
      <c r="AA101" s="66" t="s">
        <v>109</v>
      </c>
      <c r="AB101" s="66">
        <v>31.536000000000001</v>
      </c>
      <c r="AC101" s="66" t="s">
        <v>109</v>
      </c>
      <c r="AD101" s="66" t="s">
        <v>109</v>
      </c>
      <c r="AE101" s="66" t="s">
        <v>109</v>
      </c>
      <c r="AF101" s="66" t="s">
        <v>109</v>
      </c>
      <c r="AG101" s="66" t="s">
        <v>109</v>
      </c>
      <c r="AH101" s="66" t="s">
        <v>109</v>
      </c>
      <c r="AI101" s="66" t="s">
        <v>109</v>
      </c>
      <c r="AJ101" s="66" t="s">
        <v>109</v>
      </c>
      <c r="AK101" s="66">
        <v>31.536000000000001</v>
      </c>
      <c r="AL101" s="66">
        <v>31.536000000000001</v>
      </c>
      <c r="AM101" s="67" t="s">
        <v>109</v>
      </c>
      <c r="AQ101" s="32"/>
      <c r="AR101" s="32"/>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row>
    <row r="102" spans="2:81" ht="15.75" x14ac:dyDescent="0.25">
      <c r="B102" s="9" t="s">
        <v>2</v>
      </c>
      <c r="C102" s="68">
        <v>31.536000000000001</v>
      </c>
      <c r="D102" s="74" t="s">
        <v>109</v>
      </c>
      <c r="E102" s="69" t="s">
        <v>109</v>
      </c>
      <c r="F102" s="69" t="s">
        <v>109</v>
      </c>
      <c r="G102" s="69" t="s">
        <v>109</v>
      </c>
      <c r="H102" s="69" t="s">
        <v>109</v>
      </c>
      <c r="I102" s="69">
        <v>31.536000000000001</v>
      </c>
      <c r="J102" s="69" t="s">
        <v>109</v>
      </c>
      <c r="K102" s="69" t="s">
        <v>109</v>
      </c>
      <c r="L102" s="69" t="s">
        <v>109</v>
      </c>
      <c r="M102" s="69" t="s">
        <v>109</v>
      </c>
      <c r="N102" s="69">
        <v>31.536000000000001</v>
      </c>
      <c r="O102" s="69" t="s">
        <v>109</v>
      </c>
      <c r="P102" s="69" t="s">
        <v>109</v>
      </c>
      <c r="Q102" s="69" t="s">
        <v>109</v>
      </c>
      <c r="R102" s="69" t="s">
        <v>109</v>
      </c>
      <c r="S102" s="69">
        <v>31.536000000000001</v>
      </c>
      <c r="T102" s="69" t="s">
        <v>109</v>
      </c>
      <c r="U102" s="69" t="s">
        <v>109</v>
      </c>
      <c r="V102" s="69" t="s">
        <v>109</v>
      </c>
      <c r="W102" s="69" t="s">
        <v>109</v>
      </c>
      <c r="X102" s="69" t="s">
        <v>109</v>
      </c>
      <c r="Y102" s="69" t="s">
        <v>109</v>
      </c>
      <c r="Z102" s="69" t="s">
        <v>109</v>
      </c>
      <c r="AA102" s="69" t="s">
        <v>109</v>
      </c>
      <c r="AB102" s="69" t="s">
        <v>109</v>
      </c>
      <c r="AC102" s="69" t="s">
        <v>109</v>
      </c>
      <c r="AD102" s="69" t="s">
        <v>109</v>
      </c>
      <c r="AE102" s="69" t="s">
        <v>109</v>
      </c>
      <c r="AF102" s="69" t="s">
        <v>109</v>
      </c>
      <c r="AG102" s="69" t="s">
        <v>109</v>
      </c>
      <c r="AH102" s="69" t="s">
        <v>109</v>
      </c>
      <c r="AI102" s="69" t="s">
        <v>109</v>
      </c>
      <c r="AJ102" s="69" t="s">
        <v>109</v>
      </c>
      <c r="AK102" s="69" t="s">
        <v>109</v>
      </c>
      <c r="AL102" s="69" t="s">
        <v>109</v>
      </c>
      <c r="AM102" s="70" t="s">
        <v>109</v>
      </c>
      <c r="AQ102" s="32"/>
      <c r="AR102" s="32"/>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row>
    <row r="103" spans="2:81" ht="15.75" x14ac:dyDescent="0.25">
      <c r="B103" s="9" t="s">
        <v>3</v>
      </c>
      <c r="C103" s="68" t="s">
        <v>109</v>
      </c>
      <c r="D103" s="69" t="s">
        <v>109</v>
      </c>
      <c r="E103" s="74" t="s">
        <v>109</v>
      </c>
      <c r="F103" s="69" t="s">
        <v>109</v>
      </c>
      <c r="G103" s="69" t="s">
        <v>109</v>
      </c>
      <c r="H103" s="69" t="s">
        <v>109</v>
      </c>
      <c r="I103" s="69" t="s">
        <v>109</v>
      </c>
      <c r="J103" s="69" t="s">
        <v>109</v>
      </c>
      <c r="K103" s="69" t="s">
        <v>109</v>
      </c>
      <c r="L103" s="69" t="s">
        <v>109</v>
      </c>
      <c r="M103" s="69" t="s">
        <v>109</v>
      </c>
      <c r="N103" s="69" t="s">
        <v>109</v>
      </c>
      <c r="O103" s="69" t="s">
        <v>109</v>
      </c>
      <c r="P103" s="69" t="s">
        <v>109</v>
      </c>
      <c r="Q103" s="69" t="s">
        <v>109</v>
      </c>
      <c r="R103" s="69" t="s">
        <v>109</v>
      </c>
      <c r="S103" s="69" t="s">
        <v>109</v>
      </c>
      <c r="T103" s="69" t="s">
        <v>109</v>
      </c>
      <c r="U103" s="69" t="s">
        <v>109</v>
      </c>
      <c r="V103" s="69" t="s">
        <v>109</v>
      </c>
      <c r="W103" s="69" t="s">
        <v>109</v>
      </c>
      <c r="X103" s="69" t="s">
        <v>109</v>
      </c>
      <c r="Y103" s="69" t="s">
        <v>109</v>
      </c>
      <c r="Z103" s="69" t="s">
        <v>109</v>
      </c>
      <c r="AA103" s="69" t="s">
        <v>109</v>
      </c>
      <c r="AB103" s="69" t="s">
        <v>109</v>
      </c>
      <c r="AC103" s="69" t="s">
        <v>109</v>
      </c>
      <c r="AD103" s="69" t="s">
        <v>109</v>
      </c>
      <c r="AE103" s="69" t="s">
        <v>109</v>
      </c>
      <c r="AF103" s="69" t="s">
        <v>109</v>
      </c>
      <c r="AG103" s="69" t="s">
        <v>109</v>
      </c>
      <c r="AH103" s="69" t="s">
        <v>109</v>
      </c>
      <c r="AI103" s="69" t="s">
        <v>109</v>
      </c>
      <c r="AJ103" s="69" t="s">
        <v>109</v>
      </c>
      <c r="AK103" s="69" t="s">
        <v>109</v>
      </c>
      <c r="AL103" s="69" t="s">
        <v>109</v>
      </c>
      <c r="AM103" s="70" t="s">
        <v>109</v>
      </c>
      <c r="AQ103" s="32"/>
      <c r="AR103" s="32"/>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row>
    <row r="104" spans="2:81" ht="15.75" x14ac:dyDescent="0.25">
      <c r="B104" s="9" t="s">
        <v>4</v>
      </c>
      <c r="C104" s="68">
        <v>31.536000000000001</v>
      </c>
      <c r="D104" s="69" t="s">
        <v>109</v>
      </c>
      <c r="E104" s="69" t="s">
        <v>109</v>
      </c>
      <c r="F104" s="74" t="s">
        <v>109</v>
      </c>
      <c r="G104" s="69" t="s">
        <v>109</v>
      </c>
      <c r="H104" s="69" t="s">
        <v>109</v>
      </c>
      <c r="I104" s="69">
        <v>31.536000000000001</v>
      </c>
      <c r="J104" s="69" t="s">
        <v>109</v>
      </c>
      <c r="K104" s="69" t="s">
        <v>109</v>
      </c>
      <c r="L104" s="69" t="s">
        <v>109</v>
      </c>
      <c r="M104" s="69" t="s">
        <v>109</v>
      </c>
      <c r="N104" s="69" t="s">
        <v>109</v>
      </c>
      <c r="O104" s="69" t="s">
        <v>109</v>
      </c>
      <c r="P104" s="69" t="s">
        <v>109</v>
      </c>
      <c r="Q104" s="69" t="s">
        <v>109</v>
      </c>
      <c r="R104" s="69" t="s">
        <v>109</v>
      </c>
      <c r="S104" s="69" t="s">
        <v>109</v>
      </c>
      <c r="T104" s="69" t="s">
        <v>109</v>
      </c>
      <c r="U104" s="69" t="s">
        <v>109</v>
      </c>
      <c r="V104" s="69" t="s">
        <v>109</v>
      </c>
      <c r="W104" s="69" t="s">
        <v>109</v>
      </c>
      <c r="X104" s="69" t="s">
        <v>109</v>
      </c>
      <c r="Y104" s="69" t="s">
        <v>109</v>
      </c>
      <c r="Z104" s="69">
        <v>31.536000000000001</v>
      </c>
      <c r="AA104" s="69" t="s">
        <v>109</v>
      </c>
      <c r="AB104" s="69" t="s">
        <v>109</v>
      </c>
      <c r="AC104" s="69" t="s">
        <v>109</v>
      </c>
      <c r="AD104" s="69" t="s">
        <v>109</v>
      </c>
      <c r="AE104" s="69">
        <v>31.536000000000001</v>
      </c>
      <c r="AF104" s="69" t="s">
        <v>109</v>
      </c>
      <c r="AG104" s="69" t="s">
        <v>109</v>
      </c>
      <c r="AH104" s="69" t="s">
        <v>109</v>
      </c>
      <c r="AI104" s="69" t="s">
        <v>109</v>
      </c>
      <c r="AJ104" s="69" t="s">
        <v>109</v>
      </c>
      <c r="AK104" s="69" t="s">
        <v>109</v>
      </c>
      <c r="AL104" s="69" t="s">
        <v>109</v>
      </c>
      <c r="AM104" s="70" t="s">
        <v>109</v>
      </c>
      <c r="AQ104" s="32"/>
      <c r="AR104" s="32"/>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row>
    <row r="105" spans="2:81" ht="15.75" x14ac:dyDescent="0.25">
      <c r="B105" s="9" t="s">
        <v>5</v>
      </c>
      <c r="C105" s="68">
        <v>31.536000000000001</v>
      </c>
      <c r="D105" s="69">
        <v>31.536000000000001</v>
      </c>
      <c r="E105" s="69" t="s">
        <v>109</v>
      </c>
      <c r="F105" s="69">
        <v>31.536000000000001</v>
      </c>
      <c r="G105" s="74" t="s">
        <v>109</v>
      </c>
      <c r="H105" s="69">
        <v>31.536000000000001</v>
      </c>
      <c r="I105" s="69" t="s">
        <v>109</v>
      </c>
      <c r="J105" s="69">
        <v>31.536000000000001</v>
      </c>
      <c r="K105" s="69" t="s">
        <v>109</v>
      </c>
      <c r="L105" s="69" t="s">
        <v>109</v>
      </c>
      <c r="M105" s="69" t="s">
        <v>109</v>
      </c>
      <c r="N105" s="69">
        <v>31.536000000000001</v>
      </c>
      <c r="O105" s="69" t="s">
        <v>109</v>
      </c>
      <c r="P105" s="69" t="s">
        <v>109</v>
      </c>
      <c r="Q105" s="69" t="s">
        <v>109</v>
      </c>
      <c r="R105" s="69" t="s">
        <v>109</v>
      </c>
      <c r="S105" s="69" t="s">
        <v>109</v>
      </c>
      <c r="T105" s="69" t="s">
        <v>109</v>
      </c>
      <c r="U105" s="69">
        <v>31.536000000000001</v>
      </c>
      <c r="V105" s="69" t="s">
        <v>109</v>
      </c>
      <c r="W105" s="69" t="s">
        <v>109</v>
      </c>
      <c r="X105" s="69">
        <v>31.536000000000001</v>
      </c>
      <c r="Y105" s="69">
        <v>31.536000000000001</v>
      </c>
      <c r="Z105" s="69">
        <v>31.536000000000001</v>
      </c>
      <c r="AA105" s="69" t="s">
        <v>109</v>
      </c>
      <c r="AB105" s="69" t="s">
        <v>109</v>
      </c>
      <c r="AC105" s="69">
        <v>31.536000000000001</v>
      </c>
      <c r="AD105" s="69" t="s">
        <v>109</v>
      </c>
      <c r="AE105" s="69" t="s">
        <v>109</v>
      </c>
      <c r="AF105" s="69">
        <v>31.536000000000001</v>
      </c>
      <c r="AG105" s="69" t="s">
        <v>109</v>
      </c>
      <c r="AH105" s="69" t="s">
        <v>109</v>
      </c>
      <c r="AI105" s="69" t="s">
        <v>109</v>
      </c>
      <c r="AJ105" s="69" t="s">
        <v>109</v>
      </c>
      <c r="AK105" s="69" t="s">
        <v>109</v>
      </c>
      <c r="AL105" s="69" t="s">
        <v>109</v>
      </c>
      <c r="AM105" s="70" t="s">
        <v>109</v>
      </c>
      <c r="AQ105" s="32"/>
      <c r="AR105" s="32"/>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row>
    <row r="106" spans="2:81" ht="15.75" x14ac:dyDescent="0.25">
      <c r="B106" s="9" t="s">
        <v>6</v>
      </c>
      <c r="C106" s="68" t="s">
        <v>109</v>
      </c>
      <c r="D106" s="69" t="s">
        <v>109</v>
      </c>
      <c r="E106" s="69" t="s">
        <v>109</v>
      </c>
      <c r="F106" s="69" t="s">
        <v>109</v>
      </c>
      <c r="G106" s="69" t="s">
        <v>109</v>
      </c>
      <c r="H106" s="74" t="s">
        <v>109</v>
      </c>
      <c r="I106" s="69">
        <v>31.536000000000001</v>
      </c>
      <c r="J106" s="69" t="s">
        <v>109</v>
      </c>
      <c r="K106" s="69" t="s">
        <v>109</v>
      </c>
      <c r="L106" s="69" t="s">
        <v>109</v>
      </c>
      <c r="M106" s="69" t="s">
        <v>109</v>
      </c>
      <c r="N106" s="69" t="s">
        <v>109</v>
      </c>
      <c r="O106" s="69" t="s">
        <v>109</v>
      </c>
      <c r="P106" s="69" t="s">
        <v>109</v>
      </c>
      <c r="Q106" s="69" t="s">
        <v>109</v>
      </c>
      <c r="R106" s="69" t="s">
        <v>109</v>
      </c>
      <c r="S106" s="69" t="s">
        <v>109</v>
      </c>
      <c r="T106" s="69" t="s">
        <v>109</v>
      </c>
      <c r="U106" s="69" t="s">
        <v>109</v>
      </c>
      <c r="V106" s="69" t="s">
        <v>109</v>
      </c>
      <c r="W106" s="69" t="s">
        <v>109</v>
      </c>
      <c r="X106" s="69">
        <v>31.536000000000001</v>
      </c>
      <c r="Y106" s="69">
        <v>31.536000000000001</v>
      </c>
      <c r="Z106" s="69" t="s">
        <v>109</v>
      </c>
      <c r="AA106" s="69" t="s">
        <v>109</v>
      </c>
      <c r="AB106" s="69" t="s">
        <v>109</v>
      </c>
      <c r="AC106" s="69">
        <v>31.536000000000001</v>
      </c>
      <c r="AD106" s="69" t="s">
        <v>109</v>
      </c>
      <c r="AE106" s="69" t="s">
        <v>109</v>
      </c>
      <c r="AF106" s="69" t="s">
        <v>109</v>
      </c>
      <c r="AG106" s="69" t="s">
        <v>109</v>
      </c>
      <c r="AH106" s="69" t="s">
        <v>109</v>
      </c>
      <c r="AI106" s="69" t="s">
        <v>109</v>
      </c>
      <c r="AJ106" s="69" t="s">
        <v>109</v>
      </c>
      <c r="AK106" s="69" t="s">
        <v>109</v>
      </c>
      <c r="AL106" s="69" t="s">
        <v>109</v>
      </c>
      <c r="AM106" s="70" t="s">
        <v>109</v>
      </c>
      <c r="AQ106" s="32"/>
      <c r="AR106" s="32"/>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row>
    <row r="107" spans="2:81" ht="15.75" x14ac:dyDescent="0.25">
      <c r="B107" s="9" t="s">
        <v>7</v>
      </c>
      <c r="C107" s="68" t="s">
        <v>109</v>
      </c>
      <c r="D107" s="69" t="s">
        <v>109</v>
      </c>
      <c r="E107" s="69" t="s">
        <v>109</v>
      </c>
      <c r="F107" s="69" t="s">
        <v>109</v>
      </c>
      <c r="G107" s="69" t="s">
        <v>109</v>
      </c>
      <c r="H107" s="69" t="s">
        <v>109</v>
      </c>
      <c r="I107" s="74" t="s">
        <v>109</v>
      </c>
      <c r="J107" s="69" t="s">
        <v>109</v>
      </c>
      <c r="K107" s="69" t="s">
        <v>109</v>
      </c>
      <c r="L107" s="69" t="s">
        <v>109</v>
      </c>
      <c r="M107" s="69">
        <v>31.536000000000001</v>
      </c>
      <c r="N107" s="69" t="s">
        <v>109</v>
      </c>
      <c r="O107" s="69" t="s">
        <v>109</v>
      </c>
      <c r="P107" s="69" t="s">
        <v>109</v>
      </c>
      <c r="Q107" s="69" t="s">
        <v>109</v>
      </c>
      <c r="R107" s="69" t="s">
        <v>109</v>
      </c>
      <c r="S107" s="69" t="s">
        <v>109</v>
      </c>
      <c r="T107" s="69" t="s">
        <v>109</v>
      </c>
      <c r="U107" s="69" t="s">
        <v>109</v>
      </c>
      <c r="V107" s="69">
        <v>31.536000000000001</v>
      </c>
      <c r="W107" s="69" t="s">
        <v>109</v>
      </c>
      <c r="X107" s="69" t="s">
        <v>109</v>
      </c>
      <c r="Y107" s="69" t="s">
        <v>109</v>
      </c>
      <c r="Z107" s="69" t="s">
        <v>109</v>
      </c>
      <c r="AA107" s="69" t="s">
        <v>109</v>
      </c>
      <c r="AB107" s="69" t="s">
        <v>109</v>
      </c>
      <c r="AC107" s="69" t="s">
        <v>109</v>
      </c>
      <c r="AD107" s="69" t="s">
        <v>109</v>
      </c>
      <c r="AE107" s="69" t="s">
        <v>109</v>
      </c>
      <c r="AF107" s="69" t="s">
        <v>109</v>
      </c>
      <c r="AG107" s="69" t="s">
        <v>109</v>
      </c>
      <c r="AH107" s="69" t="s">
        <v>109</v>
      </c>
      <c r="AI107" s="69" t="s">
        <v>109</v>
      </c>
      <c r="AJ107" s="69" t="s">
        <v>109</v>
      </c>
      <c r="AK107" s="69" t="s">
        <v>109</v>
      </c>
      <c r="AL107" s="69" t="s">
        <v>109</v>
      </c>
      <c r="AM107" s="70" t="s">
        <v>109</v>
      </c>
      <c r="AQ107" s="32"/>
      <c r="AR107" s="32"/>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row>
    <row r="108" spans="2:81" ht="15.75" x14ac:dyDescent="0.25">
      <c r="B108" s="9" t="s">
        <v>8</v>
      </c>
      <c r="C108" s="68" t="s">
        <v>109</v>
      </c>
      <c r="D108" s="69" t="s">
        <v>109</v>
      </c>
      <c r="E108" s="69" t="s">
        <v>109</v>
      </c>
      <c r="F108" s="69" t="s">
        <v>109</v>
      </c>
      <c r="G108" s="69" t="s">
        <v>109</v>
      </c>
      <c r="H108" s="69" t="s">
        <v>109</v>
      </c>
      <c r="I108" s="69" t="s">
        <v>109</v>
      </c>
      <c r="J108" s="74" t="s">
        <v>109</v>
      </c>
      <c r="K108" s="69" t="s">
        <v>109</v>
      </c>
      <c r="L108" s="69" t="s">
        <v>109</v>
      </c>
      <c r="M108" s="69" t="s">
        <v>109</v>
      </c>
      <c r="N108" s="69">
        <v>31.536000000000001</v>
      </c>
      <c r="O108" s="69" t="s">
        <v>109</v>
      </c>
      <c r="P108" s="69" t="s">
        <v>109</v>
      </c>
      <c r="Q108" s="69" t="s">
        <v>109</v>
      </c>
      <c r="R108" s="69" t="s">
        <v>109</v>
      </c>
      <c r="S108" s="69" t="s">
        <v>109</v>
      </c>
      <c r="T108" s="69" t="s">
        <v>109</v>
      </c>
      <c r="U108" s="69" t="s">
        <v>109</v>
      </c>
      <c r="V108" s="69" t="s">
        <v>109</v>
      </c>
      <c r="W108" s="69" t="s">
        <v>109</v>
      </c>
      <c r="X108" s="69" t="s">
        <v>109</v>
      </c>
      <c r="Y108" s="69" t="s">
        <v>109</v>
      </c>
      <c r="Z108" s="69" t="s">
        <v>109</v>
      </c>
      <c r="AA108" s="69">
        <v>31.536000000000001</v>
      </c>
      <c r="AB108" s="69" t="s">
        <v>109</v>
      </c>
      <c r="AC108" s="69" t="s">
        <v>109</v>
      </c>
      <c r="AD108" s="69" t="s">
        <v>109</v>
      </c>
      <c r="AE108" s="69" t="s">
        <v>109</v>
      </c>
      <c r="AF108" s="69" t="s">
        <v>109</v>
      </c>
      <c r="AG108" s="69" t="s">
        <v>109</v>
      </c>
      <c r="AH108" s="69" t="s">
        <v>109</v>
      </c>
      <c r="AI108" s="69" t="s">
        <v>109</v>
      </c>
      <c r="AJ108" s="69" t="s">
        <v>109</v>
      </c>
      <c r="AK108" s="69" t="s">
        <v>109</v>
      </c>
      <c r="AL108" s="69" t="s">
        <v>109</v>
      </c>
      <c r="AM108" s="70" t="s">
        <v>109</v>
      </c>
      <c r="AQ108" s="32"/>
      <c r="AR108" s="32"/>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row>
    <row r="109" spans="2:81" ht="15.75" x14ac:dyDescent="0.25">
      <c r="B109" s="9" t="s">
        <v>9</v>
      </c>
      <c r="C109" s="68" t="s">
        <v>109</v>
      </c>
      <c r="D109" s="69" t="s">
        <v>109</v>
      </c>
      <c r="E109" s="69" t="s">
        <v>109</v>
      </c>
      <c r="F109" s="69" t="s">
        <v>109</v>
      </c>
      <c r="G109" s="69" t="s">
        <v>109</v>
      </c>
      <c r="H109" s="69" t="s">
        <v>109</v>
      </c>
      <c r="I109" s="69" t="s">
        <v>109</v>
      </c>
      <c r="J109" s="69" t="s">
        <v>109</v>
      </c>
      <c r="K109" s="74">
        <v>31.536000000000001</v>
      </c>
      <c r="L109" s="69" t="s">
        <v>109</v>
      </c>
      <c r="M109" s="69" t="s">
        <v>109</v>
      </c>
      <c r="N109" s="69" t="s">
        <v>109</v>
      </c>
      <c r="O109" s="69" t="s">
        <v>109</v>
      </c>
      <c r="P109" s="69" t="s">
        <v>109</v>
      </c>
      <c r="Q109" s="69" t="s">
        <v>109</v>
      </c>
      <c r="R109" s="69" t="s">
        <v>109</v>
      </c>
      <c r="S109" s="69" t="s">
        <v>109</v>
      </c>
      <c r="T109" s="69" t="s">
        <v>109</v>
      </c>
      <c r="U109" s="69" t="s">
        <v>109</v>
      </c>
      <c r="V109" s="69" t="s">
        <v>109</v>
      </c>
      <c r="W109" s="69" t="s">
        <v>109</v>
      </c>
      <c r="X109" s="69" t="s">
        <v>109</v>
      </c>
      <c r="Y109" s="69">
        <v>31.536000000000001</v>
      </c>
      <c r="Z109" s="69" t="s">
        <v>109</v>
      </c>
      <c r="AA109" s="69" t="s">
        <v>109</v>
      </c>
      <c r="AB109" s="69" t="s">
        <v>109</v>
      </c>
      <c r="AC109" s="69">
        <v>31.536000000000001</v>
      </c>
      <c r="AD109" s="69" t="s">
        <v>109</v>
      </c>
      <c r="AE109" s="69" t="s">
        <v>109</v>
      </c>
      <c r="AF109" s="69" t="s">
        <v>109</v>
      </c>
      <c r="AG109" s="69" t="s">
        <v>109</v>
      </c>
      <c r="AH109" s="69" t="s">
        <v>109</v>
      </c>
      <c r="AI109" s="69" t="s">
        <v>109</v>
      </c>
      <c r="AJ109" s="69" t="s">
        <v>109</v>
      </c>
      <c r="AK109" s="69" t="s">
        <v>109</v>
      </c>
      <c r="AL109" s="69" t="s">
        <v>109</v>
      </c>
      <c r="AM109" s="70" t="s">
        <v>109</v>
      </c>
      <c r="AQ109" s="32"/>
      <c r="AR109" s="32"/>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row>
    <row r="110" spans="2:81" ht="15.75" x14ac:dyDescent="0.25">
      <c r="B110" s="9" t="s">
        <v>10</v>
      </c>
      <c r="C110" s="68" t="s">
        <v>109</v>
      </c>
      <c r="D110" s="69">
        <v>31.536000000000001</v>
      </c>
      <c r="E110" s="69" t="s">
        <v>109</v>
      </c>
      <c r="F110" s="69">
        <v>31.536000000000001</v>
      </c>
      <c r="G110" s="69" t="s">
        <v>109</v>
      </c>
      <c r="H110" s="69" t="s">
        <v>109</v>
      </c>
      <c r="I110" s="69">
        <v>31.536000000000001</v>
      </c>
      <c r="J110" s="69" t="s">
        <v>109</v>
      </c>
      <c r="K110" s="69" t="s">
        <v>109</v>
      </c>
      <c r="L110" s="74">
        <v>31.536000000000001</v>
      </c>
      <c r="M110" s="69" t="s">
        <v>109</v>
      </c>
      <c r="N110" s="69" t="s">
        <v>109</v>
      </c>
      <c r="O110" s="69" t="s">
        <v>109</v>
      </c>
      <c r="P110" s="69" t="s">
        <v>109</v>
      </c>
      <c r="Q110" s="69">
        <v>31.536000000000001</v>
      </c>
      <c r="R110" s="69" t="s">
        <v>109</v>
      </c>
      <c r="S110" s="69">
        <v>31.536000000000001</v>
      </c>
      <c r="T110" s="69" t="s">
        <v>109</v>
      </c>
      <c r="U110" s="69">
        <v>31.536000000000001</v>
      </c>
      <c r="V110" s="69" t="s">
        <v>109</v>
      </c>
      <c r="W110" s="69" t="s">
        <v>109</v>
      </c>
      <c r="X110" s="69" t="s">
        <v>109</v>
      </c>
      <c r="Y110" s="69" t="s">
        <v>109</v>
      </c>
      <c r="Z110" s="69" t="s">
        <v>109</v>
      </c>
      <c r="AA110" s="69" t="s">
        <v>109</v>
      </c>
      <c r="AB110" s="69" t="s">
        <v>109</v>
      </c>
      <c r="AC110" s="69" t="s">
        <v>109</v>
      </c>
      <c r="AD110" s="69" t="s">
        <v>109</v>
      </c>
      <c r="AE110" s="69" t="s">
        <v>109</v>
      </c>
      <c r="AF110" s="69">
        <v>31.536000000000001</v>
      </c>
      <c r="AG110" s="69" t="s">
        <v>109</v>
      </c>
      <c r="AH110" s="69" t="s">
        <v>109</v>
      </c>
      <c r="AI110" s="69" t="s">
        <v>109</v>
      </c>
      <c r="AJ110" s="69" t="s">
        <v>109</v>
      </c>
      <c r="AK110" s="69" t="s">
        <v>109</v>
      </c>
      <c r="AL110" s="69" t="s">
        <v>109</v>
      </c>
      <c r="AM110" s="70" t="s">
        <v>109</v>
      </c>
      <c r="AQ110" s="32"/>
      <c r="AR110" s="32"/>
      <c r="AS110" s="69"/>
      <c r="AT110" s="69"/>
      <c r="AU110" s="69"/>
      <c r="AV110" s="69"/>
      <c r="AW110" s="69"/>
      <c r="AX110" s="69"/>
      <c r="AY110" s="69"/>
      <c r="AZ110" s="69"/>
      <c r="BA110" s="69"/>
      <c r="BB110" s="69"/>
      <c r="BC110" s="69"/>
      <c r="BD110" s="69"/>
      <c r="BE110" s="69"/>
      <c r="BF110" s="69"/>
      <c r="BG110" s="69"/>
      <c r="BH110" s="69"/>
      <c r="BI110" s="69"/>
      <c r="BJ110" s="69"/>
      <c r="BK110" s="69"/>
      <c r="BL110" s="69"/>
      <c r="BM110" s="69"/>
      <c r="BN110" s="69"/>
      <c r="BO110" s="69"/>
      <c r="BP110" s="69"/>
      <c r="BQ110" s="69"/>
      <c r="BR110" s="69"/>
      <c r="BS110" s="69"/>
      <c r="BT110" s="69"/>
      <c r="BU110" s="69"/>
      <c r="BV110" s="69"/>
      <c r="BW110" s="69"/>
      <c r="BX110" s="69"/>
      <c r="BY110" s="69"/>
      <c r="BZ110" s="69"/>
      <c r="CA110" s="69"/>
      <c r="CB110" s="69"/>
      <c r="CC110" s="69"/>
    </row>
    <row r="111" spans="2:81" ht="15.75" x14ac:dyDescent="0.25">
      <c r="B111" s="9" t="s">
        <v>11</v>
      </c>
      <c r="C111" s="68" t="s">
        <v>109</v>
      </c>
      <c r="D111" s="69" t="s">
        <v>109</v>
      </c>
      <c r="E111" s="69">
        <v>31.536000000000001</v>
      </c>
      <c r="F111" s="69" t="s">
        <v>109</v>
      </c>
      <c r="G111" s="69" t="s">
        <v>109</v>
      </c>
      <c r="H111" s="69" t="s">
        <v>109</v>
      </c>
      <c r="I111" s="69" t="s">
        <v>109</v>
      </c>
      <c r="J111" s="69" t="s">
        <v>109</v>
      </c>
      <c r="K111" s="69" t="s">
        <v>109</v>
      </c>
      <c r="L111" s="69" t="s">
        <v>109</v>
      </c>
      <c r="M111" s="74" t="s">
        <v>109</v>
      </c>
      <c r="N111" s="69" t="s">
        <v>109</v>
      </c>
      <c r="O111" s="69" t="s">
        <v>109</v>
      </c>
      <c r="P111" s="69" t="s">
        <v>109</v>
      </c>
      <c r="Q111" s="69" t="s">
        <v>109</v>
      </c>
      <c r="R111" s="69" t="s">
        <v>109</v>
      </c>
      <c r="S111" s="69">
        <v>31.536000000000001</v>
      </c>
      <c r="T111" s="69" t="s">
        <v>109</v>
      </c>
      <c r="U111" s="69" t="s">
        <v>109</v>
      </c>
      <c r="V111" s="69" t="s">
        <v>109</v>
      </c>
      <c r="W111" s="69" t="s">
        <v>109</v>
      </c>
      <c r="X111" s="69" t="s">
        <v>109</v>
      </c>
      <c r="Y111" s="69" t="s">
        <v>109</v>
      </c>
      <c r="Z111" s="69" t="s">
        <v>109</v>
      </c>
      <c r="AA111" s="69" t="s">
        <v>109</v>
      </c>
      <c r="AB111" s="69" t="s">
        <v>109</v>
      </c>
      <c r="AC111" s="69" t="s">
        <v>109</v>
      </c>
      <c r="AD111" s="69" t="s">
        <v>109</v>
      </c>
      <c r="AE111" s="69" t="s">
        <v>109</v>
      </c>
      <c r="AF111" s="69" t="s">
        <v>109</v>
      </c>
      <c r="AG111" s="69">
        <v>31.536000000000001</v>
      </c>
      <c r="AH111" s="69" t="s">
        <v>109</v>
      </c>
      <c r="AI111" s="69" t="s">
        <v>109</v>
      </c>
      <c r="AJ111" s="69" t="s">
        <v>109</v>
      </c>
      <c r="AK111" s="69">
        <v>31.536000000000001</v>
      </c>
      <c r="AL111" s="69" t="s">
        <v>109</v>
      </c>
      <c r="AM111" s="70" t="s">
        <v>109</v>
      </c>
      <c r="AQ111" s="32"/>
      <c r="AR111" s="32"/>
      <c r="AS111" s="69"/>
      <c r="AT111" s="69"/>
      <c r="AU111" s="69"/>
      <c r="AV111" s="69"/>
      <c r="AW111" s="69"/>
      <c r="AX111" s="69"/>
      <c r="AY111" s="69"/>
      <c r="AZ111" s="69"/>
      <c r="BA111" s="69"/>
      <c r="BB111" s="69"/>
      <c r="BC111" s="69"/>
      <c r="BD111" s="69"/>
      <c r="BE111" s="69"/>
      <c r="BF111" s="69"/>
      <c r="BG111" s="69"/>
      <c r="BH111" s="69"/>
      <c r="BI111" s="69"/>
      <c r="BJ111" s="69"/>
      <c r="BK111" s="69"/>
      <c r="BL111" s="69"/>
      <c r="BM111" s="69"/>
      <c r="BN111" s="69"/>
      <c r="BO111" s="69"/>
      <c r="BP111" s="69"/>
      <c r="BQ111" s="69"/>
      <c r="BR111" s="69"/>
      <c r="BS111" s="69"/>
      <c r="BT111" s="69"/>
      <c r="BU111" s="69"/>
      <c r="BV111" s="69"/>
      <c r="BW111" s="69"/>
      <c r="BX111" s="69"/>
      <c r="BY111" s="69"/>
      <c r="BZ111" s="69"/>
      <c r="CA111" s="69"/>
      <c r="CB111" s="69"/>
      <c r="CC111" s="69"/>
    </row>
    <row r="112" spans="2:81" ht="15.75" x14ac:dyDescent="0.25">
      <c r="B112" s="9" t="s">
        <v>12</v>
      </c>
      <c r="C112" s="68">
        <v>31.536000000000001</v>
      </c>
      <c r="D112" s="69" t="s">
        <v>109</v>
      </c>
      <c r="E112" s="69" t="s">
        <v>109</v>
      </c>
      <c r="F112" s="69" t="s">
        <v>109</v>
      </c>
      <c r="G112" s="69" t="s">
        <v>109</v>
      </c>
      <c r="H112" s="69" t="s">
        <v>109</v>
      </c>
      <c r="I112" s="69" t="s">
        <v>109</v>
      </c>
      <c r="J112" s="69" t="s">
        <v>109</v>
      </c>
      <c r="K112" s="69" t="s">
        <v>109</v>
      </c>
      <c r="L112" s="69" t="s">
        <v>109</v>
      </c>
      <c r="M112" s="69" t="s">
        <v>109</v>
      </c>
      <c r="N112" s="74" t="s">
        <v>109</v>
      </c>
      <c r="O112" s="69" t="s">
        <v>109</v>
      </c>
      <c r="P112" s="69" t="s">
        <v>109</v>
      </c>
      <c r="Q112" s="69" t="s">
        <v>109</v>
      </c>
      <c r="R112" s="69" t="s">
        <v>109</v>
      </c>
      <c r="S112" s="69" t="s">
        <v>109</v>
      </c>
      <c r="T112" s="69" t="s">
        <v>109</v>
      </c>
      <c r="U112" s="69" t="s">
        <v>109</v>
      </c>
      <c r="V112" s="69" t="s">
        <v>109</v>
      </c>
      <c r="W112" s="69" t="s">
        <v>109</v>
      </c>
      <c r="X112" s="69" t="s">
        <v>109</v>
      </c>
      <c r="Y112" s="69" t="s">
        <v>109</v>
      </c>
      <c r="Z112" s="69" t="s">
        <v>109</v>
      </c>
      <c r="AA112" s="69" t="s">
        <v>109</v>
      </c>
      <c r="AB112" s="69">
        <v>31.536000000000001</v>
      </c>
      <c r="AC112" s="69" t="s">
        <v>109</v>
      </c>
      <c r="AD112" s="69">
        <v>31.536000000000001</v>
      </c>
      <c r="AE112" s="69">
        <v>31.536000000000001</v>
      </c>
      <c r="AF112" s="69" t="s">
        <v>109</v>
      </c>
      <c r="AG112" s="69" t="s">
        <v>109</v>
      </c>
      <c r="AH112" s="69" t="s">
        <v>109</v>
      </c>
      <c r="AI112" s="69">
        <v>31.536000000000001</v>
      </c>
      <c r="AJ112" s="69" t="s">
        <v>109</v>
      </c>
      <c r="AK112" s="69" t="s">
        <v>109</v>
      </c>
      <c r="AL112" s="69">
        <v>31.536000000000001</v>
      </c>
      <c r="AM112" s="70" t="s">
        <v>109</v>
      </c>
      <c r="AQ112" s="32"/>
      <c r="AR112" s="32"/>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row>
    <row r="113" spans="2:81" ht="15.75" x14ac:dyDescent="0.25">
      <c r="B113" s="9" t="s">
        <v>218</v>
      </c>
      <c r="C113" s="68" t="s">
        <v>109</v>
      </c>
      <c r="D113" s="69" t="s">
        <v>109</v>
      </c>
      <c r="E113" s="69" t="s">
        <v>109</v>
      </c>
      <c r="F113" s="69" t="s">
        <v>109</v>
      </c>
      <c r="G113" s="69" t="s">
        <v>109</v>
      </c>
      <c r="H113" s="69" t="s">
        <v>109</v>
      </c>
      <c r="I113" s="69" t="s">
        <v>109</v>
      </c>
      <c r="J113" s="69" t="s">
        <v>109</v>
      </c>
      <c r="K113" s="69" t="s">
        <v>109</v>
      </c>
      <c r="L113" s="69" t="s">
        <v>109</v>
      </c>
      <c r="M113" s="69" t="s">
        <v>109</v>
      </c>
      <c r="N113" s="69">
        <v>31.536000000000001</v>
      </c>
      <c r="O113" s="74" t="s">
        <v>109</v>
      </c>
      <c r="P113" s="69" t="s">
        <v>109</v>
      </c>
      <c r="Q113" s="69" t="s">
        <v>109</v>
      </c>
      <c r="R113" s="69" t="s">
        <v>109</v>
      </c>
      <c r="S113" s="69" t="s">
        <v>109</v>
      </c>
      <c r="T113" s="69" t="s">
        <v>109</v>
      </c>
      <c r="U113" s="69" t="s">
        <v>109</v>
      </c>
      <c r="V113" s="69" t="s">
        <v>109</v>
      </c>
      <c r="W113" s="69" t="s">
        <v>109</v>
      </c>
      <c r="X113" s="69" t="s">
        <v>109</v>
      </c>
      <c r="Y113" s="69" t="s">
        <v>109</v>
      </c>
      <c r="Z113" s="69" t="s">
        <v>109</v>
      </c>
      <c r="AA113" s="69" t="s">
        <v>109</v>
      </c>
      <c r="AB113" s="69" t="s">
        <v>109</v>
      </c>
      <c r="AC113" s="69" t="s">
        <v>109</v>
      </c>
      <c r="AD113" s="69" t="s">
        <v>109</v>
      </c>
      <c r="AE113" s="69" t="s">
        <v>109</v>
      </c>
      <c r="AF113" s="69">
        <v>31.536000000000001</v>
      </c>
      <c r="AG113" s="69" t="s">
        <v>109</v>
      </c>
      <c r="AH113" s="69" t="s">
        <v>109</v>
      </c>
      <c r="AI113" s="69" t="s">
        <v>109</v>
      </c>
      <c r="AJ113" s="69" t="s">
        <v>109</v>
      </c>
      <c r="AK113" s="69" t="s">
        <v>109</v>
      </c>
      <c r="AL113" s="69" t="s">
        <v>109</v>
      </c>
      <c r="AM113" s="70" t="s">
        <v>109</v>
      </c>
      <c r="AQ113" s="32"/>
      <c r="AR113" s="32"/>
      <c r="AS113" s="69"/>
      <c r="AT113" s="69"/>
      <c r="AU113" s="69"/>
      <c r="AV113" s="69"/>
      <c r="AW113" s="69"/>
      <c r="AX113" s="69"/>
      <c r="AY113" s="69"/>
      <c r="AZ113" s="69"/>
      <c r="BA113" s="69"/>
      <c r="BB113" s="69"/>
      <c r="BC113" s="69"/>
      <c r="BD113" s="69"/>
      <c r="BE113" s="69"/>
      <c r="BF113" s="69"/>
      <c r="BG113" s="69"/>
      <c r="BH113" s="69"/>
      <c r="BI113" s="69"/>
      <c r="BJ113" s="69"/>
      <c r="BK113" s="69"/>
      <c r="BL113" s="69"/>
      <c r="BM113" s="69"/>
      <c r="BN113" s="69"/>
      <c r="BO113" s="69"/>
      <c r="BP113" s="69"/>
      <c r="BQ113" s="69"/>
      <c r="BR113" s="69"/>
      <c r="BS113" s="69"/>
      <c r="BT113" s="69"/>
      <c r="BU113" s="69"/>
      <c r="BV113" s="69"/>
      <c r="BW113" s="69"/>
      <c r="BX113" s="69"/>
      <c r="BY113" s="69"/>
      <c r="BZ113" s="69"/>
      <c r="CA113" s="69"/>
      <c r="CB113" s="69"/>
      <c r="CC113" s="69"/>
    </row>
    <row r="114" spans="2:81" ht="15.75" x14ac:dyDescent="0.25">
      <c r="B114" s="9" t="s">
        <v>13</v>
      </c>
      <c r="C114" s="68" t="s">
        <v>109</v>
      </c>
      <c r="D114" s="69" t="s">
        <v>109</v>
      </c>
      <c r="E114" s="69" t="s">
        <v>109</v>
      </c>
      <c r="F114" s="69" t="s">
        <v>109</v>
      </c>
      <c r="G114" s="69" t="s">
        <v>109</v>
      </c>
      <c r="H114" s="69" t="s">
        <v>109</v>
      </c>
      <c r="I114" s="69" t="s">
        <v>109</v>
      </c>
      <c r="J114" s="69" t="s">
        <v>109</v>
      </c>
      <c r="K114" s="69" t="s">
        <v>109</v>
      </c>
      <c r="L114" s="69" t="s">
        <v>109</v>
      </c>
      <c r="M114" s="69" t="s">
        <v>109</v>
      </c>
      <c r="N114" s="69" t="s">
        <v>109</v>
      </c>
      <c r="O114" s="69" t="s">
        <v>109</v>
      </c>
      <c r="P114" s="74" t="s">
        <v>109</v>
      </c>
      <c r="Q114" s="69" t="s">
        <v>109</v>
      </c>
      <c r="R114" s="69" t="s">
        <v>109</v>
      </c>
      <c r="S114" s="69" t="s">
        <v>109</v>
      </c>
      <c r="T114" s="69" t="s">
        <v>109</v>
      </c>
      <c r="U114" s="69" t="s">
        <v>109</v>
      </c>
      <c r="V114" s="69" t="s">
        <v>109</v>
      </c>
      <c r="W114" s="69" t="s">
        <v>109</v>
      </c>
      <c r="X114" s="69" t="s">
        <v>109</v>
      </c>
      <c r="Y114" s="69">
        <v>31.536000000000001</v>
      </c>
      <c r="Z114" s="69" t="s">
        <v>109</v>
      </c>
      <c r="AA114" s="69" t="s">
        <v>109</v>
      </c>
      <c r="AB114" s="69" t="s">
        <v>109</v>
      </c>
      <c r="AC114" s="69" t="s">
        <v>109</v>
      </c>
      <c r="AD114" s="69" t="s">
        <v>109</v>
      </c>
      <c r="AE114" s="69" t="s">
        <v>109</v>
      </c>
      <c r="AF114" s="69">
        <v>31.536000000000001</v>
      </c>
      <c r="AG114" s="69" t="s">
        <v>109</v>
      </c>
      <c r="AH114" s="69" t="s">
        <v>109</v>
      </c>
      <c r="AI114" s="69" t="s">
        <v>109</v>
      </c>
      <c r="AJ114" s="69" t="s">
        <v>109</v>
      </c>
      <c r="AK114" s="69" t="s">
        <v>109</v>
      </c>
      <c r="AL114" s="69" t="s">
        <v>109</v>
      </c>
      <c r="AM114" s="70" t="s">
        <v>109</v>
      </c>
      <c r="AQ114" s="32"/>
      <c r="AR114" s="32"/>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69"/>
      <c r="CB114" s="69"/>
      <c r="CC114" s="69"/>
    </row>
    <row r="115" spans="2:81" ht="15.75" x14ac:dyDescent="0.25">
      <c r="B115" s="9" t="s">
        <v>14</v>
      </c>
      <c r="C115" s="68">
        <v>31.536000000000001</v>
      </c>
      <c r="D115" s="69" t="s">
        <v>109</v>
      </c>
      <c r="E115" s="69" t="s">
        <v>109</v>
      </c>
      <c r="F115" s="69">
        <v>31.536000000000001</v>
      </c>
      <c r="G115" s="69" t="s">
        <v>109</v>
      </c>
      <c r="H115" s="69" t="s">
        <v>109</v>
      </c>
      <c r="I115" s="69" t="s">
        <v>109</v>
      </c>
      <c r="J115" s="69" t="s">
        <v>109</v>
      </c>
      <c r="K115" s="69" t="s">
        <v>109</v>
      </c>
      <c r="L115" s="69" t="s">
        <v>109</v>
      </c>
      <c r="M115" s="69" t="s">
        <v>109</v>
      </c>
      <c r="N115" s="69">
        <v>31.536000000000001</v>
      </c>
      <c r="O115" s="69">
        <v>31.536000000000001</v>
      </c>
      <c r="P115" s="69" t="s">
        <v>109</v>
      </c>
      <c r="Q115" s="74" t="s">
        <v>109</v>
      </c>
      <c r="R115" s="69" t="s">
        <v>109</v>
      </c>
      <c r="S115" s="69" t="s">
        <v>109</v>
      </c>
      <c r="T115" s="69" t="s">
        <v>109</v>
      </c>
      <c r="U115" s="69" t="s">
        <v>109</v>
      </c>
      <c r="V115" s="69" t="s">
        <v>109</v>
      </c>
      <c r="W115" s="69">
        <v>31.536000000000001</v>
      </c>
      <c r="X115" s="69" t="s">
        <v>109</v>
      </c>
      <c r="Y115" s="69" t="s">
        <v>109</v>
      </c>
      <c r="Z115" s="69" t="s">
        <v>109</v>
      </c>
      <c r="AA115" s="69" t="s">
        <v>109</v>
      </c>
      <c r="AB115" s="69" t="s">
        <v>109</v>
      </c>
      <c r="AC115" s="69" t="s">
        <v>109</v>
      </c>
      <c r="AD115" s="69">
        <v>31.536000000000001</v>
      </c>
      <c r="AE115" s="69" t="s">
        <v>109</v>
      </c>
      <c r="AF115" s="69" t="s">
        <v>109</v>
      </c>
      <c r="AG115" s="69">
        <v>31.536000000000001</v>
      </c>
      <c r="AH115" s="69" t="s">
        <v>109</v>
      </c>
      <c r="AI115" s="69">
        <v>31.536000000000001</v>
      </c>
      <c r="AJ115" s="69">
        <v>31.536000000000001</v>
      </c>
      <c r="AK115" s="69" t="s">
        <v>109</v>
      </c>
      <c r="AL115" s="69" t="s">
        <v>109</v>
      </c>
      <c r="AM115" s="70" t="s">
        <v>109</v>
      </c>
      <c r="AQ115" s="32"/>
      <c r="AR115" s="32"/>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row>
    <row r="116" spans="2:81" ht="15.75" x14ac:dyDescent="0.25">
      <c r="B116" s="9" t="s">
        <v>15</v>
      </c>
      <c r="C116" s="68" t="s">
        <v>109</v>
      </c>
      <c r="D116" s="69" t="s">
        <v>109</v>
      </c>
      <c r="E116" s="69" t="s">
        <v>109</v>
      </c>
      <c r="F116" s="69" t="s">
        <v>109</v>
      </c>
      <c r="G116" s="69" t="s">
        <v>109</v>
      </c>
      <c r="H116" s="69" t="s">
        <v>109</v>
      </c>
      <c r="I116" s="69" t="s">
        <v>109</v>
      </c>
      <c r="J116" s="69" t="s">
        <v>109</v>
      </c>
      <c r="K116" s="69" t="s">
        <v>109</v>
      </c>
      <c r="L116" s="69" t="s">
        <v>109</v>
      </c>
      <c r="M116" s="69" t="s">
        <v>109</v>
      </c>
      <c r="N116" s="69" t="s">
        <v>109</v>
      </c>
      <c r="O116" s="69" t="s">
        <v>109</v>
      </c>
      <c r="P116" s="69" t="s">
        <v>109</v>
      </c>
      <c r="Q116" s="69" t="s">
        <v>109</v>
      </c>
      <c r="R116" s="74" t="s">
        <v>109</v>
      </c>
      <c r="S116" s="69" t="s">
        <v>109</v>
      </c>
      <c r="T116" s="69" t="s">
        <v>109</v>
      </c>
      <c r="U116" s="69" t="s">
        <v>109</v>
      </c>
      <c r="V116" s="69">
        <v>31.536000000000001</v>
      </c>
      <c r="W116" s="69" t="s">
        <v>109</v>
      </c>
      <c r="X116" s="69" t="s">
        <v>109</v>
      </c>
      <c r="Y116" s="69" t="s">
        <v>109</v>
      </c>
      <c r="Z116" s="69">
        <v>31.536000000000001</v>
      </c>
      <c r="AA116" s="69" t="s">
        <v>109</v>
      </c>
      <c r="AB116" s="69" t="s">
        <v>109</v>
      </c>
      <c r="AC116" s="69">
        <v>31.536000000000001</v>
      </c>
      <c r="AD116" s="69" t="s">
        <v>109</v>
      </c>
      <c r="AE116" s="69" t="s">
        <v>109</v>
      </c>
      <c r="AF116" s="69" t="s">
        <v>109</v>
      </c>
      <c r="AG116" s="69" t="s">
        <v>109</v>
      </c>
      <c r="AH116" s="69" t="s">
        <v>109</v>
      </c>
      <c r="AI116" s="69" t="s">
        <v>109</v>
      </c>
      <c r="AJ116" s="69" t="s">
        <v>109</v>
      </c>
      <c r="AK116" s="69" t="s">
        <v>109</v>
      </c>
      <c r="AL116" s="69" t="s">
        <v>109</v>
      </c>
      <c r="AM116" s="70" t="s">
        <v>109</v>
      </c>
      <c r="AQ116" s="32"/>
      <c r="AR116" s="32"/>
      <c r="AS116" s="69"/>
      <c r="AT116" s="69"/>
      <c r="AU116" s="69"/>
      <c r="AV116" s="69"/>
      <c r="AW116" s="69"/>
      <c r="AX116" s="69"/>
      <c r="AY116" s="69"/>
      <c r="AZ116" s="69"/>
      <c r="BA116" s="69"/>
      <c r="BB116" s="69"/>
      <c r="BC116" s="69"/>
      <c r="BD116" s="69"/>
      <c r="BE116" s="69"/>
      <c r="BF116" s="69"/>
      <c r="BG116" s="69"/>
      <c r="BH116" s="69"/>
      <c r="BI116" s="69"/>
      <c r="BJ116" s="69"/>
      <c r="BK116" s="69"/>
      <c r="BL116" s="69"/>
      <c r="BM116" s="69"/>
      <c r="BN116" s="69"/>
      <c r="BO116" s="69"/>
      <c r="BP116" s="69"/>
      <c r="BQ116" s="69"/>
      <c r="BR116" s="69"/>
      <c r="BS116" s="69"/>
      <c r="BT116" s="69"/>
      <c r="BU116" s="69"/>
      <c r="BV116" s="69"/>
      <c r="BW116" s="69"/>
      <c r="BX116" s="69"/>
      <c r="BY116" s="69"/>
      <c r="BZ116" s="69"/>
      <c r="CA116" s="69"/>
      <c r="CB116" s="69"/>
      <c r="CC116" s="69"/>
    </row>
    <row r="117" spans="2:81" ht="15.75" x14ac:dyDescent="0.25">
      <c r="B117" s="9" t="s">
        <v>16</v>
      </c>
      <c r="C117" s="68" t="s">
        <v>109</v>
      </c>
      <c r="D117" s="69">
        <v>31.536000000000001</v>
      </c>
      <c r="E117" s="69" t="s">
        <v>109</v>
      </c>
      <c r="F117" s="69" t="s">
        <v>109</v>
      </c>
      <c r="G117" s="69" t="s">
        <v>109</v>
      </c>
      <c r="H117" s="69" t="s">
        <v>109</v>
      </c>
      <c r="I117" s="69">
        <v>31.536000000000001</v>
      </c>
      <c r="J117" s="69" t="s">
        <v>109</v>
      </c>
      <c r="K117" s="69" t="s">
        <v>109</v>
      </c>
      <c r="L117" s="69" t="s">
        <v>109</v>
      </c>
      <c r="M117" s="69" t="s">
        <v>109</v>
      </c>
      <c r="N117" s="69">
        <v>31.536000000000001</v>
      </c>
      <c r="O117" s="69" t="s">
        <v>109</v>
      </c>
      <c r="P117" s="69" t="s">
        <v>109</v>
      </c>
      <c r="Q117" s="69" t="s">
        <v>109</v>
      </c>
      <c r="R117" s="69" t="s">
        <v>109</v>
      </c>
      <c r="S117" s="74" t="s">
        <v>109</v>
      </c>
      <c r="T117" s="69" t="s">
        <v>109</v>
      </c>
      <c r="U117" s="69" t="s">
        <v>109</v>
      </c>
      <c r="V117" s="69" t="s">
        <v>109</v>
      </c>
      <c r="W117" s="69" t="s">
        <v>109</v>
      </c>
      <c r="X117" s="69" t="s">
        <v>109</v>
      </c>
      <c r="Y117" s="69" t="s">
        <v>109</v>
      </c>
      <c r="Z117" s="69" t="s">
        <v>109</v>
      </c>
      <c r="AA117" s="69" t="s">
        <v>109</v>
      </c>
      <c r="AB117" s="69" t="s">
        <v>109</v>
      </c>
      <c r="AC117" s="69" t="s">
        <v>109</v>
      </c>
      <c r="AD117" s="69" t="s">
        <v>109</v>
      </c>
      <c r="AE117" s="69" t="s">
        <v>109</v>
      </c>
      <c r="AF117" s="69" t="s">
        <v>109</v>
      </c>
      <c r="AG117" s="69" t="s">
        <v>109</v>
      </c>
      <c r="AH117" s="69" t="s">
        <v>109</v>
      </c>
      <c r="AI117" s="69" t="s">
        <v>109</v>
      </c>
      <c r="AJ117" s="69" t="s">
        <v>109</v>
      </c>
      <c r="AK117" s="69" t="s">
        <v>109</v>
      </c>
      <c r="AL117" s="69" t="s">
        <v>109</v>
      </c>
      <c r="AM117" s="70" t="s">
        <v>109</v>
      </c>
      <c r="AQ117" s="32"/>
      <c r="AR117" s="32"/>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row>
    <row r="118" spans="2:81" ht="15.75" x14ac:dyDescent="0.25">
      <c r="B118" s="9" t="s">
        <v>17</v>
      </c>
      <c r="C118" s="68" t="s">
        <v>109</v>
      </c>
      <c r="D118" s="69" t="s">
        <v>109</v>
      </c>
      <c r="E118" s="69" t="s">
        <v>109</v>
      </c>
      <c r="F118" s="69" t="s">
        <v>109</v>
      </c>
      <c r="G118" s="69" t="s">
        <v>109</v>
      </c>
      <c r="H118" s="69" t="s">
        <v>109</v>
      </c>
      <c r="I118" s="69" t="s">
        <v>109</v>
      </c>
      <c r="J118" s="69" t="s">
        <v>109</v>
      </c>
      <c r="K118" s="69">
        <v>31.536000000000001</v>
      </c>
      <c r="L118" s="69" t="s">
        <v>109</v>
      </c>
      <c r="M118" s="69" t="s">
        <v>109</v>
      </c>
      <c r="N118" s="69" t="s">
        <v>109</v>
      </c>
      <c r="O118" s="69" t="s">
        <v>109</v>
      </c>
      <c r="P118" s="69" t="s">
        <v>109</v>
      </c>
      <c r="Q118" s="69" t="s">
        <v>109</v>
      </c>
      <c r="R118" s="69" t="s">
        <v>109</v>
      </c>
      <c r="S118" s="69" t="s">
        <v>109</v>
      </c>
      <c r="T118" s="74">
        <v>31.536000000000001</v>
      </c>
      <c r="U118" s="69" t="s">
        <v>109</v>
      </c>
      <c r="V118" s="69" t="s">
        <v>109</v>
      </c>
      <c r="W118" s="69" t="s">
        <v>109</v>
      </c>
      <c r="X118" s="69" t="s">
        <v>109</v>
      </c>
      <c r="Y118" s="69" t="s">
        <v>109</v>
      </c>
      <c r="Z118" s="69" t="s">
        <v>109</v>
      </c>
      <c r="AA118" s="69" t="s">
        <v>109</v>
      </c>
      <c r="AB118" s="69" t="s">
        <v>109</v>
      </c>
      <c r="AC118" s="69">
        <v>31.536000000000001</v>
      </c>
      <c r="AD118" s="69" t="s">
        <v>109</v>
      </c>
      <c r="AE118" s="69" t="s">
        <v>109</v>
      </c>
      <c r="AF118" s="69" t="s">
        <v>109</v>
      </c>
      <c r="AG118" s="69" t="s">
        <v>109</v>
      </c>
      <c r="AH118" s="69" t="s">
        <v>109</v>
      </c>
      <c r="AI118" s="69" t="s">
        <v>109</v>
      </c>
      <c r="AJ118" s="69" t="s">
        <v>109</v>
      </c>
      <c r="AK118" s="69" t="s">
        <v>109</v>
      </c>
      <c r="AL118" s="69" t="s">
        <v>109</v>
      </c>
      <c r="AM118" s="70" t="s">
        <v>109</v>
      </c>
      <c r="AQ118" s="32"/>
      <c r="AR118" s="32"/>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row>
    <row r="119" spans="2:81" ht="15.75" x14ac:dyDescent="0.25">
      <c r="B119" s="9" t="s">
        <v>18</v>
      </c>
      <c r="C119" s="68" t="s">
        <v>109</v>
      </c>
      <c r="D119" s="69" t="s">
        <v>109</v>
      </c>
      <c r="E119" s="69" t="s">
        <v>109</v>
      </c>
      <c r="F119" s="69" t="s">
        <v>109</v>
      </c>
      <c r="G119" s="69" t="s">
        <v>109</v>
      </c>
      <c r="H119" s="69" t="s">
        <v>109</v>
      </c>
      <c r="I119" s="69" t="s">
        <v>109</v>
      </c>
      <c r="J119" s="69" t="s">
        <v>109</v>
      </c>
      <c r="K119" s="69" t="s">
        <v>109</v>
      </c>
      <c r="L119" s="69" t="s">
        <v>109</v>
      </c>
      <c r="M119" s="69" t="s">
        <v>109</v>
      </c>
      <c r="N119" s="69" t="s">
        <v>109</v>
      </c>
      <c r="O119" s="69" t="s">
        <v>109</v>
      </c>
      <c r="P119" s="69" t="s">
        <v>109</v>
      </c>
      <c r="Q119" s="69" t="s">
        <v>109</v>
      </c>
      <c r="R119" s="69" t="s">
        <v>109</v>
      </c>
      <c r="S119" s="69">
        <v>31.536000000000001</v>
      </c>
      <c r="T119" s="69" t="s">
        <v>109</v>
      </c>
      <c r="U119" s="74" t="s">
        <v>109</v>
      </c>
      <c r="V119" s="69" t="s">
        <v>109</v>
      </c>
      <c r="W119" s="69" t="s">
        <v>109</v>
      </c>
      <c r="X119" s="69" t="s">
        <v>109</v>
      </c>
      <c r="Y119" s="69" t="s">
        <v>109</v>
      </c>
      <c r="Z119" s="69" t="s">
        <v>109</v>
      </c>
      <c r="AA119" s="69" t="s">
        <v>109</v>
      </c>
      <c r="AB119" s="69" t="s">
        <v>109</v>
      </c>
      <c r="AC119" s="69" t="s">
        <v>109</v>
      </c>
      <c r="AD119" s="69" t="s">
        <v>109</v>
      </c>
      <c r="AE119" s="69" t="s">
        <v>109</v>
      </c>
      <c r="AF119" s="69" t="s">
        <v>109</v>
      </c>
      <c r="AG119" s="69" t="s">
        <v>109</v>
      </c>
      <c r="AH119" s="69" t="s">
        <v>109</v>
      </c>
      <c r="AI119" s="69" t="s">
        <v>109</v>
      </c>
      <c r="AJ119" s="69" t="s">
        <v>109</v>
      </c>
      <c r="AK119" s="69" t="s">
        <v>109</v>
      </c>
      <c r="AL119" s="69" t="s">
        <v>109</v>
      </c>
      <c r="AM119" s="70" t="s">
        <v>109</v>
      </c>
      <c r="AQ119" s="32"/>
      <c r="AR119" s="32"/>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row>
    <row r="120" spans="2:81" ht="15.75" x14ac:dyDescent="0.25">
      <c r="B120" s="9" t="s">
        <v>19</v>
      </c>
      <c r="C120" s="68" t="s">
        <v>109</v>
      </c>
      <c r="D120" s="69">
        <v>31.536000000000001</v>
      </c>
      <c r="E120" s="69" t="s">
        <v>109</v>
      </c>
      <c r="F120" s="69" t="s">
        <v>109</v>
      </c>
      <c r="G120" s="69" t="s">
        <v>109</v>
      </c>
      <c r="H120" s="69" t="s">
        <v>109</v>
      </c>
      <c r="I120" s="69">
        <v>31.536000000000001</v>
      </c>
      <c r="J120" s="69">
        <v>31.536000000000001</v>
      </c>
      <c r="K120" s="69" t="s">
        <v>109</v>
      </c>
      <c r="L120" s="69" t="s">
        <v>109</v>
      </c>
      <c r="M120" s="69" t="s">
        <v>109</v>
      </c>
      <c r="N120" s="69" t="s">
        <v>109</v>
      </c>
      <c r="O120" s="69" t="s">
        <v>109</v>
      </c>
      <c r="P120" s="69" t="s">
        <v>109</v>
      </c>
      <c r="Q120" s="69" t="s">
        <v>109</v>
      </c>
      <c r="R120" s="69" t="s">
        <v>109</v>
      </c>
      <c r="S120" s="69" t="s">
        <v>109</v>
      </c>
      <c r="T120" s="69" t="s">
        <v>109</v>
      </c>
      <c r="U120" s="69" t="s">
        <v>109</v>
      </c>
      <c r="V120" s="74" t="s">
        <v>109</v>
      </c>
      <c r="W120" s="69" t="s">
        <v>109</v>
      </c>
      <c r="X120" s="69" t="s">
        <v>109</v>
      </c>
      <c r="Y120" s="69">
        <v>31.536000000000001</v>
      </c>
      <c r="Z120" s="69" t="s">
        <v>109</v>
      </c>
      <c r="AA120" s="69" t="s">
        <v>109</v>
      </c>
      <c r="AB120" s="69" t="s">
        <v>109</v>
      </c>
      <c r="AC120" s="69" t="s">
        <v>109</v>
      </c>
      <c r="AD120" s="69" t="s">
        <v>109</v>
      </c>
      <c r="AE120" s="69" t="s">
        <v>109</v>
      </c>
      <c r="AF120" s="69">
        <v>31.536000000000001</v>
      </c>
      <c r="AG120" s="69" t="s">
        <v>109</v>
      </c>
      <c r="AH120" s="69" t="s">
        <v>109</v>
      </c>
      <c r="AI120" s="69" t="s">
        <v>109</v>
      </c>
      <c r="AJ120" s="69" t="s">
        <v>109</v>
      </c>
      <c r="AK120" s="69" t="s">
        <v>109</v>
      </c>
      <c r="AL120" s="69" t="s">
        <v>109</v>
      </c>
      <c r="AM120" s="70" t="s">
        <v>109</v>
      </c>
      <c r="AQ120" s="32"/>
      <c r="AR120" s="32"/>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row>
    <row r="121" spans="2:81" ht="15.75" x14ac:dyDescent="0.25">
      <c r="B121" s="9" t="s">
        <v>20</v>
      </c>
      <c r="C121" s="68" t="s">
        <v>109</v>
      </c>
      <c r="D121" s="69" t="s">
        <v>109</v>
      </c>
      <c r="E121" s="69" t="s">
        <v>109</v>
      </c>
      <c r="F121" s="69" t="s">
        <v>109</v>
      </c>
      <c r="G121" s="69" t="s">
        <v>109</v>
      </c>
      <c r="H121" s="69" t="s">
        <v>109</v>
      </c>
      <c r="I121" s="69">
        <v>31.536000000000001</v>
      </c>
      <c r="J121" s="69">
        <v>31.536000000000001</v>
      </c>
      <c r="K121" s="69" t="s">
        <v>109</v>
      </c>
      <c r="L121" s="69" t="s">
        <v>109</v>
      </c>
      <c r="M121" s="69">
        <v>31.536000000000001</v>
      </c>
      <c r="N121" s="69" t="s">
        <v>109</v>
      </c>
      <c r="O121" s="69" t="s">
        <v>109</v>
      </c>
      <c r="P121" s="69" t="s">
        <v>109</v>
      </c>
      <c r="Q121" s="69" t="s">
        <v>109</v>
      </c>
      <c r="R121" s="69">
        <v>31.536000000000001</v>
      </c>
      <c r="S121" s="69" t="s">
        <v>109</v>
      </c>
      <c r="T121" s="69" t="s">
        <v>109</v>
      </c>
      <c r="U121" s="69" t="s">
        <v>109</v>
      </c>
      <c r="V121" s="69" t="s">
        <v>109</v>
      </c>
      <c r="W121" s="74" t="s">
        <v>109</v>
      </c>
      <c r="X121" s="69">
        <v>31.536000000000001</v>
      </c>
      <c r="Y121" s="69" t="s">
        <v>109</v>
      </c>
      <c r="Z121" s="69" t="s">
        <v>109</v>
      </c>
      <c r="AA121" s="69" t="s">
        <v>109</v>
      </c>
      <c r="AB121" s="69" t="s">
        <v>109</v>
      </c>
      <c r="AC121" s="69">
        <v>31.536000000000001</v>
      </c>
      <c r="AD121" s="69" t="s">
        <v>109</v>
      </c>
      <c r="AE121" s="69" t="s">
        <v>109</v>
      </c>
      <c r="AF121" s="69">
        <v>31.536000000000001</v>
      </c>
      <c r="AG121" s="69" t="s">
        <v>109</v>
      </c>
      <c r="AH121" s="69" t="s">
        <v>109</v>
      </c>
      <c r="AI121" s="69" t="s">
        <v>109</v>
      </c>
      <c r="AJ121" s="69" t="s">
        <v>109</v>
      </c>
      <c r="AK121" s="69" t="s">
        <v>109</v>
      </c>
      <c r="AL121" s="69" t="s">
        <v>109</v>
      </c>
      <c r="AM121" s="70" t="s">
        <v>109</v>
      </c>
      <c r="AQ121" s="32"/>
      <c r="AR121" s="32"/>
      <c r="AS121" s="69"/>
      <c r="AT121" s="69"/>
      <c r="AU121" s="69"/>
      <c r="AV121" s="69"/>
      <c r="AW121" s="69"/>
      <c r="AX121" s="69"/>
      <c r="AY121" s="69"/>
      <c r="AZ121" s="69"/>
      <c r="BA121" s="69"/>
      <c r="BB121" s="69"/>
      <c r="BC121" s="69"/>
      <c r="BD121" s="69"/>
      <c r="BE121" s="69"/>
      <c r="BF121" s="69"/>
      <c r="BG121" s="69"/>
      <c r="BH121" s="69"/>
      <c r="BI121" s="69"/>
      <c r="BJ121" s="69"/>
      <c r="BK121" s="69"/>
      <c r="BL121" s="69"/>
      <c r="BM121" s="69"/>
      <c r="BN121" s="69"/>
      <c r="BO121" s="69"/>
      <c r="BP121" s="69"/>
      <c r="BQ121" s="69"/>
      <c r="BR121" s="69"/>
      <c r="BS121" s="69"/>
      <c r="BT121" s="69"/>
      <c r="BU121" s="69"/>
      <c r="BV121" s="69"/>
      <c r="BW121" s="69"/>
      <c r="BX121" s="69"/>
      <c r="BY121" s="69"/>
      <c r="BZ121" s="69"/>
      <c r="CA121" s="69"/>
      <c r="CB121" s="69"/>
      <c r="CC121" s="69"/>
    </row>
    <row r="122" spans="2:81" ht="15.75" x14ac:dyDescent="0.25">
      <c r="B122" s="9" t="s">
        <v>21</v>
      </c>
      <c r="C122" s="68" t="s">
        <v>109</v>
      </c>
      <c r="D122" s="69" t="s">
        <v>109</v>
      </c>
      <c r="E122" s="69" t="s">
        <v>109</v>
      </c>
      <c r="F122" s="69" t="s">
        <v>109</v>
      </c>
      <c r="G122" s="69" t="s">
        <v>109</v>
      </c>
      <c r="H122" s="69">
        <v>31.536000000000001</v>
      </c>
      <c r="I122" s="69">
        <v>31.536000000000001</v>
      </c>
      <c r="J122" s="69" t="s">
        <v>109</v>
      </c>
      <c r="K122" s="69" t="s">
        <v>109</v>
      </c>
      <c r="L122" s="69" t="s">
        <v>109</v>
      </c>
      <c r="M122" s="69" t="s">
        <v>109</v>
      </c>
      <c r="N122" s="69" t="s">
        <v>109</v>
      </c>
      <c r="O122" s="69" t="s">
        <v>109</v>
      </c>
      <c r="P122" s="69" t="s">
        <v>109</v>
      </c>
      <c r="Q122" s="69" t="s">
        <v>109</v>
      </c>
      <c r="R122" s="69" t="s">
        <v>109</v>
      </c>
      <c r="S122" s="69" t="s">
        <v>109</v>
      </c>
      <c r="T122" s="69">
        <v>31.536000000000001</v>
      </c>
      <c r="U122" s="69" t="s">
        <v>109</v>
      </c>
      <c r="V122" s="69" t="s">
        <v>109</v>
      </c>
      <c r="W122" s="69" t="s">
        <v>109</v>
      </c>
      <c r="X122" s="74" t="s">
        <v>109</v>
      </c>
      <c r="Y122" s="69" t="s">
        <v>109</v>
      </c>
      <c r="Z122" s="69" t="s">
        <v>109</v>
      </c>
      <c r="AA122" s="69" t="s">
        <v>109</v>
      </c>
      <c r="AB122" s="69" t="s">
        <v>109</v>
      </c>
      <c r="AC122" s="69">
        <v>31.536000000000001</v>
      </c>
      <c r="AD122" s="69" t="s">
        <v>109</v>
      </c>
      <c r="AE122" s="69">
        <v>31.536000000000001</v>
      </c>
      <c r="AF122" s="69" t="s">
        <v>109</v>
      </c>
      <c r="AG122" s="69" t="s">
        <v>109</v>
      </c>
      <c r="AH122" s="69" t="s">
        <v>109</v>
      </c>
      <c r="AI122" s="69" t="s">
        <v>109</v>
      </c>
      <c r="AJ122" s="69" t="s">
        <v>109</v>
      </c>
      <c r="AK122" s="69" t="s">
        <v>109</v>
      </c>
      <c r="AL122" s="69" t="s">
        <v>109</v>
      </c>
      <c r="AM122" s="70" t="s">
        <v>109</v>
      </c>
      <c r="AQ122" s="32"/>
      <c r="AR122" s="32"/>
      <c r="AS122" s="69"/>
      <c r="AT122" s="69"/>
      <c r="AU122" s="69"/>
      <c r="AV122" s="69"/>
      <c r="AW122" s="69"/>
      <c r="AX122" s="69"/>
      <c r="AY122" s="69"/>
      <c r="AZ122" s="69"/>
      <c r="BA122" s="69"/>
      <c r="BB122" s="69"/>
      <c r="BC122" s="69"/>
      <c r="BD122" s="69"/>
      <c r="BE122" s="69"/>
      <c r="BF122" s="69"/>
      <c r="BG122" s="69"/>
      <c r="BH122" s="69"/>
      <c r="BI122" s="69"/>
      <c r="BJ122" s="69"/>
      <c r="BK122" s="69"/>
      <c r="BL122" s="69"/>
      <c r="BM122" s="69"/>
      <c r="BN122" s="69"/>
      <c r="BO122" s="69"/>
      <c r="BP122" s="69"/>
      <c r="BQ122" s="69"/>
      <c r="BR122" s="69"/>
      <c r="BS122" s="69"/>
      <c r="BT122" s="69"/>
      <c r="BU122" s="69"/>
      <c r="BV122" s="69"/>
      <c r="BW122" s="69"/>
      <c r="BX122" s="69"/>
      <c r="BY122" s="69"/>
      <c r="BZ122" s="69"/>
      <c r="CA122" s="69"/>
      <c r="CB122" s="69"/>
      <c r="CC122" s="69"/>
    </row>
    <row r="123" spans="2:81" ht="15.75" x14ac:dyDescent="0.25">
      <c r="B123" s="9" t="s">
        <v>22</v>
      </c>
      <c r="C123" s="68" t="s">
        <v>109</v>
      </c>
      <c r="D123" s="69" t="s">
        <v>109</v>
      </c>
      <c r="E123" s="69" t="s">
        <v>109</v>
      </c>
      <c r="F123" s="69" t="s">
        <v>109</v>
      </c>
      <c r="G123" s="69" t="s">
        <v>109</v>
      </c>
      <c r="H123" s="69" t="s">
        <v>109</v>
      </c>
      <c r="I123" s="69" t="s">
        <v>109</v>
      </c>
      <c r="J123" s="69" t="s">
        <v>109</v>
      </c>
      <c r="K123" s="69" t="s">
        <v>109</v>
      </c>
      <c r="L123" s="69">
        <v>31.536000000000001</v>
      </c>
      <c r="M123" s="69" t="s">
        <v>109</v>
      </c>
      <c r="N123" s="69" t="s">
        <v>109</v>
      </c>
      <c r="O123" s="69" t="s">
        <v>109</v>
      </c>
      <c r="P123" s="69" t="s">
        <v>109</v>
      </c>
      <c r="Q123" s="69" t="s">
        <v>109</v>
      </c>
      <c r="R123" s="69" t="s">
        <v>109</v>
      </c>
      <c r="S123" s="69" t="s">
        <v>109</v>
      </c>
      <c r="T123" s="69" t="s">
        <v>109</v>
      </c>
      <c r="U123" s="69" t="s">
        <v>109</v>
      </c>
      <c r="V123" s="69" t="s">
        <v>109</v>
      </c>
      <c r="W123" s="69" t="s">
        <v>109</v>
      </c>
      <c r="X123" s="69" t="s">
        <v>109</v>
      </c>
      <c r="Y123" s="74" t="s">
        <v>109</v>
      </c>
      <c r="Z123" s="69" t="s">
        <v>109</v>
      </c>
      <c r="AA123" s="69" t="s">
        <v>109</v>
      </c>
      <c r="AB123" s="69" t="s">
        <v>109</v>
      </c>
      <c r="AC123" s="69" t="s">
        <v>109</v>
      </c>
      <c r="AD123" s="69" t="s">
        <v>109</v>
      </c>
      <c r="AE123" s="69" t="s">
        <v>109</v>
      </c>
      <c r="AF123" s="69" t="s">
        <v>109</v>
      </c>
      <c r="AG123" s="69" t="s">
        <v>109</v>
      </c>
      <c r="AH123" s="69" t="s">
        <v>109</v>
      </c>
      <c r="AI123" s="69" t="s">
        <v>109</v>
      </c>
      <c r="AJ123" s="69" t="s">
        <v>109</v>
      </c>
      <c r="AK123" s="69" t="s">
        <v>109</v>
      </c>
      <c r="AL123" s="69" t="s">
        <v>109</v>
      </c>
      <c r="AM123" s="70" t="s">
        <v>109</v>
      </c>
      <c r="AQ123" s="32"/>
      <c r="AR123" s="32"/>
      <c r="AS123" s="69"/>
      <c r="AT123" s="69"/>
      <c r="AU123" s="69"/>
      <c r="AV123" s="69"/>
      <c r="AW123" s="69"/>
      <c r="AX123" s="69"/>
      <c r="AY123" s="69"/>
      <c r="AZ123" s="69"/>
      <c r="BA123" s="69"/>
      <c r="BB123" s="69"/>
      <c r="BC123" s="69"/>
      <c r="BD123" s="69"/>
      <c r="BE123" s="69"/>
      <c r="BF123" s="69"/>
      <c r="BG123" s="69"/>
      <c r="BH123" s="69"/>
      <c r="BI123" s="69"/>
      <c r="BJ123" s="69"/>
      <c r="BK123" s="69"/>
      <c r="BL123" s="69"/>
      <c r="BM123" s="69"/>
      <c r="BN123" s="69"/>
      <c r="BO123" s="69"/>
      <c r="BP123" s="69"/>
      <c r="BQ123" s="69"/>
      <c r="BR123" s="69"/>
      <c r="BS123" s="69"/>
      <c r="BT123" s="69"/>
      <c r="BU123" s="69"/>
      <c r="BV123" s="69"/>
      <c r="BW123" s="69"/>
      <c r="BX123" s="69"/>
      <c r="BY123" s="69"/>
      <c r="BZ123" s="69"/>
      <c r="CA123" s="69"/>
      <c r="CB123" s="69"/>
      <c r="CC123" s="69"/>
    </row>
    <row r="124" spans="2:81" ht="15.75" x14ac:dyDescent="0.25">
      <c r="B124" s="9" t="s">
        <v>23</v>
      </c>
      <c r="C124" s="68" t="s">
        <v>109</v>
      </c>
      <c r="D124" s="69" t="s">
        <v>109</v>
      </c>
      <c r="E124" s="69">
        <v>31.536000000000001</v>
      </c>
      <c r="F124" s="69" t="s">
        <v>109</v>
      </c>
      <c r="G124" s="69" t="s">
        <v>109</v>
      </c>
      <c r="H124" s="69" t="s">
        <v>109</v>
      </c>
      <c r="I124" s="69" t="s">
        <v>109</v>
      </c>
      <c r="J124" s="69" t="s">
        <v>109</v>
      </c>
      <c r="K124" s="69" t="s">
        <v>109</v>
      </c>
      <c r="L124" s="69" t="s">
        <v>109</v>
      </c>
      <c r="M124" s="69" t="s">
        <v>109</v>
      </c>
      <c r="N124" s="69" t="s">
        <v>109</v>
      </c>
      <c r="O124" s="69" t="s">
        <v>109</v>
      </c>
      <c r="P124" s="69">
        <v>31.536000000000001</v>
      </c>
      <c r="Q124" s="69" t="s">
        <v>109</v>
      </c>
      <c r="R124" s="69" t="s">
        <v>109</v>
      </c>
      <c r="S124" s="69" t="s">
        <v>109</v>
      </c>
      <c r="T124" s="69" t="s">
        <v>109</v>
      </c>
      <c r="U124" s="69" t="s">
        <v>109</v>
      </c>
      <c r="V124" s="69" t="s">
        <v>109</v>
      </c>
      <c r="W124" s="69" t="s">
        <v>109</v>
      </c>
      <c r="X124" s="69" t="s">
        <v>109</v>
      </c>
      <c r="Y124" s="69" t="s">
        <v>109</v>
      </c>
      <c r="Z124" s="74" t="s">
        <v>109</v>
      </c>
      <c r="AA124" s="69" t="s">
        <v>109</v>
      </c>
      <c r="AB124" s="69" t="s">
        <v>109</v>
      </c>
      <c r="AC124" s="69" t="s">
        <v>109</v>
      </c>
      <c r="AD124" s="69" t="s">
        <v>109</v>
      </c>
      <c r="AE124" s="69" t="s">
        <v>109</v>
      </c>
      <c r="AF124" s="69" t="s">
        <v>109</v>
      </c>
      <c r="AG124" s="69" t="s">
        <v>109</v>
      </c>
      <c r="AH124" s="69" t="s">
        <v>109</v>
      </c>
      <c r="AI124" s="69" t="s">
        <v>109</v>
      </c>
      <c r="AJ124" s="69" t="s">
        <v>109</v>
      </c>
      <c r="AK124" s="69" t="s">
        <v>109</v>
      </c>
      <c r="AL124" s="69">
        <v>31.536000000000001</v>
      </c>
      <c r="AM124" s="70" t="s">
        <v>109</v>
      </c>
      <c r="AQ124" s="32"/>
      <c r="AR124" s="32"/>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69"/>
      <c r="CB124" s="69"/>
      <c r="CC124" s="69"/>
    </row>
    <row r="125" spans="2:81" ht="15.75" x14ac:dyDescent="0.25">
      <c r="B125" s="9" t="s">
        <v>24</v>
      </c>
      <c r="C125" s="68" t="s">
        <v>109</v>
      </c>
      <c r="D125" s="69" t="s">
        <v>109</v>
      </c>
      <c r="E125" s="69" t="s">
        <v>109</v>
      </c>
      <c r="F125" s="69" t="s">
        <v>109</v>
      </c>
      <c r="G125" s="69" t="s">
        <v>109</v>
      </c>
      <c r="H125" s="69" t="s">
        <v>109</v>
      </c>
      <c r="I125" s="69">
        <v>31.536000000000001</v>
      </c>
      <c r="J125" s="69">
        <v>31.536000000000001</v>
      </c>
      <c r="K125" s="69" t="s">
        <v>109</v>
      </c>
      <c r="L125" s="69" t="s">
        <v>109</v>
      </c>
      <c r="M125" s="69">
        <v>31.536000000000001</v>
      </c>
      <c r="N125" s="69" t="s">
        <v>109</v>
      </c>
      <c r="O125" s="69" t="s">
        <v>109</v>
      </c>
      <c r="P125" s="69" t="s">
        <v>109</v>
      </c>
      <c r="Q125" s="69" t="s">
        <v>109</v>
      </c>
      <c r="R125" s="69" t="s">
        <v>109</v>
      </c>
      <c r="S125" s="69" t="s">
        <v>109</v>
      </c>
      <c r="T125" s="69">
        <v>31.536000000000001</v>
      </c>
      <c r="U125" s="69" t="s">
        <v>109</v>
      </c>
      <c r="V125" s="69">
        <v>31.536000000000001</v>
      </c>
      <c r="W125" s="69" t="s">
        <v>109</v>
      </c>
      <c r="X125" s="69" t="s">
        <v>109</v>
      </c>
      <c r="Y125" s="69">
        <v>31.536000000000001</v>
      </c>
      <c r="Z125" s="69">
        <v>31.536000000000001</v>
      </c>
      <c r="AA125" s="74" t="s">
        <v>109</v>
      </c>
      <c r="AB125" s="69" t="s">
        <v>109</v>
      </c>
      <c r="AC125" s="69" t="s">
        <v>109</v>
      </c>
      <c r="AD125" s="69" t="s">
        <v>109</v>
      </c>
      <c r="AE125" s="69" t="s">
        <v>109</v>
      </c>
      <c r="AF125" s="69" t="s">
        <v>109</v>
      </c>
      <c r="AG125" s="69" t="s">
        <v>109</v>
      </c>
      <c r="AH125" s="69" t="s">
        <v>109</v>
      </c>
      <c r="AI125" s="69" t="s">
        <v>109</v>
      </c>
      <c r="AJ125" s="69" t="s">
        <v>109</v>
      </c>
      <c r="AK125" s="69" t="s">
        <v>109</v>
      </c>
      <c r="AL125" s="69" t="s">
        <v>109</v>
      </c>
      <c r="AM125" s="70" t="s">
        <v>109</v>
      </c>
      <c r="AQ125" s="32"/>
      <c r="AR125" s="32"/>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69"/>
      <c r="CB125" s="69"/>
      <c r="CC125" s="69"/>
    </row>
    <row r="126" spans="2:81" ht="15.75" x14ac:dyDescent="0.25">
      <c r="B126" s="9" t="s">
        <v>25</v>
      </c>
      <c r="C126" s="68">
        <v>31.536000000000001</v>
      </c>
      <c r="D126" s="69" t="s">
        <v>109</v>
      </c>
      <c r="E126" s="69" t="s">
        <v>109</v>
      </c>
      <c r="F126" s="69" t="s">
        <v>109</v>
      </c>
      <c r="G126" s="69" t="s">
        <v>109</v>
      </c>
      <c r="H126" s="69" t="s">
        <v>109</v>
      </c>
      <c r="I126" s="69" t="s">
        <v>109</v>
      </c>
      <c r="J126" s="69" t="s">
        <v>109</v>
      </c>
      <c r="K126" s="69" t="s">
        <v>109</v>
      </c>
      <c r="L126" s="69" t="s">
        <v>109</v>
      </c>
      <c r="M126" s="69" t="s">
        <v>109</v>
      </c>
      <c r="N126" s="69" t="s">
        <v>109</v>
      </c>
      <c r="O126" s="69" t="s">
        <v>109</v>
      </c>
      <c r="P126" s="69">
        <v>31.536000000000001</v>
      </c>
      <c r="Q126" s="69" t="s">
        <v>109</v>
      </c>
      <c r="R126" s="69" t="s">
        <v>109</v>
      </c>
      <c r="S126" s="69">
        <v>31.536000000000001</v>
      </c>
      <c r="T126" s="69" t="s">
        <v>109</v>
      </c>
      <c r="U126" s="69" t="s">
        <v>109</v>
      </c>
      <c r="V126" s="69" t="s">
        <v>109</v>
      </c>
      <c r="W126" s="69" t="s">
        <v>109</v>
      </c>
      <c r="X126" s="69" t="s">
        <v>109</v>
      </c>
      <c r="Y126" s="69" t="s">
        <v>109</v>
      </c>
      <c r="Z126" s="69" t="s">
        <v>109</v>
      </c>
      <c r="AA126" s="69" t="s">
        <v>109</v>
      </c>
      <c r="AB126" s="74" t="s">
        <v>109</v>
      </c>
      <c r="AC126" s="69" t="s">
        <v>109</v>
      </c>
      <c r="AD126" s="69" t="s">
        <v>109</v>
      </c>
      <c r="AE126" s="69" t="s">
        <v>109</v>
      </c>
      <c r="AF126" s="69" t="s">
        <v>109</v>
      </c>
      <c r="AG126" s="69" t="s">
        <v>109</v>
      </c>
      <c r="AH126" s="69" t="s">
        <v>109</v>
      </c>
      <c r="AI126" s="69">
        <v>31.536000000000001</v>
      </c>
      <c r="AJ126" s="69" t="s">
        <v>109</v>
      </c>
      <c r="AK126" s="69" t="s">
        <v>109</v>
      </c>
      <c r="AL126" s="69" t="s">
        <v>109</v>
      </c>
      <c r="AM126" s="70" t="s">
        <v>109</v>
      </c>
      <c r="AQ126" s="32"/>
      <c r="AR126" s="32"/>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row>
    <row r="127" spans="2:81" ht="15.75" x14ac:dyDescent="0.25">
      <c r="B127" s="9" t="s">
        <v>26</v>
      </c>
      <c r="C127" s="68">
        <v>31.536000000000001</v>
      </c>
      <c r="D127" s="69" t="s">
        <v>109</v>
      </c>
      <c r="E127" s="69" t="s">
        <v>109</v>
      </c>
      <c r="F127" s="69" t="s">
        <v>109</v>
      </c>
      <c r="G127" s="69" t="s">
        <v>109</v>
      </c>
      <c r="H127" s="69">
        <v>31.536000000000001</v>
      </c>
      <c r="I127" s="69" t="s">
        <v>109</v>
      </c>
      <c r="J127" s="69" t="s">
        <v>109</v>
      </c>
      <c r="K127" s="69" t="s">
        <v>109</v>
      </c>
      <c r="L127" s="69" t="s">
        <v>109</v>
      </c>
      <c r="M127" s="69" t="s">
        <v>109</v>
      </c>
      <c r="N127" s="69" t="s">
        <v>109</v>
      </c>
      <c r="O127" s="69" t="s">
        <v>109</v>
      </c>
      <c r="P127" s="69">
        <v>31.536000000000001</v>
      </c>
      <c r="Q127" s="69" t="s">
        <v>109</v>
      </c>
      <c r="R127" s="69" t="s">
        <v>109</v>
      </c>
      <c r="S127" s="69" t="s">
        <v>109</v>
      </c>
      <c r="T127" s="69" t="s">
        <v>109</v>
      </c>
      <c r="U127" s="69" t="s">
        <v>109</v>
      </c>
      <c r="V127" s="69" t="s">
        <v>109</v>
      </c>
      <c r="W127" s="69" t="s">
        <v>109</v>
      </c>
      <c r="X127" s="69" t="s">
        <v>109</v>
      </c>
      <c r="Y127" s="69" t="s">
        <v>109</v>
      </c>
      <c r="Z127" s="69">
        <v>31.536000000000001</v>
      </c>
      <c r="AA127" s="69" t="s">
        <v>109</v>
      </c>
      <c r="AB127" s="69" t="s">
        <v>109</v>
      </c>
      <c r="AC127" s="74" t="s">
        <v>109</v>
      </c>
      <c r="AD127" s="69" t="s">
        <v>109</v>
      </c>
      <c r="AE127" s="69" t="s">
        <v>109</v>
      </c>
      <c r="AF127" s="69" t="s">
        <v>109</v>
      </c>
      <c r="AG127" s="69" t="s">
        <v>109</v>
      </c>
      <c r="AH127" s="69" t="s">
        <v>109</v>
      </c>
      <c r="AI127" s="69" t="s">
        <v>109</v>
      </c>
      <c r="AJ127" s="69" t="s">
        <v>109</v>
      </c>
      <c r="AK127" s="69" t="s">
        <v>109</v>
      </c>
      <c r="AL127" s="69" t="s">
        <v>109</v>
      </c>
      <c r="AM127" s="70" t="s">
        <v>109</v>
      </c>
      <c r="AQ127" s="32"/>
      <c r="AR127" s="32"/>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row>
    <row r="128" spans="2:81" ht="15.75" x14ac:dyDescent="0.25">
      <c r="B128" s="9" t="s">
        <v>27</v>
      </c>
      <c r="C128" s="68" t="s">
        <v>109</v>
      </c>
      <c r="D128" s="69">
        <v>31.536000000000001</v>
      </c>
      <c r="E128" s="69" t="s">
        <v>109</v>
      </c>
      <c r="F128" s="69" t="s">
        <v>109</v>
      </c>
      <c r="G128" s="69" t="s">
        <v>109</v>
      </c>
      <c r="H128" s="69" t="s">
        <v>109</v>
      </c>
      <c r="I128" s="69">
        <v>31.536000000000001</v>
      </c>
      <c r="J128" s="69" t="s">
        <v>109</v>
      </c>
      <c r="K128" s="69" t="s">
        <v>109</v>
      </c>
      <c r="L128" s="69" t="s">
        <v>109</v>
      </c>
      <c r="M128" s="69" t="s">
        <v>109</v>
      </c>
      <c r="N128" s="69">
        <v>31.536000000000001</v>
      </c>
      <c r="O128" s="69" t="s">
        <v>109</v>
      </c>
      <c r="P128" s="69" t="s">
        <v>109</v>
      </c>
      <c r="Q128" s="69">
        <v>31.536000000000001</v>
      </c>
      <c r="R128" s="69">
        <v>31.536000000000001</v>
      </c>
      <c r="S128" s="69" t="s">
        <v>109</v>
      </c>
      <c r="T128" s="69" t="s">
        <v>109</v>
      </c>
      <c r="U128" s="69" t="s">
        <v>109</v>
      </c>
      <c r="V128" s="69" t="s">
        <v>109</v>
      </c>
      <c r="W128" s="69" t="s">
        <v>109</v>
      </c>
      <c r="X128" s="69">
        <v>31.536000000000001</v>
      </c>
      <c r="Y128" s="69">
        <v>31.536000000000001</v>
      </c>
      <c r="Z128" s="69" t="s">
        <v>109</v>
      </c>
      <c r="AA128" s="69" t="s">
        <v>109</v>
      </c>
      <c r="AB128" s="69" t="s">
        <v>109</v>
      </c>
      <c r="AC128" s="69" t="s">
        <v>109</v>
      </c>
      <c r="AD128" s="74" t="s">
        <v>109</v>
      </c>
      <c r="AE128" s="69" t="s">
        <v>109</v>
      </c>
      <c r="AF128" s="69" t="s">
        <v>109</v>
      </c>
      <c r="AG128" s="69" t="s">
        <v>109</v>
      </c>
      <c r="AH128" s="69" t="s">
        <v>109</v>
      </c>
      <c r="AI128" s="69" t="s">
        <v>109</v>
      </c>
      <c r="AJ128" s="69" t="s">
        <v>109</v>
      </c>
      <c r="AK128" s="69" t="s">
        <v>109</v>
      </c>
      <c r="AL128" s="69" t="s">
        <v>109</v>
      </c>
      <c r="AM128" s="70" t="s">
        <v>109</v>
      </c>
      <c r="AQ128" s="32"/>
      <c r="AR128" s="32"/>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row>
    <row r="129" spans="1:81" ht="15.75" x14ac:dyDescent="0.25">
      <c r="B129" s="9" t="s">
        <v>28</v>
      </c>
      <c r="C129" s="68" t="s">
        <v>109</v>
      </c>
      <c r="D129" s="69" t="s">
        <v>109</v>
      </c>
      <c r="E129" s="69" t="s">
        <v>109</v>
      </c>
      <c r="F129" s="69" t="s">
        <v>109</v>
      </c>
      <c r="G129" s="69" t="s">
        <v>109</v>
      </c>
      <c r="H129" s="69" t="s">
        <v>109</v>
      </c>
      <c r="I129" s="69" t="s">
        <v>109</v>
      </c>
      <c r="J129" s="69" t="s">
        <v>109</v>
      </c>
      <c r="K129" s="69" t="s">
        <v>109</v>
      </c>
      <c r="L129" s="69" t="s">
        <v>109</v>
      </c>
      <c r="M129" s="69" t="s">
        <v>109</v>
      </c>
      <c r="N129" s="69" t="s">
        <v>109</v>
      </c>
      <c r="O129" s="69">
        <v>31.536000000000001</v>
      </c>
      <c r="P129" s="69" t="s">
        <v>109</v>
      </c>
      <c r="Q129" s="69" t="s">
        <v>109</v>
      </c>
      <c r="R129" s="69" t="s">
        <v>109</v>
      </c>
      <c r="S129" s="69">
        <v>31.536000000000001</v>
      </c>
      <c r="T129" s="69" t="s">
        <v>109</v>
      </c>
      <c r="U129" s="69" t="s">
        <v>109</v>
      </c>
      <c r="V129" s="69" t="s">
        <v>109</v>
      </c>
      <c r="W129" s="69" t="s">
        <v>109</v>
      </c>
      <c r="X129" s="69" t="s">
        <v>109</v>
      </c>
      <c r="Y129" s="69" t="s">
        <v>109</v>
      </c>
      <c r="Z129" s="69" t="s">
        <v>109</v>
      </c>
      <c r="AA129" s="69" t="s">
        <v>109</v>
      </c>
      <c r="AB129" s="69" t="s">
        <v>109</v>
      </c>
      <c r="AC129" s="69" t="s">
        <v>109</v>
      </c>
      <c r="AD129" s="69" t="s">
        <v>109</v>
      </c>
      <c r="AE129" s="74" t="s">
        <v>109</v>
      </c>
      <c r="AF129" s="69" t="s">
        <v>109</v>
      </c>
      <c r="AG129" s="69" t="s">
        <v>109</v>
      </c>
      <c r="AH129" s="69" t="s">
        <v>109</v>
      </c>
      <c r="AI129" s="69" t="s">
        <v>109</v>
      </c>
      <c r="AJ129" s="69">
        <v>31.536000000000001</v>
      </c>
      <c r="AK129" s="69">
        <v>31.536000000000001</v>
      </c>
      <c r="AL129" s="69">
        <v>31.536000000000001</v>
      </c>
      <c r="AM129" s="70" t="s">
        <v>109</v>
      </c>
      <c r="AQ129" s="32"/>
      <c r="AR129" s="32"/>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row>
    <row r="130" spans="1:81" ht="15.75" x14ac:dyDescent="0.25">
      <c r="B130" s="9" t="s">
        <v>29</v>
      </c>
      <c r="C130" s="68" t="s">
        <v>109</v>
      </c>
      <c r="D130" s="69" t="s">
        <v>109</v>
      </c>
      <c r="E130" s="69" t="s">
        <v>109</v>
      </c>
      <c r="F130" s="69" t="s">
        <v>109</v>
      </c>
      <c r="G130" s="69" t="s">
        <v>109</v>
      </c>
      <c r="H130" s="69" t="s">
        <v>109</v>
      </c>
      <c r="I130" s="69" t="s">
        <v>109</v>
      </c>
      <c r="J130" s="69" t="s">
        <v>109</v>
      </c>
      <c r="K130" s="69" t="s">
        <v>109</v>
      </c>
      <c r="L130" s="69" t="s">
        <v>109</v>
      </c>
      <c r="M130" s="69" t="s">
        <v>109</v>
      </c>
      <c r="N130" s="69" t="s">
        <v>109</v>
      </c>
      <c r="O130" s="69" t="s">
        <v>109</v>
      </c>
      <c r="P130" s="69" t="s">
        <v>109</v>
      </c>
      <c r="Q130" s="69" t="s">
        <v>109</v>
      </c>
      <c r="R130" s="69" t="s">
        <v>109</v>
      </c>
      <c r="S130" s="69" t="s">
        <v>109</v>
      </c>
      <c r="T130" s="69" t="s">
        <v>109</v>
      </c>
      <c r="U130" s="69" t="s">
        <v>109</v>
      </c>
      <c r="V130" s="69" t="s">
        <v>109</v>
      </c>
      <c r="W130" s="69" t="s">
        <v>109</v>
      </c>
      <c r="X130" s="69" t="s">
        <v>109</v>
      </c>
      <c r="Y130" s="69" t="s">
        <v>109</v>
      </c>
      <c r="Z130" s="69" t="s">
        <v>109</v>
      </c>
      <c r="AA130" s="69" t="s">
        <v>109</v>
      </c>
      <c r="AB130" s="69" t="s">
        <v>109</v>
      </c>
      <c r="AC130" s="69" t="s">
        <v>109</v>
      </c>
      <c r="AD130" s="69" t="s">
        <v>109</v>
      </c>
      <c r="AE130" s="69" t="s">
        <v>109</v>
      </c>
      <c r="AF130" s="74" t="s">
        <v>109</v>
      </c>
      <c r="AG130" s="69" t="s">
        <v>109</v>
      </c>
      <c r="AH130" s="69" t="s">
        <v>109</v>
      </c>
      <c r="AI130" s="69">
        <v>31.536000000000001</v>
      </c>
      <c r="AJ130" s="69">
        <v>31.536000000000001</v>
      </c>
      <c r="AK130" s="69" t="s">
        <v>109</v>
      </c>
      <c r="AL130" s="69">
        <v>31.536000000000001</v>
      </c>
      <c r="AM130" s="70" t="s">
        <v>109</v>
      </c>
      <c r="AQ130" s="32"/>
      <c r="AR130" s="32"/>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row>
    <row r="131" spans="1:81" ht="18.75" x14ac:dyDescent="0.3">
      <c r="A131" s="2"/>
      <c r="B131" s="9" t="s">
        <v>31</v>
      </c>
      <c r="C131" s="68" t="s">
        <v>109</v>
      </c>
      <c r="D131" s="69" t="s">
        <v>109</v>
      </c>
      <c r="E131" s="69" t="s">
        <v>109</v>
      </c>
      <c r="F131" s="69" t="s">
        <v>109</v>
      </c>
      <c r="G131" s="69" t="s">
        <v>109</v>
      </c>
      <c r="H131" s="69" t="s">
        <v>109</v>
      </c>
      <c r="I131" s="69" t="s">
        <v>109</v>
      </c>
      <c r="J131" s="69" t="s">
        <v>109</v>
      </c>
      <c r="K131" s="69" t="s">
        <v>109</v>
      </c>
      <c r="L131" s="69" t="s">
        <v>109</v>
      </c>
      <c r="M131" s="69" t="s">
        <v>109</v>
      </c>
      <c r="N131" s="69" t="s">
        <v>109</v>
      </c>
      <c r="O131" s="69" t="s">
        <v>109</v>
      </c>
      <c r="P131" s="69">
        <v>31.536000000000001</v>
      </c>
      <c r="Q131" s="69" t="s">
        <v>109</v>
      </c>
      <c r="R131" s="69" t="s">
        <v>109</v>
      </c>
      <c r="S131" s="69">
        <v>31.536000000000001</v>
      </c>
      <c r="T131" s="69" t="s">
        <v>109</v>
      </c>
      <c r="U131" s="69" t="s">
        <v>109</v>
      </c>
      <c r="V131" s="69" t="s">
        <v>109</v>
      </c>
      <c r="W131" s="69" t="s">
        <v>109</v>
      </c>
      <c r="X131" s="69" t="s">
        <v>109</v>
      </c>
      <c r="Y131" s="69" t="s">
        <v>109</v>
      </c>
      <c r="Z131" s="69" t="s">
        <v>109</v>
      </c>
      <c r="AA131" s="69" t="s">
        <v>109</v>
      </c>
      <c r="AB131" s="69" t="s">
        <v>109</v>
      </c>
      <c r="AC131" s="69" t="s">
        <v>109</v>
      </c>
      <c r="AD131" s="69">
        <v>31.536000000000001</v>
      </c>
      <c r="AE131" s="69" t="s">
        <v>109</v>
      </c>
      <c r="AF131" s="69" t="s">
        <v>109</v>
      </c>
      <c r="AG131" s="74" t="s">
        <v>109</v>
      </c>
      <c r="AH131" s="69">
        <v>31.536000000000001</v>
      </c>
      <c r="AI131" s="69" t="s">
        <v>109</v>
      </c>
      <c r="AJ131" s="69" t="s">
        <v>109</v>
      </c>
      <c r="AK131" s="69" t="s">
        <v>109</v>
      </c>
      <c r="AL131" s="69">
        <v>31.536000000000001</v>
      </c>
      <c r="AM131" s="70" t="s">
        <v>109</v>
      </c>
      <c r="AQ131" s="32"/>
      <c r="AR131" s="32"/>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row>
    <row r="132" spans="1:81" ht="15.75" x14ac:dyDescent="0.25">
      <c r="B132" s="9" t="s">
        <v>206</v>
      </c>
      <c r="C132" s="68" t="s">
        <v>109</v>
      </c>
      <c r="D132" s="69" t="s">
        <v>109</v>
      </c>
      <c r="E132" s="69" t="s">
        <v>109</v>
      </c>
      <c r="F132" s="69" t="s">
        <v>109</v>
      </c>
      <c r="G132" s="69" t="s">
        <v>109</v>
      </c>
      <c r="H132" s="69" t="s">
        <v>109</v>
      </c>
      <c r="I132" s="69" t="s">
        <v>109</v>
      </c>
      <c r="J132" s="69" t="s">
        <v>109</v>
      </c>
      <c r="K132" s="69" t="s">
        <v>109</v>
      </c>
      <c r="L132" s="69" t="s">
        <v>109</v>
      </c>
      <c r="M132" s="69" t="s">
        <v>109</v>
      </c>
      <c r="N132" s="69" t="s">
        <v>109</v>
      </c>
      <c r="O132" s="69" t="s">
        <v>109</v>
      </c>
      <c r="P132" s="69" t="s">
        <v>109</v>
      </c>
      <c r="Q132" s="69" t="s">
        <v>109</v>
      </c>
      <c r="R132" s="69" t="s">
        <v>109</v>
      </c>
      <c r="S132" s="69">
        <v>31.536000000000001</v>
      </c>
      <c r="T132" s="69" t="s">
        <v>109</v>
      </c>
      <c r="U132" s="69" t="s">
        <v>109</v>
      </c>
      <c r="V132" s="69" t="s">
        <v>109</v>
      </c>
      <c r="W132" s="69" t="s">
        <v>109</v>
      </c>
      <c r="X132" s="69" t="s">
        <v>109</v>
      </c>
      <c r="Y132" s="69" t="s">
        <v>109</v>
      </c>
      <c r="Z132" s="69" t="s">
        <v>109</v>
      </c>
      <c r="AA132" s="69" t="s">
        <v>109</v>
      </c>
      <c r="AB132" s="69" t="s">
        <v>109</v>
      </c>
      <c r="AC132" s="69" t="s">
        <v>109</v>
      </c>
      <c r="AD132" s="69" t="s">
        <v>109</v>
      </c>
      <c r="AE132" s="69" t="s">
        <v>109</v>
      </c>
      <c r="AF132" s="69" t="s">
        <v>109</v>
      </c>
      <c r="AG132" s="69">
        <v>31.536000000000001</v>
      </c>
      <c r="AH132" s="74">
        <v>31.536000000000001</v>
      </c>
      <c r="AI132" s="69" t="s">
        <v>109</v>
      </c>
      <c r="AJ132" s="69" t="s">
        <v>109</v>
      </c>
      <c r="AK132" s="69" t="s">
        <v>109</v>
      </c>
      <c r="AL132" s="69">
        <v>31.536000000000001</v>
      </c>
      <c r="AM132" s="70" t="s">
        <v>109</v>
      </c>
      <c r="AQ132" s="32"/>
      <c r="AR132" s="32"/>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row>
    <row r="133" spans="1:81" ht="15.75" x14ac:dyDescent="0.25">
      <c r="B133" s="9" t="s">
        <v>32</v>
      </c>
      <c r="C133" s="68" t="s">
        <v>109</v>
      </c>
      <c r="D133" s="69" t="s">
        <v>109</v>
      </c>
      <c r="E133" s="69">
        <v>31.536000000000001</v>
      </c>
      <c r="F133" s="69" t="s">
        <v>109</v>
      </c>
      <c r="G133" s="69" t="s">
        <v>109</v>
      </c>
      <c r="H133" s="69" t="s">
        <v>109</v>
      </c>
      <c r="I133" s="69" t="s">
        <v>109</v>
      </c>
      <c r="J133" s="69" t="s">
        <v>109</v>
      </c>
      <c r="K133" s="69" t="s">
        <v>109</v>
      </c>
      <c r="L133" s="69" t="s">
        <v>109</v>
      </c>
      <c r="M133" s="69" t="s">
        <v>109</v>
      </c>
      <c r="N133" s="69" t="s">
        <v>109</v>
      </c>
      <c r="O133" s="69">
        <v>31.536000000000001</v>
      </c>
      <c r="P133" s="69" t="s">
        <v>109</v>
      </c>
      <c r="Q133" s="69" t="s">
        <v>109</v>
      </c>
      <c r="R133" s="69" t="s">
        <v>109</v>
      </c>
      <c r="S133" s="69" t="s">
        <v>109</v>
      </c>
      <c r="T133" s="69" t="s">
        <v>109</v>
      </c>
      <c r="U133" s="69" t="s">
        <v>109</v>
      </c>
      <c r="V133" s="69" t="s">
        <v>109</v>
      </c>
      <c r="W133" s="69" t="s">
        <v>109</v>
      </c>
      <c r="X133" s="69" t="s">
        <v>109</v>
      </c>
      <c r="Y133" s="69" t="s">
        <v>109</v>
      </c>
      <c r="Z133" s="69" t="s">
        <v>109</v>
      </c>
      <c r="AA133" s="69" t="s">
        <v>109</v>
      </c>
      <c r="AB133" s="69" t="s">
        <v>109</v>
      </c>
      <c r="AC133" s="69" t="s">
        <v>109</v>
      </c>
      <c r="AD133" s="69" t="s">
        <v>109</v>
      </c>
      <c r="AE133" s="69" t="s">
        <v>109</v>
      </c>
      <c r="AF133" s="69" t="s">
        <v>109</v>
      </c>
      <c r="AG133" s="69">
        <v>31.536000000000001</v>
      </c>
      <c r="AH133" s="69" t="s">
        <v>109</v>
      </c>
      <c r="AI133" s="74" t="s">
        <v>109</v>
      </c>
      <c r="AJ133" s="69" t="s">
        <v>109</v>
      </c>
      <c r="AK133" s="69" t="s">
        <v>109</v>
      </c>
      <c r="AL133" s="69">
        <v>31.536000000000001</v>
      </c>
      <c r="AM133" s="70" t="s">
        <v>109</v>
      </c>
      <c r="AQ133" s="32"/>
      <c r="AR133" s="32"/>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row>
    <row r="134" spans="1:81" ht="15.75" x14ac:dyDescent="0.25">
      <c r="B134" s="9" t="s">
        <v>33</v>
      </c>
      <c r="C134" s="68" t="s">
        <v>109</v>
      </c>
      <c r="D134" s="69" t="s">
        <v>109</v>
      </c>
      <c r="E134" s="69">
        <v>31.536000000000001</v>
      </c>
      <c r="F134" s="69" t="s">
        <v>109</v>
      </c>
      <c r="G134" s="69" t="s">
        <v>109</v>
      </c>
      <c r="H134" s="69" t="s">
        <v>109</v>
      </c>
      <c r="I134" s="69" t="s">
        <v>109</v>
      </c>
      <c r="J134" s="69" t="s">
        <v>109</v>
      </c>
      <c r="K134" s="69" t="s">
        <v>109</v>
      </c>
      <c r="L134" s="69" t="s">
        <v>109</v>
      </c>
      <c r="M134" s="69" t="s">
        <v>109</v>
      </c>
      <c r="N134" s="69" t="s">
        <v>109</v>
      </c>
      <c r="O134" s="69" t="s">
        <v>109</v>
      </c>
      <c r="P134" s="69">
        <v>31.536000000000001</v>
      </c>
      <c r="Q134" s="69" t="s">
        <v>109</v>
      </c>
      <c r="R134" s="69" t="s">
        <v>109</v>
      </c>
      <c r="S134" s="69" t="s">
        <v>109</v>
      </c>
      <c r="T134" s="69" t="s">
        <v>109</v>
      </c>
      <c r="U134" s="69" t="s">
        <v>109</v>
      </c>
      <c r="V134" s="69" t="s">
        <v>109</v>
      </c>
      <c r="W134" s="69" t="s">
        <v>109</v>
      </c>
      <c r="X134" s="69" t="s">
        <v>109</v>
      </c>
      <c r="Y134" s="69" t="s">
        <v>109</v>
      </c>
      <c r="Z134" s="69" t="s">
        <v>109</v>
      </c>
      <c r="AA134" s="69" t="s">
        <v>109</v>
      </c>
      <c r="AB134" s="69">
        <v>31.536000000000001</v>
      </c>
      <c r="AC134" s="69" t="s">
        <v>109</v>
      </c>
      <c r="AD134" s="69" t="s">
        <v>109</v>
      </c>
      <c r="AE134" s="69" t="s">
        <v>109</v>
      </c>
      <c r="AF134" s="69" t="s">
        <v>109</v>
      </c>
      <c r="AG134" s="69">
        <v>31.536000000000001</v>
      </c>
      <c r="AH134" s="69">
        <v>31.536000000000001</v>
      </c>
      <c r="AI134" s="69">
        <v>31.536000000000001</v>
      </c>
      <c r="AJ134" s="74">
        <v>31.536000000000001</v>
      </c>
      <c r="AK134" s="69">
        <v>31.536000000000001</v>
      </c>
      <c r="AL134" s="69" t="s">
        <v>109</v>
      </c>
      <c r="AM134" s="70" t="s">
        <v>109</v>
      </c>
      <c r="AQ134" s="32"/>
      <c r="AR134" s="32"/>
      <c r="AS134" s="69"/>
      <c r="AT134" s="69"/>
      <c r="AU134" s="69"/>
      <c r="AV134" s="69"/>
      <c r="AW134" s="69"/>
      <c r="AX134" s="69"/>
      <c r="AY134" s="69"/>
      <c r="AZ134" s="69"/>
      <c r="BA134" s="69"/>
      <c r="BB134" s="69"/>
      <c r="BC134" s="69"/>
      <c r="BD134" s="69"/>
      <c r="BE134" s="69"/>
      <c r="BF134" s="69"/>
      <c r="BG134" s="69"/>
      <c r="BH134" s="69"/>
      <c r="BI134" s="69"/>
      <c r="BJ134" s="69"/>
      <c r="BK134" s="69"/>
      <c r="BL134" s="69"/>
      <c r="BM134" s="69"/>
      <c r="BN134" s="69"/>
      <c r="BO134" s="69"/>
      <c r="BP134" s="69"/>
      <c r="BQ134" s="69"/>
      <c r="BR134" s="69"/>
      <c r="BS134" s="69"/>
      <c r="BT134" s="69"/>
      <c r="BU134" s="69"/>
      <c r="BV134" s="69"/>
      <c r="BW134" s="69"/>
      <c r="BX134" s="69"/>
      <c r="BY134" s="69"/>
      <c r="BZ134" s="69"/>
      <c r="CA134" s="69"/>
      <c r="CB134" s="69"/>
      <c r="CC134" s="69"/>
    </row>
    <row r="135" spans="1:81" ht="15.75" x14ac:dyDescent="0.25">
      <c r="B135" s="9" t="s">
        <v>34</v>
      </c>
      <c r="C135" s="68" t="s">
        <v>109</v>
      </c>
      <c r="D135" s="69" t="s">
        <v>109</v>
      </c>
      <c r="E135" s="69" t="s">
        <v>109</v>
      </c>
      <c r="F135" s="69" t="s">
        <v>109</v>
      </c>
      <c r="G135" s="69" t="s">
        <v>109</v>
      </c>
      <c r="H135" s="69" t="s">
        <v>109</v>
      </c>
      <c r="I135" s="69" t="s">
        <v>109</v>
      </c>
      <c r="J135" s="69" t="s">
        <v>109</v>
      </c>
      <c r="K135" s="69" t="s">
        <v>109</v>
      </c>
      <c r="L135" s="69" t="s">
        <v>109</v>
      </c>
      <c r="M135" s="69" t="s">
        <v>109</v>
      </c>
      <c r="N135" s="69" t="s">
        <v>109</v>
      </c>
      <c r="O135" s="69" t="s">
        <v>109</v>
      </c>
      <c r="P135" s="69" t="s">
        <v>109</v>
      </c>
      <c r="Q135" s="69" t="s">
        <v>109</v>
      </c>
      <c r="R135" s="69" t="s">
        <v>109</v>
      </c>
      <c r="S135" s="69" t="s">
        <v>109</v>
      </c>
      <c r="T135" s="69" t="s">
        <v>109</v>
      </c>
      <c r="U135" s="69" t="s">
        <v>109</v>
      </c>
      <c r="V135" s="69" t="s">
        <v>109</v>
      </c>
      <c r="W135" s="69" t="s">
        <v>109</v>
      </c>
      <c r="X135" s="69" t="s">
        <v>109</v>
      </c>
      <c r="Y135" s="69" t="s">
        <v>109</v>
      </c>
      <c r="Z135" s="69" t="s">
        <v>109</v>
      </c>
      <c r="AA135" s="69" t="s">
        <v>109</v>
      </c>
      <c r="AB135" s="69" t="s">
        <v>109</v>
      </c>
      <c r="AC135" s="69" t="s">
        <v>109</v>
      </c>
      <c r="AD135" s="69" t="s">
        <v>109</v>
      </c>
      <c r="AE135" s="69" t="s">
        <v>109</v>
      </c>
      <c r="AF135" s="69" t="s">
        <v>109</v>
      </c>
      <c r="AG135" s="69" t="s">
        <v>109</v>
      </c>
      <c r="AH135" s="69" t="s">
        <v>109</v>
      </c>
      <c r="AI135" s="69" t="s">
        <v>109</v>
      </c>
      <c r="AJ135" s="69" t="s">
        <v>109</v>
      </c>
      <c r="AK135" s="74" t="s">
        <v>109</v>
      </c>
      <c r="AL135" s="69" t="s">
        <v>109</v>
      </c>
      <c r="AM135" s="70" t="s">
        <v>109</v>
      </c>
      <c r="AQ135" s="32"/>
      <c r="AR135" s="32"/>
      <c r="AS135" s="69"/>
      <c r="AT135" s="69"/>
      <c r="AU135" s="69"/>
      <c r="AV135" s="69"/>
      <c r="AW135" s="69"/>
      <c r="AX135" s="69"/>
      <c r="AY135" s="69"/>
      <c r="AZ135" s="69"/>
      <c r="BA135" s="69"/>
      <c r="BB135" s="69"/>
      <c r="BC135" s="69"/>
      <c r="BD135" s="69"/>
      <c r="BE135" s="69"/>
      <c r="BF135" s="69"/>
      <c r="BG135" s="69"/>
      <c r="BH135" s="69"/>
      <c r="BI135" s="69"/>
      <c r="BJ135" s="69"/>
      <c r="BK135" s="69"/>
      <c r="BL135" s="69"/>
      <c r="BM135" s="69"/>
      <c r="BN135" s="69"/>
      <c r="BO135" s="69"/>
      <c r="BP135" s="69"/>
      <c r="BQ135" s="69"/>
      <c r="BR135" s="69"/>
      <c r="BS135" s="69"/>
      <c r="BT135" s="69"/>
      <c r="BU135" s="69"/>
      <c r="BV135" s="69"/>
      <c r="BW135" s="69"/>
      <c r="BX135" s="69"/>
      <c r="BY135" s="69"/>
      <c r="BZ135" s="69"/>
      <c r="CA135" s="69"/>
      <c r="CB135" s="69"/>
      <c r="CC135" s="69"/>
    </row>
    <row r="136" spans="1:81" ht="15.75" x14ac:dyDescent="0.25">
      <c r="B136" s="9" t="s">
        <v>35</v>
      </c>
      <c r="C136" s="68" t="s">
        <v>109</v>
      </c>
      <c r="D136" s="69" t="s">
        <v>109</v>
      </c>
      <c r="E136" s="69" t="s">
        <v>109</v>
      </c>
      <c r="F136" s="69" t="s">
        <v>109</v>
      </c>
      <c r="G136" s="69" t="s">
        <v>109</v>
      </c>
      <c r="H136" s="69" t="s">
        <v>109</v>
      </c>
      <c r="I136" s="69" t="s">
        <v>109</v>
      </c>
      <c r="J136" s="69" t="s">
        <v>109</v>
      </c>
      <c r="K136" s="69" t="s">
        <v>109</v>
      </c>
      <c r="L136" s="69" t="s">
        <v>109</v>
      </c>
      <c r="M136" s="69" t="s">
        <v>109</v>
      </c>
      <c r="N136" s="69" t="s">
        <v>109</v>
      </c>
      <c r="O136" s="69" t="s">
        <v>109</v>
      </c>
      <c r="P136" s="69" t="s">
        <v>109</v>
      </c>
      <c r="Q136" s="69" t="s">
        <v>109</v>
      </c>
      <c r="R136" s="69" t="s">
        <v>109</v>
      </c>
      <c r="S136" s="69" t="s">
        <v>109</v>
      </c>
      <c r="T136" s="69" t="s">
        <v>109</v>
      </c>
      <c r="U136" s="69" t="s">
        <v>109</v>
      </c>
      <c r="V136" s="69" t="s">
        <v>109</v>
      </c>
      <c r="W136" s="69" t="s">
        <v>109</v>
      </c>
      <c r="X136" s="69" t="s">
        <v>109</v>
      </c>
      <c r="Y136" s="69" t="s">
        <v>109</v>
      </c>
      <c r="Z136" s="69" t="s">
        <v>109</v>
      </c>
      <c r="AA136" s="69" t="s">
        <v>109</v>
      </c>
      <c r="AB136" s="69" t="s">
        <v>109</v>
      </c>
      <c r="AC136" s="69" t="s">
        <v>109</v>
      </c>
      <c r="AD136" s="69" t="s">
        <v>109</v>
      </c>
      <c r="AE136" s="69" t="s">
        <v>109</v>
      </c>
      <c r="AF136" s="69" t="s">
        <v>109</v>
      </c>
      <c r="AG136" s="69" t="s">
        <v>109</v>
      </c>
      <c r="AH136" s="69" t="s">
        <v>109</v>
      </c>
      <c r="AI136" s="69" t="s">
        <v>109</v>
      </c>
      <c r="AJ136" s="69" t="s">
        <v>109</v>
      </c>
      <c r="AK136" s="69" t="s">
        <v>109</v>
      </c>
      <c r="AL136" s="74" t="s">
        <v>109</v>
      </c>
      <c r="AM136" s="70" t="s">
        <v>109</v>
      </c>
      <c r="AQ136" s="32"/>
      <c r="AR136" s="32"/>
      <c r="AS136" s="69"/>
      <c r="AT136" s="69"/>
      <c r="AU136" s="69"/>
      <c r="AV136" s="69"/>
      <c r="AW136" s="69"/>
      <c r="AX136" s="69"/>
      <c r="AY136" s="69"/>
      <c r="AZ136" s="69"/>
      <c r="BA136" s="69"/>
      <c r="BB136" s="69"/>
      <c r="BC136" s="69"/>
      <c r="BD136" s="69"/>
      <c r="BE136" s="69"/>
      <c r="BF136" s="69"/>
      <c r="BG136" s="69"/>
      <c r="BH136" s="69"/>
      <c r="BI136" s="69"/>
      <c r="BJ136" s="69"/>
      <c r="BK136" s="69"/>
      <c r="BL136" s="69"/>
      <c r="BM136" s="69"/>
      <c r="BN136" s="69"/>
      <c r="BO136" s="69"/>
      <c r="BP136" s="69"/>
      <c r="BQ136" s="69"/>
      <c r="BR136" s="69"/>
      <c r="BS136" s="69"/>
      <c r="BT136" s="69"/>
      <c r="BU136" s="69"/>
      <c r="BV136" s="69"/>
      <c r="BW136" s="69"/>
      <c r="BX136" s="69"/>
      <c r="BY136" s="69"/>
      <c r="BZ136" s="69"/>
      <c r="CA136" s="69"/>
      <c r="CB136" s="69"/>
      <c r="CC136" s="69"/>
    </row>
    <row r="137" spans="1:81" ht="15.75" x14ac:dyDescent="0.25">
      <c r="B137" s="9" t="s">
        <v>36</v>
      </c>
      <c r="C137" s="71" t="s">
        <v>109</v>
      </c>
      <c r="D137" s="72" t="s">
        <v>109</v>
      </c>
      <c r="E137" s="72" t="s">
        <v>109</v>
      </c>
      <c r="F137" s="72" t="s">
        <v>109</v>
      </c>
      <c r="G137" s="72" t="s">
        <v>109</v>
      </c>
      <c r="H137" s="72" t="s">
        <v>109</v>
      </c>
      <c r="I137" s="72" t="s">
        <v>109</v>
      </c>
      <c r="J137" s="72" t="s">
        <v>109</v>
      </c>
      <c r="K137" s="72" t="s">
        <v>109</v>
      </c>
      <c r="L137" s="72" t="s">
        <v>109</v>
      </c>
      <c r="M137" s="72" t="s">
        <v>109</v>
      </c>
      <c r="N137" s="72" t="s">
        <v>109</v>
      </c>
      <c r="O137" s="72" t="s">
        <v>109</v>
      </c>
      <c r="P137" s="72" t="s">
        <v>109</v>
      </c>
      <c r="Q137" s="72" t="s">
        <v>109</v>
      </c>
      <c r="R137" s="72" t="s">
        <v>109</v>
      </c>
      <c r="S137" s="72" t="s">
        <v>109</v>
      </c>
      <c r="T137" s="72" t="s">
        <v>109</v>
      </c>
      <c r="U137" s="72" t="s">
        <v>109</v>
      </c>
      <c r="V137" s="72" t="s">
        <v>109</v>
      </c>
      <c r="W137" s="72" t="s">
        <v>109</v>
      </c>
      <c r="X137" s="72" t="s">
        <v>109</v>
      </c>
      <c r="Y137" s="72" t="s">
        <v>109</v>
      </c>
      <c r="Z137" s="72" t="s">
        <v>109</v>
      </c>
      <c r="AA137" s="72" t="s">
        <v>109</v>
      </c>
      <c r="AB137" s="72" t="s">
        <v>109</v>
      </c>
      <c r="AC137" s="72" t="s">
        <v>109</v>
      </c>
      <c r="AD137" s="72" t="s">
        <v>109</v>
      </c>
      <c r="AE137" s="72" t="s">
        <v>109</v>
      </c>
      <c r="AF137" s="72" t="s">
        <v>109</v>
      </c>
      <c r="AG137" s="72" t="s">
        <v>109</v>
      </c>
      <c r="AH137" s="72" t="s">
        <v>109</v>
      </c>
      <c r="AI137" s="72" t="s">
        <v>109</v>
      </c>
      <c r="AJ137" s="72" t="s">
        <v>109</v>
      </c>
      <c r="AK137" s="72" t="s">
        <v>109</v>
      </c>
      <c r="AL137" s="72" t="s">
        <v>109</v>
      </c>
      <c r="AM137" s="75" t="s">
        <v>109</v>
      </c>
      <c r="AQ137" s="32"/>
      <c r="AR137" s="32"/>
      <c r="AS137" s="69"/>
      <c r="AT137" s="69"/>
      <c r="AU137" s="69"/>
      <c r="AV137" s="69"/>
      <c r="AW137" s="69"/>
      <c r="AX137" s="69"/>
      <c r="AY137" s="69"/>
      <c r="AZ137" s="69"/>
      <c r="BA137" s="69"/>
      <c r="BB137" s="69"/>
      <c r="BC137" s="69"/>
      <c r="BD137" s="69"/>
      <c r="BE137" s="69"/>
      <c r="BF137" s="69"/>
      <c r="BG137" s="69"/>
      <c r="BH137" s="69"/>
      <c r="BI137" s="69"/>
      <c r="BJ137" s="69"/>
      <c r="BK137" s="69"/>
      <c r="BL137" s="69"/>
      <c r="BM137" s="69"/>
      <c r="BN137" s="69"/>
      <c r="BO137" s="69"/>
      <c r="BP137" s="69"/>
      <c r="BQ137" s="69"/>
      <c r="BR137" s="69"/>
      <c r="BS137" s="69"/>
      <c r="BT137" s="69"/>
      <c r="BU137" s="69"/>
      <c r="BV137" s="69"/>
      <c r="BW137" s="69"/>
      <c r="BX137" s="69"/>
      <c r="BY137" s="69"/>
      <c r="BZ137" s="69"/>
      <c r="CA137" s="69"/>
      <c r="CB137" s="69"/>
      <c r="CC137" s="69"/>
    </row>
    <row r="138" spans="1:81" x14ac:dyDescent="0.25">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row>
    <row r="139" spans="1:81" x14ac:dyDescent="0.25">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row>
    <row r="140" spans="1:81" x14ac:dyDescent="0.25">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row>
    <row r="141" spans="1:81" x14ac:dyDescent="0.25">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row>
    <row r="142" spans="1:81" x14ac:dyDescent="0.25">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row>
    <row r="143" spans="1:81" ht="23.25" x14ac:dyDescent="0.35">
      <c r="B143" s="1" t="s">
        <v>30</v>
      </c>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row>
    <row r="144" spans="1:81" x14ac:dyDescent="0.25">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row>
    <row r="145" spans="2:81" ht="15.75" x14ac:dyDescent="0.25">
      <c r="B145" s="65" t="s">
        <v>0</v>
      </c>
      <c r="C145" s="9" t="s">
        <v>1</v>
      </c>
      <c r="D145" s="9" t="s">
        <v>2</v>
      </c>
      <c r="E145" s="9" t="s">
        <v>3</v>
      </c>
      <c r="F145" s="9" t="s">
        <v>4</v>
      </c>
      <c r="G145" s="9" t="s">
        <v>5</v>
      </c>
      <c r="H145" s="9" t="s">
        <v>6</v>
      </c>
      <c r="I145" s="9" t="s">
        <v>7</v>
      </c>
      <c r="J145" s="9" t="s">
        <v>8</v>
      </c>
      <c r="K145" s="9" t="s">
        <v>9</v>
      </c>
      <c r="L145" s="9" t="s">
        <v>10</v>
      </c>
      <c r="M145" s="9" t="s">
        <v>11</v>
      </c>
      <c r="N145" s="9" t="s">
        <v>12</v>
      </c>
      <c r="O145" s="9" t="s">
        <v>218</v>
      </c>
      <c r="P145" s="9" t="s">
        <v>13</v>
      </c>
      <c r="Q145" s="9" t="s">
        <v>14</v>
      </c>
      <c r="R145" s="9" t="s">
        <v>15</v>
      </c>
      <c r="S145" s="9" t="s">
        <v>16</v>
      </c>
      <c r="T145" s="9" t="s">
        <v>17</v>
      </c>
      <c r="U145" s="9" t="s">
        <v>18</v>
      </c>
      <c r="V145" s="9" t="s">
        <v>19</v>
      </c>
      <c r="W145" s="9" t="s">
        <v>20</v>
      </c>
      <c r="X145" s="9" t="s">
        <v>21</v>
      </c>
      <c r="Y145" s="9" t="s">
        <v>22</v>
      </c>
      <c r="Z145" s="9" t="s">
        <v>23</v>
      </c>
      <c r="AA145" s="9" t="s">
        <v>24</v>
      </c>
      <c r="AB145" s="9" t="s">
        <v>25</v>
      </c>
      <c r="AC145" s="9" t="s">
        <v>26</v>
      </c>
      <c r="AD145" s="9" t="s">
        <v>27</v>
      </c>
      <c r="AE145" s="9" t="s">
        <v>28</v>
      </c>
      <c r="AF145" s="9" t="s">
        <v>29</v>
      </c>
      <c r="AG145" s="9" t="s">
        <v>31</v>
      </c>
      <c r="AH145" s="9" t="s">
        <v>206</v>
      </c>
      <c r="AI145" s="9" t="s">
        <v>32</v>
      </c>
      <c r="AJ145" s="9" t="s">
        <v>33</v>
      </c>
      <c r="AK145" s="9" t="s">
        <v>34</v>
      </c>
      <c r="AL145" s="9" t="s">
        <v>35</v>
      </c>
      <c r="AM145" s="9" t="s">
        <v>36</v>
      </c>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row>
    <row r="146" spans="2:81" ht="15.75" x14ac:dyDescent="0.25">
      <c r="B146" s="9" t="s">
        <v>1</v>
      </c>
      <c r="C146" s="73" t="s">
        <v>109</v>
      </c>
      <c r="D146" s="66" t="s">
        <v>109</v>
      </c>
      <c r="E146" s="66" t="s">
        <v>109</v>
      </c>
      <c r="F146" s="66">
        <v>1</v>
      </c>
      <c r="G146" s="66" t="s">
        <v>109</v>
      </c>
      <c r="H146" s="66">
        <v>1</v>
      </c>
      <c r="I146" s="66">
        <v>1</v>
      </c>
      <c r="J146" s="66" t="s">
        <v>109</v>
      </c>
      <c r="K146" s="66" t="s">
        <v>109</v>
      </c>
      <c r="L146" s="66" t="s">
        <v>109</v>
      </c>
      <c r="M146" s="66" t="s">
        <v>109</v>
      </c>
      <c r="N146" s="66" t="s">
        <v>109</v>
      </c>
      <c r="O146" s="66" t="s">
        <v>109</v>
      </c>
      <c r="P146" s="66">
        <v>1</v>
      </c>
      <c r="Q146" s="66" t="s">
        <v>109</v>
      </c>
      <c r="R146" s="66" t="s">
        <v>109</v>
      </c>
      <c r="S146" s="66">
        <v>1</v>
      </c>
      <c r="T146" s="66" t="s">
        <v>109</v>
      </c>
      <c r="U146" s="66" t="s">
        <v>109</v>
      </c>
      <c r="V146" s="66" t="s">
        <v>109</v>
      </c>
      <c r="W146" s="66" t="s">
        <v>109</v>
      </c>
      <c r="X146" s="66" t="s">
        <v>109</v>
      </c>
      <c r="Y146" s="66" t="s">
        <v>109</v>
      </c>
      <c r="Z146" s="66" t="s">
        <v>109</v>
      </c>
      <c r="AA146" s="66" t="s">
        <v>109</v>
      </c>
      <c r="AB146" s="66" t="s">
        <v>109</v>
      </c>
      <c r="AC146" s="66" t="s">
        <v>109</v>
      </c>
      <c r="AD146" s="66">
        <v>1</v>
      </c>
      <c r="AE146" s="66">
        <v>1</v>
      </c>
      <c r="AF146" s="66" t="s">
        <v>109</v>
      </c>
      <c r="AG146" s="66" t="s">
        <v>109</v>
      </c>
      <c r="AH146" s="66" t="s">
        <v>109</v>
      </c>
      <c r="AI146" s="66" t="s">
        <v>109</v>
      </c>
      <c r="AJ146" s="66" t="s">
        <v>109</v>
      </c>
      <c r="AK146" s="66" t="s">
        <v>109</v>
      </c>
      <c r="AL146" s="66" t="s">
        <v>109</v>
      </c>
      <c r="AM146" s="67" t="s">
        <v>109</v>
      </c>
      <c r="AQ146" s="32"/>
      <c r="AR146" s="32"/>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row>
    <row r="147" spans="2:81" ht="15.75" x14ac:dyDescent="0.25">
      <c r="B147" s="9" t="s">
        <v>2</v>
      </c>
      <c r="C147" s="68" t="s">
        <v>109</v>
      </c>
      <c r="D147" s="74" t="s">
        <v>109</v>
      </c>
      <c r="E147" s="69" t="s">
        <v>109</v>
      </c>
      <c r="F147" s="69" t="s">
        <v>109</v>
      </c>
      <c r="G147" s="69" t="s">
        <v>109</v>
      </c>
      <c r="H147" s="69" t="s">
        <v>109</v>
      </c>
      <c r="I147" s="69">
        <v>1</v>
      </c>
      <c r="J147" s="69" t="s">
        <v>109</v>
      </c>
      <c r="K147" s="69" t="s">
        <v>109</v>
      </c>
      <c r="L147" s="69" t="s">
        <v>109</v>
      </c>
      <c r="M147" s="69" t="s">
        <v>109</v>
      </c>
      <c r="N147" s="69">
        <v>1</v>
      </c>
      <c r="O147" s="69" t="s">
        <v>109</v>
      </c>
      <c r="P147" s="69" t="s">
        <v>109</v>
      </c>
      <c r="Q147" s="69" t="s">
        <v>109</v>
      </c>
      <c r="R147" s="69" t="s">
        <v>109</v>
      </c>
      <c r="S147" s="69" t="s">
        <v>109</v>
      </c>
      <c r="T147" s="69" t="s">
        <v>109</v>
      </c>
      <c r="U147" s="69">
        <v>1</v>
      </c>
      <c r="V147" s="69" t="s">
        <v>109</v>
      </c>
      <c r="W147" s="69" t="s">
        <v>109</v>
      </c>
      <c r="X147" s="69">
        <v>1</v>
      </c>
      <c r="Y147" s="69" t="s">
        <v>109</v>
      </c>
      <c r="Z147" s="69" t="s">
        <v>109</v>
      </c>
      <c r="AA147" s="69" t="s">
        <v>109</v>
      </c>
      <c r="AB147" s="69" t="s">
        <v>109</v>
      </c>
      <c r="AC147" s="69" t="s">
        <v>109</v>
      </c>
      <c r="AD147" s="69" t="s">
        <v>109</v>
      </c>
      <c r="AE147" s="69" t="s">
        <v>109</v>
      </c>
      <c r="AF147" s="69">
        <v>1</v>
      </c>
      <c r="AG147" s="69" t="s">
        <v>109</v>
      </c>
      <c r="AH147" s="69" t="s">
        <v>109</v>
      </c>
      <c r="AI147" s="69" t="s">
        <v>109</v>
      </c>
      <c r="AJ147" s="69" t="s">
        <v>109</v>
      </c>
      <c r="AK147" s="69" t="s">
        <v>109</v>
      </c>
      <c r="AL147" s="69" t="s">
        <v>109</v>
      </c>
      <c r="AM147" s="70" t="s">
        <v>109</v>
      </c>
      <c r="AQ147" s="32"/>
      <c r="AR147" s="32"/>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row>
    <row r="148" spans="2:81" ht="15.75" x14ac:dyDescent="0.25">
      <c r="B148" s="9" t="s">
        <v>3</v>
      </c>
      <c r="C148" s="68" t="s">
        <v>109</v>
      </c>
      <c r="D148" s="69" t="s">
        <v>109</v>
      </c>
      <c r="E148" s="74" t="s">
        <v>109</v>
      </c>
      <c r="F148" s="69" t="s">
        <v>109</v>
      </c>
      <c r="G148" s="69" t="s">
        <v>109</v>
      </c>
      <c r="H148" s="69" t="s">
        <v>109</v>
      </c>
      <c r="I148" s="69" t="s">
        <v>109</v>
      </c>
      <c r="J148" s="69" t="s">
        <v>109</v>
      </c>
      <c r="K148" s="69" t="s">
        <v>109</v>
      </c>
      <c r="L148" s="69" t="s">
        <v>109</v>
      </c>
      <c r="M148" s="69" t="s">
        <v>109</v>
      </c>
      <c r="N148" s="69" t="s">
        <v>109</v>
      </c>
      <c r="O148" s="69">
        <v>1</v>
      </c>
      <c r="P148" s="69" t="s">
        <v>109</v>
      </c>
      <c r="Q148" s="69" t="s">
        <v>109</v>
      </c>
      <c r="R148" s="69" t="s">
        <v>109</v>
      </c>
      <c r="S148" s="69" t="s">
        <v>109</v>
      </c>
      <c r="T148" s="69" t="s">
        <v>109</v>
      </c>
      <c r="U148" s="69" t="s">
        <v>109</v>
      </c>
      <c r="V148" s="69" t="s">
        <v>109</v>
      </c>
      <c r="W148" s="69" t="s">
        <v>109</v>
      </c>
      <c r="X148" s="69" t="s">
        <v>109</v>
      </c>
      <c r="Y148" s="69" t="s">
        <v>109</v>
      </c>
      <c r="Z148" s="69" t="s">
        <v>109</v>
      </c>
      <c r="AA148" s="69" t="s">
        <v>109</v>
      </c>
      <c r="AB148" s="69">
        <v>1</v>
      </c>
      <c r="AC148" s="69" t="s">
        <v>109</v>
      </c>
      <c r="AD148" s="69" t="s">
        <v>109</v>
      </c>
      <c r="AE148" s="69" t="s">
        <v>109</v>
      </c>
      <c r="AF148" s="69" t="s">
        <v>109</v>
      </c>
      <c r="AG148" s="69" t="s">
        <v>109</v>
      </c>
      <c r="AH148" s="69" t="s">
        <v>109</v>
      </c>
      <c r="AI148" s="69" t="s">
        <v>109</v>
      </c>
      <c r="AJ148" s="69" t="s">
        <v>109</v>
      </c>
      <c r="AK148" s="69">
        <v>1</v>
      </c>
      <c r="AL148" s="69">
        <v>1</v>
      </c>
      <c r="AM148" s="70" t="s">
        <v>109</v>
      </c>
      <c r="AQ148" s="32"/>
      <c r="AR148" s="32"/>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row>
    <row r="149" spans="2:81" ht="15.75" x14ac:dyDescent="0.25">
      <c r="B149" s="9" t="s">
        <v>4</v>
      </c>
      <c r="C149" s="68">
        <v>1</v>
      </c>
      <c r="D149" s="69" t="s">
        <v>109</v>
      </c>
      <c r="E149" s="69" t="s">
        <v>109</v>
      </c>
      <c r="F149" s="74" t="s">
        <v>109</v>
      </c>
      <c r="G149" s="69" t="s">
        <v>109</v>
      </c>
      <c r="H149" s="69" t="s">
        <v>109</v>
      </c>
      <c r="I149" s="69">
        <v>1</v>
      </c>
      <c r="J149" s="69" t="s">
        <v>109</v>
      </c>
      <c r="K149" s="69" t="s">
        <v>109</v>
      </c>
      <c r="L149" s="69" t="s">
        <v>109</v>
      </c>
      <c r="M149" s="69" t="s">
        <v>109</v>
      </c>
      <c r="N149" s="69">
        <v>1</v>
      </c>
      <c r="O149" s="69" t="s">
        <v>109</v>
      </c>
      <c r="P149" s="69" t="s">
        <v>109</v>
      </c>
      <c r="Q149" s="69" t="s">
        <v>109</v>
      </c>
      <c r="R149" s="69" t="s">
        <v>109</v>
      </c>
      <c r="S149" s="69">
        <v>1</v>
      </c>
      <c r="T149" s="69" t="s">
        <v>109</v>
      </c>
      <c r="U149" s="69" t="s">
        <v>109</v>
      </c>
      <c r="V149" s="69" t="s">
        <v>109</v>
      </c>
      <c r="W149" s="69" t="s">
        <v>109</v>
      </c>
      <c r="X149" s="69" t="s">
        <v>109</v>
      </c>
      <c r="Y149" s="69" t="s">
        <v>109</v>
      </c>
      <c r="Z149" s="69" t="s">
        <v>109</v>
      </c>
      <c r="AA149" s="69" t="s">
        <v>109</v>
      </c>
      <c r="AB149" s="69" t="s">
        <v>109</v>
      </c>
      <c r="AC149" s="69" t="s">
        <v>109</v>
      </c>
      <c r="AD149" s="69" t="s">
        <v>109</v>
      </c>
      <c r="AE149" s="69" t="s">
        <v>109</v>
      </c>
      <c r="AF149" s="69" t="s">
        <v>109</v>
      </c>
      <c r="AG149" s="69" t="s">
        <v>109</v>
      </c>
      <c r="AH149" s="69" t="s">
        <v>109</v>
      </c>
      <c r="AI149" s="69" t="s">
        <v>109</v>
      </c>
      <c r="AJ149" s="69" t="s">
        <v>109</v>
      </c>
      <c r="AK149" s="69" t="s">
        <v>109</v>
      </c>
      <c r="AL149" s="69" t="s">
        <v>109</v>
      </c>
      <c r="AM149" s="70" t="s">
        <v>109</v>
      </c>
      <c r="AQ149" s="32"/>
      <c r="AR149" s="32"/>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row>
    <row r="150" spans="2:81" ht="15.75" x14ac:dyDescent="0.25">
      <c r="B150" s="9" t="s">
        <v>5</v>
      </c>
      <c r="C150" s="68" t="s">
        <v>109</v>
      </c>
      <c r="D150" s="69" t="s">
        <v>109</v>
      </c>
      <c r="E150" s="69" t="s">
        <v>109</v>
      </c>
      <c r="F150" s="69" t="s">
        <v>109</v>
      </c>
      <c r="G150" s="74" t="s">
        <v>109</v>
      </c>
      <c r="H150" s="69" t="s">
        <v>109</v>
      </c>
      <c r="I150" s="69" t="s">
        <v>109</v>
      </c>
      <c r="J150" s="69" t="s">
        <v>109</v>
      </c>
      <c r="K150" s="69" t="s">
        <v>109</v>
      </c>
      <c r="L150" s="69" t="s">
        <v>109</v>
      </c>
      <c r="M150" s="69" t="s">
        <v>109</v>
      </c>
      <c r="N150" s="69" t="s">
        <v>109</v>
      </c>
      <c r="O150" s="69" t="s">
        <v>109</v>
      </c>
      <c r="P150" s="69" t="s">
        <v>109</v>
      </c>
      <c r="Q150" s="69" t="s">
        <v>109</v>
      </c>
      <c r="R150" s="69" t="s">
        <v>109</v>
      </c>
      <c r="S150" s="69" t="s">
        <v>109</v>
      </c>
      <c r="T150" s="69" t="s">
        <v>109</v>
      </c>
      <c r="U150" s="69" t="s">
        <v>109</v>
      </c>
      <c r="V150" s="69" t="s">
        <v>109</v>
      </c>
      <c r="W150" s="69" t="s">
        <v>109</v>
      </c>
      <c r="X150" s="69" t="s">
        <v>109</v>
      </c>
      <c r="Y150" s="69" t="s">
        <v>109</v>
      </c>
      <c r="Z150" s="69" t="s">
        <v>109</v>
      </c>
      <c r="AA150" s="69" t="s">
        <v>109</v>
      </c>
      <c r="AB150" s="69" t="s">
        <v>109</v>
      </c>
      <c r="AC150" s="69" t="s">
        <v>109</v>
      </c>
      <c r="AD150" s="69" t="s">
        <v>109</v>
      </c>
      <c r="AE150" s="69" t="s">
        <v>109</v>
      </c>
      <c r="AF150" s="69" t="s">
        <v>109</v>
      </c>
      <c r="AG150" s="69" t="s">
        <v>109</v>
      </c>
      <c r="AH150" s="69" t="s">
        <v>109</v>
      </c>
      <c r="AI150" s="69" t="s">
        <v>109</v>
      </c>
      <c r="AJ150" s="69" t="s">
        <v>109</v>
      </c>
      <c r="AK150" s="69" t="s">
        <v>109</v>
      </c>
      <c r="AL150" s="69" t="s">
        <v>109</v>
      </c>
      <c r="AM150" s="70" t="s">
        <v>109</v>
      </c>
      <c r="AQ150" s="32"/>
      <c r="AR150" s="32"/>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row>
    <row r="151" spans="2:81" ht="15.75" x14ac:dyDescent="0.25">
      <c r="B151" s="9" t="s">
        <v>6</v>
      </c>
      <c r="C151" s="68">
        <v>1</v>
      </c>
      <c r="D151" s="69" t="s">
        <v>109</v>
      </c>
      <c r="E151" s="69" t="s">
        <v>109</v>
      </c>
      <c r="F151" s="69" t="s">
        <v>109</v>
      </c>
      <c r="G151" s="69" t="s">
        <v>109</v>
      </c>
      <c r="H151" s="74" t="s">
        <v>109</v>
      </c>
      <c r="I151" s="69">
        <v>1</v>
      </c>
      <c r="J151" s="69" t="s">
        <v>109</v>
      </c>
      <c r="K151" s="69" t="s">
        <v>109</v>
      </c>
      <c r="L151" s="69" t="s">
        <v>109</v>
      </c>
      <c r="M151" s="69" t="s">
        <v>109</v>
      </c>
      <c r="N151" s="69" t="s">
        <v>109</v>
      </c>
      <c r="O151" s="69" t="s">
        <v>109</v>
      </c>
      <c r="P151" s="69" t="s">
        <v>109</v>
      </c>
      <c r="Q151" s="69" t="s">
        <v>109</v>
      </c>
      <c r="R151" s="69" t="s">
        <v>109</v>
      </c>
      <c r="S151" s="69" t="s">
        <v>109</v>
      </c>
      <c r="T151" s="69" t="s">
        <v>109</v>
      </c>
      <c r="U151" s="69" t="s">
        <v>109</v>
      </c>
      <c r="V151" s="69" t="s">
        <v>109</v>
      </c>
      <c r="W151" s="69" t="s">
        <v>109</v>
      </c>
      <c r="X151" s="69" t="s">
        <v>109</v>
      </c>
      <c r="Y151" s="69" t="s">
        <v>109</v>
      </c>
      <c r="Z151" s="69">
        <v>1</v>
      </c>
      <c r="AA151" s="69" t="s">
        <v>109</v>
      </c>
      <c r="AB151" s="69" t="s">
        <v>109</v>
      </c>
      <c r="AC151" s="69" t="s">
        <v>109</v>
      </c>
      <c r="AD151" s="69" t="s">
        <v>109</v>
      </c>
      <c r="AE151" s="69">
        <v>1</v>
      </c>
      <c r="AF151" s="69" t="s">
        <v>109</v>
      </c>
      <c r="AG151" s="69" t="s">
        <v>109</v>
      </c>
      <c r="AH151" s="69" t="s">
        <v>109</v>
      </c>
      <c r="AI151" s="69" t="s">
        <v>109</v>
      </c>
      <c r="AJ151" s="69" t="s">
        <v>109</v>
      </c>
      <c r="AK151" s="69" t="s">
        <v>109</v>
      </c>
      <c r="AL151" s="69" t="s">
        <v>109</v>
      </c>
      <c r="AM151" s="70" t="s">
        <v>109</v>
      </c>
      <c r="AQ151" s="32"/>
      <c r="AR151" s="32"/>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row>
    <row r="152" spans="2:81" ht="15.75" x14ac:dyDescent="0.25">
      <c r="B152" s="9" t="s">
        <v>7</v>
      </c>
      <c r="C152" s="68">
        <v>1</v>
      </c>
      <c r="D152" s="69">
        <v>1</v>
      </c>
      <c r="E152" s="69" t="s">
        <v>109</v>
      </c>
      <c r="F152" s="69">
        <v>1</v>
      </c>
      <c r="G152" s="69" t="s">
        <v>109</v>
      </c>
      <c r="H152" s="69">
        <v>1</v>
      </c>
      <c r="I152" s="74" t="s">
        <v>109</v>
      </c>
      <c r="J152" s="69">
        <v>1</v>
      </c>
      <c r="K152" s="69" t="s">
        <v>109</v>
      </c>
      <c r="L152" s="69" t="s">
        <v>109</v>
      </c>
      <c r="M152" s="69" t="s">
        <v>109</v>
      </c>
      <c r="N152" s="69">
        <v>1</v>
      </c>
      <c r="O152" s="69" t="s">
        <v>109</v>
      </c>
      <c r="P152" s="69" t="s">
        <v>109</v>
      </c>
      <c r="Q152" s="69" t="s">
        <v>109</v>
      </c>
      <c r="R152" s="69" t="s">
        <v>109</v>
      </c>
      <c r="S152" s="69" t="s">
        <v>109</v>
      </c>
      <c r="T152" s="69" t="s">
        <v>109</v>
      </c>
      <c r="U152" s="69">
        <v>1</v>
      </c>
      <c r="V152" s="69" t="s">
        <v>109</v>
      </c>
      <c r="W152" s="69" t="s">
        <v>109</v>
      </c>
      <c r="X152" s="69">
        <v>1</v>
      </c>
      <c r="Y152" s="69">
        <v>1</v>
      </c>
      <c r="Z152" s="69">
        <v>1</v>
      </c>
      <c r="AA152" s="69" t="s">
        <v>109</v>
      </c>
      <c r="AB152" s="69" t="s">
        <v>109</v>
      </c>
      <c r="AC152" s="69">
        <v>1</v>
      </c>
      <c r="AD152" s="69" t="s">
        <v>109</v>
      </c>
      <c r="AE152" s="69" t="s">
        <v>109</v>
      </c>
      <c r="AF152" s="69">
        <v>1</v>
      </c>
      <c r="AG152" s="69" t="s">
        <v>109</v>
      </c>
      <c r="AH152" s="69" t="s">
        <v>109</v>
      </c>
      <c r="AI152" s="69" t="s">
        <v>109</v>
      </c>
      <c r="AJ152" s="69" t="s">
        <v>109</v>
      </c>
      <c r="AK152" s="69" t="s">
        <v>109</v>
      </c>
      <c r="AL152" s="69" t="s">
        <v>109</v>
      </c>
      <c r="AM152" s="70" t="s">
        <v>109</v>
      </c>
      <c r="AQ152" s="32"/>
      <c r="AR152" s="32"/>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row>
    <row r="153" spans="2:81" ht="15.75" x14ac:dyDescent="0.25">
      <c r="B153" s="9" t="s">
        <v>8</v>
      </c>
      <c r="C153" s="68" t="s">
        <v>109</v>
      </c>
      <c r="D153" s="69" t="s">
        <v>109</v>
      </c>
      <c r="E153" s="69" t="s">
        <v>109</v>
      </c>
      <c r="F153" s="69" t="s">
        <v>109</v>
      </c>
      <c r="G153" s="69" t="s">
        <v>109</v>
      </c>
      <c r="H153" s="69" t="s">
        <v>109</v>
      </c>
      <c r="I153" s="69">
        <v>1</v>
      </c>
      <c r="J153" s="74" t="s">
        <v>109</v>
      </c>
      <c r="K153" s="69" t="s">
        <v>109</v>
      </c>
      <c r="L153" s="69" t="s">
        <v>109</v>
      </c>
      <c r="M153" s="69" t="s">
        <v>109</v>
      </c>
      <c r="N153" s="69" t="s">
        <v>109</v>
      </c>
      <c r="O153" s="69" t="s">
        <v>109</v>
      </c>
      <c r="P153" s="69" t="s">
        <v>109</v>
      </c>
      <c r="Q153" s="69" t="s">
        <v>109</v>
      </c>
      <c r="R153" s="69" t="s">
        <v>109</v>
      </c>
      <c r="S153" s="69" t="s">
        <v>109</v>
      </c>
      <c r="T153" s="69" t="s">
        <v>109</v>
      </c>
      <c r="U153" s="69" t="s">
        <v>109</v>
      </c>
      <c r="V153" s="69" t="s">
        <v>109</v>
      </c>
      <c r="W153" s="69" t="s">
        <v>109</v>
      </c>
      <c r="X153" s="69">
        <v>1</v>
      </c>
      <c r="Y153" s="69">
        <v>1</v>
      </c>
      <c r="Z153" s="69" t="s">
        <v>109</v>
      </c>
      <c r="AA153" s="69" t="s">
        <v>109</v>
      </c>
      <c r="AB153" s="69" t="s">
        <v>109</v>
      </c>
      <c r="AC153" s="69">
        <v>1</v>
      </c>
      <c r="AD153" s="69" t="s">
        <v>109</v>
      </c>
      <c r="AE153" s="69" t="s">
        <v>109</v>
      </c>
      <c r="AF153" s="69" t="s">
        <v>109</v>
      </c>
      <c r="AG153" s="69" t="s">
        <v>109</v>
      </c>
      <c r="AH153" s="69" t="s">
        <v>109</v>
      </c>
      <c r="AI153" s="69" t="s">
        <v>109</v>
      </c>
      <c r="AJ153" s="69" t="s">
        <v>109</v>
      </c>
      <c r="AK153" s="69" t="s">
        <v>109</v>
      </c>
      <c r="AL153" s="69" t="s">
        <v>109</v>
      </c>
      <c r="AM153" s="70" t="s">
        <v>109</v>
      </c>
      <c r="AQ153" s="32"/>
      <c r="AR153" s="32"/>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row>
    <row r="154" spans="2:81" ht="15.75" x14ac:dyDescent="0.25">
      <c r="B154" s="9" t="s">
        <v>9</v>
      </c>
      <c r="C154" s="68" t="s">
        <v>109</v>
      </c>
      <c r="D154" s="69" t="s">
        <v>109</v>
      </c>
      <c r="E154" s="69" t="s">
        <v>109</v>
      </c>
      <c r="F154" s="69" t="s">
        <v>109</v>
      </c>
      <c r="G154" s="69" t="s">
        <v>109</v>
      </c>
      <c r="H154" s="69" t="s">
        <v>109</v>
      </c>
      <c r="I154" s="69" t="s">
        <v>109</v>
      </c>
      <c r="J154" s="69" t="s">
        <v>109</v>
      </c>
      <c r="K154" s="74" t="s">
        <v>109</v>
      </c>
      <c r="L154" s="69" t="s">
        <v>109</v>
      </c>
      <c r="M154" s="69">
        <v>1</v>
      </c>
      <c r="N154" s="69" t="s">
        <v>109</v>
      </c>
      <c r="O154" s="69" t="s">
        <v>109</v>
      </c>
      <c r="P154" s="69" t="s">
        <v>109</v>
      </c>
      <c r="Q154" s="69" t="s">
        <v>109</v>
      </c>
      <c r="R154" s="69" t="s">
        <v>109</v>
      </c>
      <c r="S154" s="69" t="s">
        <v>109</v>
      </c>
      <c r="T154" s="69" t="s">
        <v>109</v>
      </c>
      <c r="U154" s="69" t="s">
        <v>109</v>
      </c>
      <c r="V154" s="69">
        <v>1</v>
      </c>
      <c r="W154" s="69" t="s">
        <v>109</v>
      </c>
      <c r="X154" s="69" t="s">
        <v>109</v>
      </c>
      <c r="Y154" s="69" t="s">
        <v>109</v>
      </c>
      <c r="Z154" s="69" t="s">
        <v>109</v>
      </c>
      <c r="AA154" s="69" t="s">
        <v>109</v>
      </c>
      <c r="AB154" s="69" t="s">
        <v>109</v>
      </c>
      <c r="AC154" s="69" t="s">
        <v>109</v>
      </c>
      <c r="AD154" s="69" t="s">
        <v>109</v>
      </c>
      <c r="AE154" s="69" t="s">
        <v>109</v>
      </c>
      <c r="AF154" s="69" t="s">
        <v>109</v>
      </c>
      <c r="AG154" s="69" t="s">
        <v>109</v>
      </c>
      <c r="AH154" s="69" t="s">
        <v>109</v>
      </c>
      <c r="AI154" s="69" t="s">
        <v>109</v>
      </c>
      <c r="AJ154" s="69" t="s">
        <v>109</v>
      </c>
      <c r="AK154" s="69" t="s">
        <v>109</v>
      </c>
      <c r="AL154" s="69" t="s">
        <v>109</v>
      </c>
      <c r="AM154" s="70" t="s">
        <v>109</v>
      </c>
      <c r="AQ154" s="32"/>
      <c r="AR154" s="32"/>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row>
    <row r="155" spans="2:81" ht="15.75" x14ac:dyDescent="0.25">
      <c r="B155" s="9" t="s">
        <v>10</v>
      </c>
      <c r="C155" s="68" t="s">
        <v>109</v>
      </c>
      <c r="D155" s="69" t="s">
        <v>109</v>
      </c>
      <c r="E155" s="69" t="s">
        <v>109</v>
      </c>
      <c r="F155" s="69" t="s">
        <v>109</v>
      </c>
      <c r="G155" s="69" t="s">
        <v>109</v>
      </c>
      <c r="H155" s="69" t="s">
        <v>109</v>
      </c>
      <c r="I155" s="69" t="s">
        <v>109</v>
      </c>
      <c r="J155" s="69" t="s">
        <v>109</v>
      </c>
      <c r="K155" s="69" t="s">
        <v>109</v>
      </c>
      <c r="L155" s="74" t="s">
        <v>109</v>
      </c>
      <c r="M155" s="69" t="s">
        <v>109</v>
      </c>
      <c r="N155" s="69">
        <v>1</v>
      </c>
      <c r="O155" s="69" t="s">
        <v>109</v>
      </c>
      <c r="P155" s="69" t="s">
        <v>109</v>
      </c>
      <c r="Q155" s="69" t="s">
        <v>109</v>
      </c>
      <c r="R155" s="69" t="s">
        <v>109</v>
      </c>
      <c r="S155" s="69" t="s">
        <v>109</v>
      </c>
      <c r="T155" s="69" t="s">
        <v>109</v>
      </c>
      <c r="U155" s="69" t="s">
        <v>109</v>
      </c>
      <c r="V155" s="69" t="s">
        <v>109</v>
      </c>
      <c r="W155" s="69" t="s">
        <v>109</v>
      </c>
      <c r="X155" s="69" t="s">
        <v>109</v>
      </c>
      <c r="Y155" s="69" t="s">
        <v>109</v>
      </c>
      <c r="Z155" s="69" t="s">
        <v>109</v>
      </c>
      <c r="AA155" s="69">
        <v>1</v>
      </c>
      <c r="AB155" s="69" t="s">
        <v>109</v>
      </c>
      <c r="AC155" s="69" t="s">
        <v>109</v>
      </c>
      <c r="AD155" s="69" t="s">
        <v>109</v>
      </c>
      <c r="AE155" s="69" t="s">
        <v>109</v>
      </c>
      <c r="AF155" s="69" t="s">
        <v>109</v>
      </c>
      <c r="AG155" s="69" t="s">
        <v>109</v>
      </c>
      <c r="AH155" s="69" t="s">
        <v>109</v>
      </c>
      <c r="AI155" s="69" t="s">
        <v>109</v>
      </c>
      <c r="AJ155" s="69" t="s">
        <v>109</v>
      </c>
      <c r="AK155" s="69" t="s">
        <v>109</v>
      </c>
      <c r="AL155" s="69" t="s">
        <v>109</v>
      </c>
      <c r="AM155" s="70" t="s">
        <v>109</v>
      </c>
      <c r="AQ155" s="32"/>
      <c r="AR155" s="32"/>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row>
    <row r="156" spans="2:81" ht="15.75" x14ac:dyDescent="0.25">
      <c r="B156" s="9" t="s">
        <v>11</v>
      </c>
      <c r="C156" s="68" t="s">
        <v>109</v>
      </c>
      <c r="D156" s="69" t="s">
        <v>109</v>
      </c>
      <c r="E156" s="69" t="s">
        <v>109</v>
      </c>
      <c r="F156" s="69" t="s">
        <v>109</v>
      </c>
      <c r="G156" s="69" t="s">
        <v>109</v>
      </c>
      <c r="H156" s="69" t="s">
        <v>109</v>
      </c>
      <c r="I156" s="69" t="s">
        <v>109</v>
      </c>
      <c r="J156" s="69" t="s">
        <v>109</v>
      </c>
      <c r="K156" s="69">
        <v>1</v>
      </c>
      <c r="L156" s="69" t="s">
        <v>109</v>
      </c>
      <c r="M156" s="74" t="s">
        <v>109</v>
      </c>
      <c r="N156" s="69" t="s">
        <v>109</v>
      </c>
      <c r="O156" s="69" t="s">
        <v>109</v>
      </c>
      <c r="P156" s="69" t="s">
        <v>109</v>
      </c>
      <c r="Q156" s="69" t="s">
        <v>109</v>
      </c>
      <c r="R156" s="69" t="s">
        <v>109</v>
      </c>
      <c r="S156" s="69" t="s">
        <v>109</v>
      </c>
      <c r="T156" s="69" t="s">
        <v>109</v>
      </c>
      <c r="U156" s="69" t="s">
        <v>109</v>
      </c>
      <c r="V156" s="69" t="s">
        <v>109</v>
      </c>
      <c r="W156" s="69" t="s">
        <v>109</v>
      </c>
      <c r="X156" s="69" t="s">
        <v>109</v>
      </c>
      <c r="Y156" s="69">
        <v>1</v>
      </c>
      <c r="Z156" s="69" t="s">
        <v>109</v>
      </c>
      <c r="AA156" s="69" t="s">
        <v>109</v>
      </c>
      <c r="AB156" s="69" t="s">
        <v>109</v>
      </c>
      <c r="AC156" s="69">
        <v>1</v>
      </c>
      <c r="AD156" s="69" t="s">
        <v>109</v>
      </c>
      <c r="AE156" s="69" t="s">
        <v>109</v>
      </c>
      <c r="AF156" s="69" t="s">
        <v>109</v>
      </c>
      <c r="AG156" s="69" t="s">
        <v>109</v>
      </c>
      <c r="AH156" s="69" t="s">
        <v>109</v>
      </c>
      <c r="AI156" s="69" t="s">
        <v>109</v>
      </c>
      <c r="AJ156" s="69" t="s">
        <v>109</v>
      </c>
      <c r="AK156" s="69" t="s">
        <v>109</v>
      </c>
      <c r="AL156" s="69" t="s">
        <v>109</v>
      </c>
      <c r="AM156" s="70" t="s">
        <v>109</v>
      </c>
      <c r="AQ156" s="32"/>
      <c r="AR156" s="32"/>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row>
    <row r="157" spans="2:81" ht="15.75" x14ac:dyDescent="0.25">
      <c r="B157" s="9" t="s">
        <v>12</v>
      </c>
      <c r="C157" s="68" t="s">
        <v>109</v>
      </c>
      <c r="D157" s="69">
        <v>1</v>
      </c>
      <c r="E157" s="69" t="s">
        <v>109</v>
      </c>
      <c r="F157" s="69">
        <v>1</v>
      </c>
      <c r="G157" s="69" t="s">
        <v>109</v>
      </c>
      <c r="H157" s="69" t="s">
        <v>109</v>
      </c>
      <c r="I157" s="69">
        <v>1</v>
      </c>
      <c r="J157" s="69" t="s">
        <v>109</v>
      </c>
      <c r="K157" s="69" t="s">
        <v>109</v>
      </c>
      <c r="L157" s="69">
        <v>1</v>
      </c>
      <c r="M157" s="69" t="s">
        <v>109</v>
      </c>
      <c r="N157" s="74" t="s">
        <v>109</v>
      </c>
      <c r="O157" s="69" t="s">
        <v>109</v>
      </c>
      <c r="P157" s="69" t="s">
        <v>109</v>
      </c>
      <c r="Q157" s="69">
        <v>1</v>
      </c>
      <c r="R157" s="69" t="s">
        <v>109</v>
      </c>
      <c r="S157" s="69">
        <v>1</v>
      </c>
      <c r="T157" s="69" t="s">
        <v>109</v>
      </c>
      <c r="U157" s="69">
        <v>1</v>
      </c>
      <c r="V157" s="69" t="s">
        <v>109</v>
      </c>
      <c r="W157" s="69" t="s">
        <v>109</v>
      </c>
      <c r="X157" s="69" t="s">
        <v>109</v>
      </c>
      <c r="Y157" s="69" t="s">
        <v>109</v>
      </c>
      <c r="Z157" s="69" t="s">
        <v>109</v>
      </c>
      <c r="AA157" s="69" t="s">
        <v>109</v>
      </c>
      <c r="AB157" s="69" t="s">
        <v>109</v>
      </c>
      <c r="AC157" s="69" t="s">
        <v>109</v>
      </c>
      <c r="AD157" s="69" t="s">
        <v>109</v>
      </c>
      <c r="AE157" s="69" t="s">
        <v>109</v>
      </c>
      <c r="AF157" s="69">
        <v>1</v>
      </c>
      <c r="AG157" s="69" t="s">
        <v>109</v>
      </c>
      <c r="AH157" s="69" t="s">
        <v>109</v>
      </c>
      <c r="AI157" s="69" t="s">
        <v>109</v>
      </c>
      <c r="AJ157" s="69" t="s">
        <v>109</v>
      </c>
      <c r="AK157" s="69" t="s">
        <v>109</v>
      </c>
      <c r="AL157" s="69" t="s">
        <v>109</v>
      </c>
      <c r="AM157" s="70" t="s">
        <v>109</v>
      </c>
      <c r="AQ157" s="32"/>
      <c r="AR157" s="32"/>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row>
    <row r="158" spans="2:81" ht="15.75" x14ac:dyDescent="0.25">
      <c r="B158" s="9" t="s">
        <v>218</v>
      </c>
      <c r="C158" s="68" t="s">
        <v>109</v>
      </c>
      <c r="D158" s="69" t="s">
        <v>109</v>
      </c>
      <c r="E158" s="69">
        <v>1</v>
      </c>
      <c r="F158" s="69" t="s">
        <v>109</v>
      </c>
      <c r="G158" s="69" t="s">
        <v>109</v>
      </c>
      <c r="H158" s="69" t="s">
        <v>109</v>
      </c>
      <c r="I158" s="69" t="s">
        <v>109</v>
      </c>
      <c r="J158" s="69" t="s">
        <v>109</v>
      </c>
      <c r="K158" s="69" t="s">
        <v>109</v>
      </c>
      <c r="L158" s="69" t="s">
        <v>109</v>
      </c>
      <c r="M158" s="69" t="s">
        <v>109</v>
      </c>
      <c r="N158" s="69" t="s">
        <v>109</v>
      </c>
      <c r="O158" s="74" t="s">
        <v>109</v>
      </c>
      <c r="P158" s="69" t="s">
        <v>109</v>
      </c>
      <c r="Q158" s="69" t="s">
        <v>109</v>
      </c>
      <c r="R158" s="69" t="s">
        <v>109</v>
      </c>
      <c r="S158" s="69">
        <v>1</v>
      </c>
      <c r="T158" s="69" t="s">
        <v>109</v>
      </c>
      <c r="U158" s="69" t="s">
        <v>109</v>
      </c>
      <c r="V158" s="69" t="s">
        <v>109</v>
      </c>
      <c r="W158" s="69" t="s">
        <v>109</v>
      </c>
      <c r="X158" s="69" t="s">
        <v>109</v>
      </c>
      <c r="Y158" s="69" t="s">
        <v>109</v>
      </c>
      <c r="Z158" s="69" t="s">
        <v>109</v>
      </c>
      <c r="AA158" s="69" t="s">
        <v>109</v>
      </c>
      <c r="AB158" s="69" t="s">
        <v>109</v>
      </c>
      <c r="AC158" s="69" t="s">
        <v>109</v>
      </c>
      <c r="AD158" s="69" t="s">
        <v>109</v>
      </c>
      <c r="AE158" s="69" t="s">
        <v>109</v>
      </c>
      <c r="AF158" s="69" t="s">
        <v>109</v>
      </c>
      <c r="AG158" s="69">
        <v>1</v>
      </c>
      <c r="AH158" s="69" t="s">
        <v>109</v>
      </c>
      <c r="AI158" s="69" t="s">
        <v>109</v>
      </c>
      <c r="AJ158" s="69" t="s">
        <v>109</v>
      </c>
      <c r="AK158" s="69">
        <v>1</v>
      </c>
      <c r="AL158" s="69" t="s">
        <v>109</v>
      </c>
      <c r="AM158" s="70" t="s">
        <v>109</v>
      </c>
      <c r="AQ158" s="32"/>
      <c r="AR158" s="32"/>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row>
    <row r="159" spans="2:81" ht="15.75" x14ac:dyDescent="0.25">
      <c r="B159" s="9" t="s">
        <v>13</v>
      </c>
      <c r="C159" s="68">
        <v>1</v>
      </c>
      <c r="D159" s="69" t="s">
        <v>109</v>
      </c>
      <c r="E159" s="69" t="s">
        <v>109</v>
      </c>
      <c r="F159" s="69" t="s">
        <v>109</v>
      </c>
      <c r="G159" s="69" t="s">
        <v>109</v>
      </c>
      <c r="H159" s="69" t="s">
        <v>109</v>
      </c>
      <c r="I159" s="69" t="s">
        <v>109</v>
      </c>
      <c r="J159" s="69" t="s">
        <v>109</v>
      </c>
      <c r="K159" s="69" t="s">
        <v>109</v>
      </c>
      <c r="L159" s="69" t="s">
        <v>109</v>
      </c>
      <c r="M159" s="69" t="s">
        <v>109</v>
      </c>
      <c r="N159" s="69" t="s">
        <v>109</v>
      </c>
      <c r="O159" s="69" t="s">
        <v>109</v>
      </c>
      <c r="P159" s="74" t="s">
        <v>109</v>
      </c>
      <c r="Q159" s="69" t="s">
        <v>109</v>
      </c>
      <c r="R159" s="69" t="s">
        <v>109</v>
      </c>
      <c r="S159" s="69" t="s">
        <v>109</v>
      </c>
      <c r="T159" s="69" t="s">
        <v>109</v>
      </c>
      <c r="U159" s="69" t="s">
        <v>109</v>
      </c>
      <c r="V159" s="69" t="s">
        <v>109</v>
      </c>
      <c r="W159" s="69" t="s">
        <v>109</v>
      </c>
      <c r="X159" s="69" t="s">
        <v>109</v>
      </c>
      <c r="Y159" s="69" t="s">
        <v>109</v>
      </c>
      <c r="Z159" s="69" t="s">
        <v>109</v>
      </c>
      <c r="AA159" s="69" t="s">
        <v>109</v>
      </c>
      <c r="AB159" s="69">
        <v>1</v>
      </c>
      <c r="AC159" s="69" t="s">
        <v>109</v>
      </c>
      <c r="AD159" s="69">
        <v>1</v>
      </c>
      <c r="AE159" s="69">
        <v>1</v>
      </c>
      <c r="AF159" s="69" t="s">
        <v>109</v>
      </c>
      <c r="AG159" s="69" t="s">
        <v>109</v>
      </c>
      <c r="AH159" s="69" t="s">
        <v>109</v>
      </c>
      <c r="AI159" s="69">
        <v>1</v>
      </c>
      <c r="AJ159" s="69" t="s">
        <v>109</v>
      </c>
      <c r="AK159" s="69" t="s">
        <v>109</v>
      </c>
      <c r="AL159" s="69">
        <v>1</v>
      </c>
      <c r="AM159" s="70" t="s">
        <v>109</v>
      </c>
      <c r="AQ159" s="32"/>
      <c r="AR159" s="32"/>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row>
    <row r="160" spans="2:81" ht="15.75" x14ac:dyDescent="0.25">
      <c r="B160" s="9" t="s">
        <v>14</v>
      </c>
      <c r="C160" s="68" t="s">
        <v>109</v>
      </c>
      <c r="D160" s="69" t="s">
        <v>109</v>
      </c>
      <c r="E160" s="69" t="s">
        <v>109</v>
      </c>
      <c r="F160" s="69" t="s">
        <v>109</v>
      </c>
      <c r="G160" s="69" t="s">
        <v>109</v>
      </c>
      <c r="H160" s="69" t="s">
        <v>109</v>
      </c>
      <c r="I160" s="69" t="s">
        <v>109</v>
      </c>
      <c r="J160" s="69" t="s">
        <v>109</v>
      </c>
      <c r="K160" s="69" t="s">
        <v>109</v>
      </c>
      <c r="L160" s="69" t="s">
        <v>109</v>
      </c>
      <c r="M160" s="69" t="s">
        <v>109</v>
      </c>
      <c r="N160" s="69">
        <v>1</v>
      </c>
      <c r="O160" s="69" t="s">
        <v>109</v>
      </c>
      <c r="P160" s="69" t="s">
        <v>109</v>
      </c>
      <c r="Q160" s="74" t="s">
        <v>109</v>
      </c>
      <c r="R160" s="69" t="s">
        <v>109</v>
      </c>
      <c r="S160" s="69" t="s">
        <v>109</v>
      </c>
      <c r="T160" s="69" t="s">
        <v>109</v>
      </c>
      <c r="U160" s="69" t="s">
        <v>109</v>
      </c>
      <c r="V160" s="69" t="s">
        <v>109</v>
      </c>
      <c r="W160" s="69" t="s">
        <v>109</v>
      </c>
      <c r="X160" s="69" t="s">
        <v>109</v>
      </c>
      <c r="Y160" s="69" t="s">
        <v>109</v>
      </c>
      <c r="Z160" s="69" t="s">
        <v>109</v>
      </c>
      <c r="AA160" s="69" t="s">
        <v>109</v>
      </c>
      <c r="AB160" s="69" t="s">
        <v>109</v>
      </c>
      <c r="AC160" s="69" t="s">
        <v>109</v>
      </c>
      <c r="AD160" s="69" t="s">
        <v>109</v>
      </c>
      <c r="AE160" s="69" t="s">
        <v>109</v>
      </c>
      <c r="AF160" s="69">
        <v>1</v>
      </c>
      <c r="AG160" s="69" t="s">
        <v>109</v>
      </c>
      <c r="AH160" s="69" t="s">
        <v>109</v>
      </c>
      <c r="AI160" s="69" t="s">
        <v>109</v>
      </c>
      <c r="AJ160" s="69" t="s">
        <v>109</v>
      </c>
      <c r="AK160" s="69" t="s">
        <v>109</v>
      </c>
      <c r="AL160" s="69" t="s">
        <v>109</v>
      </c>
      <c r="AM160" s="70" t="s">
        <v>109</v>
      </c>
      <c r="AQ160" s="32"/>
      <c r="AR160" s="32"/>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row>
    <row r="161" spans="2:81" ht="15.75" x14ac:dyDescent="0.25">
      <c r="B161" s="9" t="s">
        <v>15</v>
      </c>
      <c r="C161" s="68" t="s">
        <v>109</v>
      </c>
      <c r="D161" s="69" t="s">
        <v>109</v>
      </c>
      <c r="E161" s="69" t="s">
        <v>109</v>
      </c>
      <c r="F161" s="69" t="s">
        <v>109</v>
      </c>
      <c r="G161" s="69" t="s">
        <v>109</v>
      </c>
      <c r="H161" s="69" t="s">
        <v>109</v>
      </c>
      <c r="I161" s="69" t="s">
        <v>109</v>
      </c>
      <c r="J161" s="69" t="s">
        <v>109</v>
      </c>
      <c r="K161" s="69" t="s">
        <v>109</v>
      </c>
      <c r="L161" s="69" t="s">
        <v>109</v>
      </c>
      <c r="M161" s="69" t="s">
        <v>109</v>
      </c>
      <c r="N161" s="69" t="s">
        <v>109</v>
      </c>
      <c r="O161" s="69" t="s">
        <v>109</v>
      </c>
      <c r="P161" s="69" t="s">
        <v>109</v>
      </c>
      <c r="Q161" s="69" t="s">
        <v>109</v>
      </c>
      <c r="R161" s="74" t="s">
        <v>109</v>
      </c>
      <c r="S161" s="69" t="s">
        <v>109</v>
      </c>
      <c r="T161" s="69" t="s">
        <v>109</v>
      </c>
      <c r="U161" s="69" t="s">
        <v>109</v>
      </c>
      <c r="V161" s="69" t="s">
        <v>109</v>
      </c>
      <c r="W161" s="69" t="s">
        <v>109</v>
      </c>
      <c r="X161" s="69" t="s">
        <v>109</v>
      </c>
      <c r="Y161" s="69">
        <v>1</v>
      </c>
      <c r="Z161" s="69" t="s">
        <v>109</v>
      </c>
      <c r="AA161" s="69" t="s">
        <v>109</v>
      </c>
      <c r="AB161" s="69" t="s">
        <v>109</v>
      </c>
      <c r="AC161" s="69" t="s">
        <v>109</v>
      </c>
      <c r="AD161" s="69" t="s">
        <v>109</v>
      </c>
      <c r="AE161" s="69" t="s">
        <v>109</v>
      </c>
      <c r="AF161" s="69">
        <v>1</v>
      </c>
      <c r="AG161" s="69" t="s">
        <v>109</v>
      </c>
      <c r="AH161" s="69" t="s">
        <v>109</v>
      </c>
      <c r="AI161" s="69" t="s">
        <v>109</v>
      </c>
      <c r="AJ161" s="69" t="s">
        <v>109</v>
      </c>
      <c r="AK161" s="69" t="s">
        <v>109</v>
      </c>
      <c r="AL161" s="69" t="s">
        <v>109</v>
      </c>
      <c r="AM161" s="70" t="s">
        <v>109</v>
      </c>
      <c r="AQ161" s="32"/>
      <c r="AR161" s="32"/>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row>
    <row r="162" spans="2:81" ht="15.75" x14ac:dyDescent="0.25">
      <c r="B162" s="9" t="s">
        <v>16</v>
      </c>
      <c r="C162" s="68">
        <v>1</v>
      </c>
      <c r="D162" s="69" t="s">
        <v>109</v>
      </c>
      <c r="E162" s="69" t="s">
        <v>109</v>
      </c>
      <c r="F162" s="69">
        <v>1</v>
      </c>
      <c r="G162" s="69" t="s">
        <v>109</v>
      </c>
      <c r="H162" s="69" t="s">
        <v>109</v>
      </c>
      <c r="I162" s="69" t="s">
        <v>109</v>
      </c>
      <c r="J162" s="69" t="s">
        <v>109</v>
      </c>
      <c r="K162" s="69" t="s">
        <v>109</v>
      </c>
      <c r="L162" s="69" t="s">
        <v>109</v>
      </c>
      <c r="M162" s="69" t="s">
        <v>109</v>
      </c>
      <c r="N162" s="69">
        <v>1</v>
      </c>
      <c r="O162" s="69">
        <v>1</v>
      </c>
      <c r="P162" s="69" t="s">
        <v>109</v>
      </c>
      <c r="Q162" s="69" t="s">
        <v>109</v>
      </c>
      <c r="R162" s="69" t="s">
        <v>109</v>
      </c>
      <c r="S162" s="74" t="s">
        <v>109</v>
      </c>
      <c r="T162" s="69" t="s">
        <v>109</v>
      </c>
      <c r="U162" s="69" t="s">
        <v>109</v>
      </c>
      <c r="V162" s="69" t="s">
        <v>109</v>
      </c>
      <c r="W162" s="69">
        <v>1</v>
      </c>
      <c r="X162" s="69" t="s">
        <v>109</v>
      </c>
      <c r="Y162" s="69" t="s">
        <v>109</v>
      </c>
      <c r="Z162" s="69" t="s">
        <v>109</v>
      </c>
      <c r="AA162" s="69" t="s">
        <v>109</v>
      </c>
      <c r="AB162" s="69" t="s">
        <v>109</v>
      </c>
      <c r="AC162" s="69" t="s">
        <v>109</v>
      </c>
      <c r="AD162" s="69">
        <v>1</v>
      </c>
      <c r="AE162" s="69" t="s">
        <v>109</v>
      </c>
      <c r="AF162" s="69" t="s">
        <v>109</v>
      </c>
      <c r="AG162" s="69">
        <v>1</v>
      </c>
      <c r="AH162" s="69" t="s">
        <v>109</v>
      </c>
      <c r="AI162" s="69">
        <v>1</v>
      </c>
      <c r="AJ162" s="69">
        <v>1</v>
      </c>
      <c r="AK162" s="69" t="s">
        <v>109</v>
      </c>
      <c r="AL162" s="69" t="s">
        <v>109</v>
      </c>
      <c r="AM162" s="70" t="s">
        <v>109</v>
      </c>
      <c r="AQ162" s="32"/>
      <c r="AR162" s="32"/>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row>
    <row r="163" spans="2:81" ht="15.75" x14ac:dyDescent="0.25">
      <c r="B163" s="9" t="s">
        <v>17</v>
      </c>
      <c r="C163" s="68" t="s">
        <v>109</v>
      </c>
      <c r="D163" s="69" t="s">
        <v>109</v>
      </c>
      <c r="E163" s="69" t="s">
        <v>109</v>
      </c>
      <c r="F163" s="69" t="s">
        <v>109</v>
      </c>
      <c r="G163" s="69" t="s">
        <v>109</v>
      </c>
      <c r="H163" s="69" t="s">
        <v>109</v>
      </c>
      <c r="I163" s="69" t="s">
        <v>109</v>
      </c>
      <c r="J163" s="69" t="s">
        <v>109</v>
      </c>
      <c r="K163" s="69" t="s">
        <v>109</v>
      </c>
      <c r="L163" s="69" t="s">
        <v>109</v>
      </c>
      <c r="M163" s="69" t="s">
        <v>109</v>
      </c>
      <c r="N163" s="69" t="s">
        <v>109</v>
      </c>
      <c r="O163" s="69" t="s">
        <v>109</v>
      </c>
      <c r="P163" s="69" t="s">
        <v>109</v>
      </c>
      <c r="Q163" s="69" t="s">
        <v>109</v>
      </c>
      <c r="R163" s="69" t="s">
        <v>109</v>
      </c>
      <c r="S163" s="69" t="s">
        <v>109</v>
      </c>
      <c r="T163" s="74" t="s">
        <v>109</v>
      </c>
      <c r="U163" s="69" t="s">
        <v>109</v>
      </c>
      <c r="V163" s="69">
        <v>1</v>
      </c>
      <c r="W163" s="69" t="s">
        <v>109</v>
      </c>
      <c r="X163" s="69" t="s">
        <v>109</v>
      </c>
      <c r="Y163" s="69" t="s">
        <v>109</v>
      </c>
      <c r="Z163" s="69">
        <v>1</v>
      </c>
      <c r="AA163" s="69" t="s">
        <v>109</v>
      </c>
      <c r="AB163" s="69" t="s">
        <v>109</v>
      </c>
      <c r="AC163" s="69">
        <v>1</v>
      </c>
      <c r="AD163" s="69" t="s">
        <v>109</v>
      </c>
      <c r="AE163" s="69" t="s">
        <v>109</v>
      </c>
      <c r="AF163" s="69" t="s">
        <v>109</v>
      </c>
      <c r="AG163" s="69" t="s">
        <v>109</v>
      </c>
      <c r="AH163" s="69" t="s">
        <v>109</v>
      </c>
      <c r="AI163" s="69" t="s">
        <v>109</v>
      </c>
      <c r="AJ163" s="69" t="s">
        <v>109</v>
      </c>
      <c r="AK163" s="69" t="s">
        <v>109</v>
      </c>
      <c r="AL163" s="69" t="s">
        <v>109</v>
      </c>
      <c r="AM163" s="70" t="s">
        <v>109</v>
      </c>
      <c r="AQ163" s="32"/>
      <c r="AR163" s="32"/>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row>
    <row r="164" spans="2:81" ht="15.75" x14ac:dyDescent="0.25">
      <c r="B164" s="9" t="s">
        <v>18</v>
      </c>
      <c r="C164" s="68" t="s">
        <v>109</v>
      </c>
      <c r="D164" s="69">
        <v>1</v>
      </c>
      <c r="E164" s="69" t="s">
        <v>109</v>
      </c>
      <c r="F164" s="69" t="s">
        <v>109</v>
      </c>
      <c r="G164" s="69" t="s">
        <v>109</v>
      </c>
      <c r="H164" s="69" t="s">
        <v>109</v>
      </c>
      <c r="I164" s="69">
        <v>1</v>
      </c>
      <c r="J164" s="69" t="s">
        <v>109</v>
      </c>
      <c r="K164" s="69" t="s">
        <v>109</v>
      </c>
      <c r="L164" s="69" t="s">
        <v>109</v>
      </c>
      <c r="M164" s="69" t="s">
        <v>109</v>
      </c>
      <c r="N164" s="69">
        <v>1</v>
      </c>
      <c r="O164" s="69" t="s">
        <v>109</v>
      </c>
      <c r="P164" s="69" t="s">
        <v>109</v>
      </c>
      <c r="Q164" s="69" t="s">
        <v>109</v>
      </c>
      <c r="R164" s="69" t="s">
        <v>109</v>
      </c>
      <c r="S164" s="69" t="s">
        <v>109</v>
      </c>
      <c r="T164" s="69" t="s">
        <v>109</v>
      </c>
      <c r="U164" s="74" t="s">
        <v>109</v>
      </c>
      <c r="V164" s="69" t="s">
        <v>109</v>
      </c>
      <c r="W164" s="69" t="s">
        <v>109</v>
      </c>
      <c r="X164" s="69" t="s">
        <v>109</v>
      </c>
      <c r="Y164" s="69" t="s">
        <v>109</v>
      </c>
      <c r="Z164" s="69" t="s">
        <v>109</v>
      </c>
      <c r="AA164" s="69" t="s">
        <v>109</v>
      </c>
      <c r="AB164" s="69" t="s">
        <v>109</v>
      </c>
      <c r="AC164" s="69" t="s">
        <v>109</v>
      </c>
      <c r="AD164" s="69" t="s">
        <v>109</v>
      </c>
      <c r="AE164" s="69" t="s">
        <v>109</v>
      </c>
      <c r="AF164" s="69" t="s">
        <v>109</v>
      </c>
      <c r="AG164" s="69" t="s">
        <v>109</v>
      </c>
      <c r="AH164" s="69" t="s">
        <v>109</v>
      </c>
      <c r="AI164" s="69" t="s">
        <v>109</v>
      </c>
      <c r="AJ164" s="69" t="s">
        <v>109</v>
      </c>
      <c r="AK164" s="69" t="s">
        <v>109</v>
      </c>
      <c r="AL164" s="69" t="s">
        <v>109</v>
      </c>
      <c r="AM164" s="70" t="s">
        <v>109</v>
      </c>
      <c r="AQ164" s="32"/>
      <c r="AR164" s="32"/>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row>
    <row r="165" spans="2:81" ht="15.75" x14ac:dyDescent="0.25">
      <c r="B165" s="9" t="s">
        <v>19</v>
      </c>
      <c r="C165" s="68" t="s">
        <v>109</v>
      </c>
      <c r="D165" s="69" t="s">
        <v>109</v>
      </c>
      <c r="E165" s="69" t="s">
        <v>109</v>
      </c>
      <c r="F165" s="69" t="s">
        <v>109</v>
      </c>
      <c r="G165" s="69" t="s">
        <v>109</v>
      </c>
      <c r="H165" s="69" t="s">
        <v>109</v>
      </c>
      <c r="I165" s="69" t="s">
        <v>109</v>
      </c>
      <c r="J165" s="69" t="s">
        <v>109</v>
      </c>
      <c r="K165" s="69">
        <v>1</v>
      </c>
      <c r="L165" s="69" t="s">
        <v>109</v>
      </c>
      <c r="M165" s="69" t="s">
        <v>109</v>
      </c>
      <c r="N165" s="69" t="s">
        <v>109</v>
      </c>
      <c r="O165" s="69" t="s">
        <v>109</v>
      </c>
      <c r="P165" s="69" t="s">
        <v>109</v>
      </c>
      <c r="Q165" s="69" t="s">
        <v>109</v>
      </c>
      <c r="R165" s="69" t="s">
        <v>109</v>
      </c>
      <c r="S165" s="69" t="s">
        <v>109</v>
      </c>
      <c r="T165" s="69">
        <v>1</v>
      </c>
      <c r="U165" s="69" t="s">
        <v>109</v>
      </c>
      <c r="V165" s="74" t="s">
        <v>109</v>
      </c>
      <c r="W165" s="69" t="s">
        <v>109</v>
      </c>
      <c r="X165" s="69" t="s">
        <v>109</v>
      </c>
      <c r="Y165" s="69" t="s">
        <v>109</v>
      </c>
      <c r="Z165" s="69" t="s">
        <v>109</v>
      </c>
      <c r="AA165" s="69" t="s">
        <v>109</v>
      </c>
      <c r="AB165" s="69" t="s">
        <v>109</v>
      </c>
      <c r="AC165" s="69">
        <v>1</v>
      </c>
      <c r="AD165" s="69" t="s">
        <v>109</v>
      </c>
      <c r="AE165" s="69" t="s">
        <v>109</v>
      </c>
      <c r="AF165" s="69" t="s">
        <v>109</v>
      </c>
      <c r="AG165" s="69" t="s">
        <v>109</v>
      </c>
      <c r="AH165" s="69" t="s">
        <v>109</v>
      </c>
      <c r="AI165" s="69" t="s">
        <v>109</v>
      </c>
      <c r="AJ165" s="69" t="s">
        <v>109</v>
      </c>
      <c r="AK165" s="69" t="s">
        <v>109</v>
      </c>
      <c r="AL165" s="69" t="s">
        <v>109</v>
      </c>
      <c r="AM165" s="70" t="s">
        <v>109</v>
      </c>
      <c r="AQ165" s="32"/>
      <c r="AR165" s="32"/>
      <c r="AS165" s="69"/>
      <c r="AT165" s="69"/>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69"/>
      <c r="BT165" s="69"/>
      <c r="BU165" s="69"/>
      <c r="BV165" s="69"/>
      <c r="BW165" s="69"/>
      <c r="BX165" s="69"/>
      <c r="BY165" s="69"/>
      <c r="BZ165" s="69"/>
      <c r="CA165" s="69"/>
      <c r="CB165" s="69"/>
      <c r="CC165" s="69"/>
    </row>
    <row r="166" spans="2:81" ht="15.75" x14ac:dyDescent="0.25">
      <c r="B166" s="9" t="s">
        <v>20</v>
      </c>
      <c r="C166" s="68" t="s">
        <v>109</v>
      </c>
      <c r="D166" s="69" t="s">
        <v>109</v>
      </c>
      <c r="E166" s="69" t="s">
        <v>109</v>
      </c>
      <c r="F166" s="69" t="s">
        <v>109</v>
      </c>
      <c r="G166" s="69" t="s">
        <v>109</v>
      </c>
      <c r="H166" s="69" t="s">
        <v>109</v>
      </c>
      <c r="I166" s="69" t="s">
        <v>109</v>
      </c>
      <c r="J166" s="69" t="s">
        <v>109</v>
      </c>
      <c r="K166" s="69" t="s">
        <v>109</v>
      </c>
      <c r="L166" s="69" t="s">
        <v>109</v>
      </c>
      <c r="M166" s="69" t="s">
        <v>109</v>
      </c>
      <c r="N166" s="69" t="s">
        <v>109</v>
      </c>
      <c r="O166" s="69" t="s">
        <v>109</v>
      </c>
      <c r="P166" s="69" t="s">
        <v>109</v>
      </c>
      <c r="Q166" s="69" t="s">
        <v>109</v>
      </c>
      <c r="R166" s="69" t="s">
        <v>109</v>
      </c>
      <c r="S166" s="69">
        <v>1</v>
      </c>
      <c r="T166" s="69" t="s">
        <v>109</v>
      </c>
      <c r="U166" s="69" t="s">
        <v>109</v>
      </c>
      <c r="V166" s="69" t="s">
        <v>109</v>
      </c>
      <c r="W166" s="74" t="s">
        <v>109</v>
      </c>
      <c r="X166" s="69" t="s">
        <v>109</v>
      </c>
      <c r="Y166" s="69" t="s">
        <v>109</v>
      </c>
      <c r="Z166" s="69" t="s">
        <v>109</v>
      </c>
      <c r="AA166" s="69" t="s">
        <v>109</v>
      </c>
      <c r="AB166" s="69" t="s">
        <v>109</v>
      </c>
      <c r="AC166" s="69" t="s">
        <v>109</v>
      </c>
      <c r="AD166" s="69" t="s">
        <v>109</v>
      </c>
      <c r="AE166" s="69" t="s">
        <v>109</v>
      </c>
      <c r="AF166" s="69" t="s">
        <v>109</v>
      </c>
      <c r="AG166" s="69" t="s">
        <v>109</v>
      </c>
      <c r="AH166" s="69" t="s">
        <v>109</v>
      </c>
      <c r="AI166" s="69" t="s">
        <v>109</v>
      </c>
      <c r="AJ166" s="69" t="s">
        <v>109</v>
      </c>
      <c r="AK166" s="69" t="s">
        <v>109</v>
      </c>
      <c r="AL166" s="69" t="s">
        <v>109</v>
      </c>
      <c r="AM166" s="70" t="s">
        <v>109</v>
      </c>
      <c r="AQ166" s="32"/>
      <c r="AR166" s="32"/>
      <c r="AS166" s="69"/>
      <c r="AT166" s="69"/>
      <c r="AU166" s="69"/>
      <c r="AV166" s="69"/>
      <c r="AW166" s="69"/>
      <c r="AX166" s="69"/>
      <c r="AY166" s="69"/>
      <c r="AZ166" s="69"/>
      <c r="BA166" s="69"/>
      <c r="BB166" s="69"/>
      <c r="BC166" s="69"/>
      <c r="BD166" s="69"/>
      <c r="BE166" s="69"/>
      <c r="BF166" s="69"/>
      <c r="BG166" s="69"/>
      <c r="BH166" s="69"/>
      <c r="BI166" s="69"/>
      <c r="BJ166" s="69"/>
      <c r="BK166" s="69"/>
      <c r="BL166" s="69"/>
      <c r="BM166" s="69"/>
      <c r="BN166" s="69"/>
      <c r="BO166" s="69"/>
      <c r="BP166" s="69"/>
      <c r="BQ166" s="69"/>
      <c r="BR166" s="69"/>
      <c r="BS166" s="69"/>
      <c r="BT166" s="69"/>
      <c r="BU166" s="69"/>
      <c r="BV166" s="69"/>
      <c r="BW166" s="69"/>
      <c r="BX166" s="69"/>
      <c r="BY166" s="69"/>
      <c r="BZ166" s="69"/>
      <c r="CA166" s="69"/>
      <c r="CB166" s="69"/>
      <c r="CC166" s="69"/>
    </row>
    <row r="167" spans="2:81" ht="15.75" x14ac:dyDescent="0.25">
      <c r="B167" s="9" t="s">
        <v>21</v>
      </c>
      <c r="C167" s="68" t="s">
        <v>109</v>
      </c>
      <c r="D167" s="69">
        <v>1</v>
      </c>
      <c r="E167" s="69" t="s">
        <v>109</v>
      </c>
      <c r="F167" s="69" t="s">
        <v>109</v>
      </c>
      <c r="G167" s="69" t="s">
        <v>109</v>
      </c>
      <c r="H167" s="69" t="s">
        <v>109</v>
      </c>
      <c r="I167" s="69">
        <v>1</v>
      </c>
      <c r="J167" s="69">
        <v>1</v>
      </c>
      <c r="K167" s="69" t="s">
        <v>109</v>
      </c>
      <c r="L167" s="69" t="s">
        <v>109</v>
      </c>
      <c r="M167" s="69" t="s">
        <v>109</v>
      </c>
      <c r="N167" s="69" t="s">
        <v>109</v>
      </c>
      <c r="O167" s="69" t="s">
        <v>109</v>
      </c>
      <c r="P167" s="69" t="s">
        <v>109</v>
      </c>
      <c r="Q167" s="69" t="s">
        <v>109</v>
      </c>
      <c r="R167" s="69" t="s">
        <v>109</v>
      </c>
      <c r="S167" s="69" t="s">
        <v>109</v>
      </c>
      <c r="T167" s="69" t="s">
        <v>109</v>
      </c>
      <c r="U167" s="69" t="s">
        <v>109</v>
      </c>
      <c r="V167" s="69" t="s">
        <v>109</v>
      </c>
      <c r="W167" s="69" t="s">
        <v>109</v>
      </c>
      <c r="X167" s="74" t="s">
        <v>109</v>
      </c>
      <c r="Y167" s="69">
        <v>1</v>
      </c>
      <c r="Z167" s="69" t="s">
        <v>109</v>
      </c>
      <c r="AA167" s="69" t="s">
        <v>109</v>
      </c>
      <c r="AB167" s="69" t="s">
        <v>109</v>
      </c>
      <c r="AC167" s="69" t="s">
        <v>109</v>
      </c>
      <c r="AD167" s="69" t="s">
        <v>109</v>
      </c>
      <c r="AE167" s="69" t="s">
        <v>109</v>
      </c>
      <c r="AF167" s="69">
        <v>1</v>
      </c>
      <c r="AG167" s="69" t="s">
        <v>109</v>
      </c>
      <c r="AH167" s="69" t="s">
        <v>109</v>
      </c>
      <c r="AI167" s="69" t="s">
        <v>109</v>
      </c>
      <c r="AJ167" s="69" t="s">
        <v>109</v>
      </c>
      <c r="AK167" s="69" t="s">
        <v>109</v>
      </c>
      <c r="AL167" s="69" t="s">
        <v>109</v>
      </c>
      <c r="AM167" s="70" t="s">
        <v>109</v>
      </c>
      <c r="AQ167" s="32"/>
      <c r="AR167" s="32"/>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row>
    <row r="168" spans="2:81" ht="15.75" x14ac:dyDescent="0.25">
      <c r="B168" s="9" t="s">
        <v>22</v>
      </c>
      <c r="C168" s="68" t="s">
        <v>109</v>
      </c>
      <c r="D168" s="69" t="s">
        <v>109</v>
      </c>
      <c r="E168" s="69" t="s">
        <v>109</v>
      </c>
      <c r="F168" s="69" t="s">
        <v>109</v>
      </c>
      <c r="G168" s="69" t="s">
        <v>109</v>
      </c>
      <c r="H168" s="69" t="s">
        <v>109</v>
      </c>
      <c r="I168" s="69">
        <v>1</v>
      </c>
      <c r="J168" s="69">
        <v>1</v>
      </c>
      <c r="K168" s="69" t="s">
        <v>109</v>
      </c>
      <c r="L168" s="69" t="s">
        <v>109</v>
      </c>
      <c r="M168" s="69">
        <v>1</v>
      </c>
      <c r="N168" s="69" t="s">
        <v>109</v>
      </c>
      <c r="O168" s="69" t="s">
        <v>109</v>
      </c>
      <c r="P168" s="69" t="s">
        <v>109</v>
      </c>
      <c r="Q168" s="69" t="s">
        <v>109</v>
      </c>
      <c r="R168" s="69">
        <v>1</v>
      </c>
      <c r="S168" s="69" t="s">
        <v>109</v>
      </c>
      <c r="T168" s="69" t="s">
        <v>109</v>
      </c>
      <c r="U168" s="69" t="s">
        <v>109</v>
      </c>
      <c r="V168" s="69" t="s">
        <v>109</v>
      </c>
      <c r="W168" s="69" t="s">
        <v>109</v>
      </c>
      <c r="X168" s="69">
        <v>1</v>
      </c>
      <c r="Y168" s="74" t="s">
        <v>109</v>
      </c>
      <c r="Z168" s="69" t="s">
        <v>109</v>
      </c>
      <c r="AA168" s="69" t="s">
        <v>109</v>
      </c>
      <c r="AB168" s="69" t="s">
        <v>109</v>
      </c>
      <c r="AC168" s="69">
        <v>1</v>
      </c>
      <c r="AD168" s="69" t="s">
        <v>109</v>
      </c>
      <c r="AE168" s="69" t="s">
        <v>109</v>
      </c>
      <c r="AF168" s="69">
        <v>1</v>
      </c>
      <c r="AG168" s="69" t="s">
        <v>109</v>
      </c>
      <c r="AH168" s="69" t="s">
        <v>109</v>
      </c>
      <c r="AI168" s="69" t="s">
        <v>109</v>
      </c>
      <c r="AJ168" s="69" t="s">
        <v>109</v>
      </c>
      <c r="AK168" s="69" t="s">
        <v>109</v>
      </c>
      <c r="AL168" s="69" t="s">
        <v>109</v>
      </c>
      <c r="AM168" s="70" t="s">
        <v>109</v>
      </c>
      <c r="AQ168" s="32"/>
      <c r="AR168" s="32"/>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row>
    <row r="169" spans="2:81" ht="15.75" x14ac:dyDescent="0.25">
      <c r="B169" s="9" t="s">
        <v>23</v>
      </c>
      <c r="C169" s="68" t="s">
        <v>109</v>
      </c>
      <c r="D169" s="69" t="s">
        <v>109</v>
      </c>
      <c r="E169" s="69" t="s">
        <v>109</v>
      </c>
      <c r="F169" s="69" t="s">
        <v>109</v>
      </c>
      <c r="G169" s="69" t="s">
        <v>109</v>
      </c>
      <c r="H169" s="69">
        <v>1</v>
      </c>
      <c r="I169" s="69">
        <v>1</v>
      </c>
      <c r="J169" s="69" t="s">
        <v>109</v>
      </c>
      <c r="K169" s="69" t="s">
        <v>109</v>
      </c>
      <c r="L169" s="69" t="s">
        <v>109</v>
      </c>
      <c r="M169" s="69" t="s">
        <v>109</v>
      </c>
      <c r="N169" s="69" t="s">
        <v>109</v>
      </c>
      <c r="O169" s="69" t="s">
        <v>109</v>
      </c>
      <c r="P169" s="69" t="s">
        <v>109</v>
      </c>
      <c r="Q169" s="69" t="s">
        <v>109</v>
      </c>
      <c r="R169" s="69" t="s">
        <v>109</v>
      </c>
      <c r="S169" s="69" t="s">
        <v>109</v>
      </c>
      <c r="T169" s="69">
        <v>1</v>
      </c>
      <c r="U169" s="69" t="s">
        <v>109</v>
      </c>
      <c r="V169" s="69" t="s">
        <v>109</v>
      </c>
      <c r="W169" s="69" t="s">
        <v>109</v>
      </c>
      <c r="X169" s="69" t="s">
        <v>109</v>
      </c>
      <c r="Y169" s="69" t="s">
        <v>109</v>
      </c>
      <c r="Z169" s="74" t="s">
        <v>109</v>
      </c>
      <c r="AA169" s="69" t="s">
        <v>109</v>
      </c>
      <c r="AB169" s="69" t="s">
        <v>109</v>
      </c>
      <c r="AC169" s="69">
        <v>1</v>
      </c>
      <c r="AD169" s="69" t="s">
        <v>109</v>
      </c>
      <c r="AE169" s="69">
        <v>1</v>
      </c>
      <c r="AF169" s="69" t="s">
        <v>109</v>
      </c>
      <c r="AG169" s="69" t="s">
        <v>109</v>
      </c>
      <c r="AH169" s="69" t="s">
        <v>109</v>
      </c>
      <c r="AI169" s="69" t="s">
        <v>109</v>
      </c>
      <c r="AJ169" s="69" t="s">
        <v>109</v>
      </c>
      <c r="AK169" s="69" t="s">
        <v>109</v>
      </c>
      <c r="AL169" s="69" t="s">
        <v>109</v>
      </c>
      <c r="AM169" s="70" t="s">
        <v>109</v>
      </c>
      <c r="AQ169" s="32"/>
      <c r="AR169" s="32"/>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row>
    <row r="170" spans="2:81" ht="15.75" x14ac:dyDescent="0.25">
      <c r="B170" s="9" t="s">
        <v>24</v>
      </c>
      <c r="C170" s="68" t="s">
        <v>109</v>
      </c>
      <c r="D170" s="69" t="s">
        <v>109</v>
      </c>
      <c r="E170" s="69" t="s">
        <v>109</v>
      </c>
      <c r="F170" s="69" t="s">
        <v>109</v>
      </c>
      <c r="G170" s="69" t="s">
        <v>109</v>
      </c>
      <c r="H170" s="69" t="s">
        <v>109</v>
      </c>
      <c r="I170" s="69" t="s">
        <v>109</v>
      </c>
      <c r="J170" s="69" t="s">
        <v>109</v>
      </c>
      <c r="K170" s="69" t="s">
        <v>109</v>
      </c>
      <c r="L170" s="69">
        <v>1</v>
      </c>
      <c r="M170" s="69" t="s">
        <v>109</v>
      </c>
      <c r="N170" s="69" t="s">
        <v>109</v>
      </c>
      <c r="O170" s="69" t="s">
        <v>109</v>
      </c>
      <c r="P170" s="69" t="s">
        <v>109</v>
      </c>
      <c r="Q170" s="69" t="s">
        <v>109</v>
      </c>
      <c r="R170" s="69" t="s">
        <v>109</v>
      </c>
      <c r="S170" s="69" t="s">
        <v>109</v>
      </c>
      <c r="T170" s="69" t="s">
        <v>109</v>
      </c>
      <c r="U170" s="69" t="s">
        <v>109</v>
      </c>
      <c r="V170" s="69" t="s">
        <v>109</v>
      </c>
      <c r="W170" s="69" t="s">
        <v>109</v>
      </c>
      <c r="X170" s="69" t="s">
        <v>109</v>
      </c>
      <c r="Y170" s="69" t="s">
        <v>109</v>
      </c>
      <c r="Z170" s="69" t="s">
        <v>109</v>
      </c>
      <c r="AA170" s="74" t="s">
        <v>109</v>
      </c>
      <c r="AB170" s="69" t="s">
        <v>109</v>
      </c>
      <c r="AC170" s="69" t="s">
        <v>109</v>
      </c>
      <c r="AD170" s="69" t="s">
        <v>109</v>
      </c>
      <c r="AE170" s="69" t="s">
        <v>109</v>
      </c>
      <c r="AF170" s="69" t="s">
        <v>109</v>
      </c>
      <c r="AG170" s="69" t="s">
        <v>109</v>
      </c>
      <c r="AH170" s="69" t="s">
        <v>109</v>
      </c>
      <c r="AI170" s="69" t="s">
        <v>109</v>
      </c>
      <c r="AJ170" s="69" t="s">
        <v>109</v>
      </c>
      <c r="AK170" s="69" t="s">
        <v>109</v>
      </c>
      <c r="AL170" s="69" t="s">
        <v>109</v>
      </c>
      <c r="AM170" s="70" t="s">
        <v>109</v>
      </c>
      <c r="AQ170" s="32"/>
      <c r="AR170" s="32"/>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row>
    <row r="171" spans="2:81" ht="15.75" x14ac:dyDescent="0.25">
      <c r="B171" s="9" t="s">
        <v>25</v>
      </c>
      <c r="C171" s="68" t="s">
        <v>109</v>
      </c>
      <c r="D171" s="69" t="s">
        <v>109</v>
      </c>
      <c r="E171" s="69">
        <v>1</v>
      </c>
      <c r="F171" s="69" t="s">
        <v>109</v>
      </c>
      <c r="G171" s="69" t="s">
        <v>109</v>
      </c>
      <c r="H171" s="69" t="s">
        <v>109</v>
      </c>
      <c r="I171" s="69" t="s">
        <v>109</v>
      </c>
      <c r="J171" s="69" t="s">
        <v>109</v>
      </c>
      <c r="K171" s="69" t="s">
        <v>109</v>
      </c>
      <c r="L171" s="69" t="s">
        <v>109</v>
      </c>
      <c r="M171" s="69" t="s">
        <v>109</v>
      </c>
      <c r="N171" s="69" t="s">
        <v>109</v>
      </c>
      <c r="O171" s="69" t="s">
        <v>109</v>
      </c>
      <c r="P171" s="69">
        <v>1</v>
      </c>
      <c r="Q171" s="69" t="s">
        <v>109</v>
      </c>
      <c r="R171" s="69" t="s">
        <v>109</v>
      </c>
      <c r="S171" s="69" t="s">
        <v>109</v>
      </c>
      <c r="T171" s="69" t="s">
        <v>109</v>
      </c>
      <c r="U171" s="69" t="s">
        <v>109</v>
      </c>
      <c r="V171" s="69" t="s">
        <v>109</v>
      </c>
      <c r="W171" s="69" t="s">
        <v>109</v>
      </c>
      <c r="X171" s="69" t="s">
        <v>109</v>
      </c>
      <c r="Y171" s="69" t="s">
        <v>109</v>
      </c>
      <c r="Z171" s="69" t="s">
        <v>109</v>
      </c>
      <c r="AA171" s="69" t="s">
        <v>109</v>
      </c>
      <c r="AB171" s="74" t="s">
        <v>109</v>
      </c>
      <c r="AC171" s="69" t="s">
        <v>109</v>
      </c>
      <c r="AD171" s="69" t="s">
        <v>109</v>
      </c>
      <c r="AE171" s="69" t="s">
        <v>109</v>
      </c>
      <c r="AF171" s="69" t="s">
        <v>109</v>
      </c>
      <c r="AG171" s="69" t="s">
        <v>109</v>
      </c>
      <c r="AH171" s="69" t="s">
        <v>109</v>
      </c>
      <c r="AI171" s="69" t="s">
        <v>109</v>
      </c>
      <c r="AJ171" s="69" t="s">
        <v>109</v>
      </c>
      <c r="AK171" s="69" t="s">
        <v>109</v>
      </c>
      <c r="AL171" s="69">
        <v>1</v>
      </c>
      <c r="AM171" s="70" t="s">
        <v>109</v>
      </c>
      <c r="AQ171" s="32"/>
      <c r="AR171" s="32"/>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row>
    <row r="172" spans="2:81" ht="15.75" x14ac:dyDescent="0.25">
      <c r="B172" s="9" t="s">
        <v>26</v>
      </c>
      <c r="C172" s="68" t="s">
        <v>109</v>
      </c>
      <c r="D172" s="69" t="s">
        <v>109</v>
      </c>
      <c r="E172" s="69" t="s">
        <v>109</v>
      </c>
      <c r="F172" s="69" t="s">
        <v>109</v>
      </c>
      <c r="G172" s="69" t="s">
        <v>109</v>
      </c>
      <c r="H172" s="69" t="s">
        <v>109</v>
      </c>
      <c r="I172" s="69">
        <v>1</v>
      </c>
      <c r="J172" s="69">
        <v>1</v>
      </c>
      <c r="K172" s="69" t="s">
        <v>109</v>
      </c>
      <c r="L172" s="69" t="s">
        <v>109</v>
      </c>
      <c r="M172" s="69">
        <v>1</v>
      </c>
      <c r="N172" s="69" t="s">
        <v>109</v>
      </c>
      <c r="O172" s="69" t="s">
        <v>109</v>
      </c>
      <c r="P172" s="69" t="s">
        <v>109</v>
      </c>
      <c r="Q172" s="69" t="s">
        <v>109</v>
      </c>
      <c r="R172" s="69" t="s">
        <v>109</v>
      </c>
      <c r="S172" s="69" t="s">
        <v>109</v>
      </c>
      <c r="T172" s="69">
        <v>1</v>
      </c>
      <c r="U172" s="69" t="s">
        <v>109</v>
      </c>
      <c r="V172" s="69">
        <v>1</v>
      </c>
      <c r="W172" s="69" t="s">
        <v>109</v>
      </c>
      <c r="X172" s="69" t="s">
        <v>109</v>
      </c>
      <c r="Y172" s="69">
        <v>1</v>
      </c>
      <c r="Z172" s="69">
        <v>1</v>
      </c>
      <c r="AA172" s="69" t="s">
        <v>109</v>
      </c>
      <c r="AB172" s="69" t="s">
        <v>109</v>
      </c>
      <c r="AC172" s="74" t="s">
        <v>109</v>
      </c>
      <c r="AD172" s="69" t="s">
        <v>109</v>
      </c>
      <c r="AE172" s="69" t="s">
        <v>109</v>
      </c>
      <c r="AF172" s="69" t="s">
        <v>109</v>
      </c>
      <c r="AG172" s="69" t="s">
        <v>109</v>
      </c>
      <c r="AH172" s="69" t="s">
        <v>109</v>
      </c>
      <c r="AI172" s="69" t="s">
        <v>109</v>
      </c>
      <c r="AJ172" s="69" t="s">
        <v>109</v>
      </c>
      <c r="AK172" s="69" t="s">
        <v>109</v>
      </c>
      <c r="AL172" s="69" t="s">
        <v>109</v>
      </c>
      <c r="AM172" s="70" t="s">
        <v>109</v>
      </c>
      <c r="AQ172" s="32"/>
      <c r="AR172" s="32"/>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row>
    <row r="173" spans="2:81" ht="15.75" x14ac:dyDescent="0.25">
      <c r="B173" s="9" t="s">
        <v>27</v>
      </c>
      <c r="C173" s="68">
        <v>1</v>
      </c>
      <c r="D173" s="69" t="s">
        <v>109</v>
      </c>
      <c r="E173" s="69" t="s">
        <v>109</v>
      </c>
      <c r="F173" s="69" t="s">
        <v>109</v>
      </c>
      <c r="G173" s="69" t="s">
        <v>109</v>
      </c>
      <c r="H173" s="69" t="s">
        <v>109</v>
      </c>
      <c r="I173" s="69" t="s">
        <v>109</v>
      </c>
      <c r="J173" s="69" t="s">
        <v>109</v>
      </c>
      <c r="K173" s="69" t="s">
        <v>109</v>
      </c>
      <c r="L173" s="69" t="s">
        <v>109</v>
      </c>
      <c r="M173" s="69" t="s">
        <v>109</v>
      </c>
      <c r="N173" s="69" t="s">
        <v>109</v>
      </c>
      <c r="O173" s="69" t="s">
        <v>109</v>
      </c>
      <c r="P173" s="69">
        <v>1</v>
      </c>
      <c r="Q173" s="69" t="s">
        <v>109</v>
      </c>
      <c r="R173" s="69" t="s">
        <v>109</v>
      </c>
      <c r="S173" s="69">
        <v>1</v>
      </c>
      <c r="T173" s="69" t="s">
        <v>109</v>
      </c>
      <c r="U173" s="69" t="s">
        <v>109</v>
      </c>
      <c r="V173" s="69" t="s">
        <v>109</v>
      </c>
      <c r="W173" s="69" t="s">
        <v>109</v>
      </c>
      <c r="X173" s="69" t="s">
        <v>109</v>
      </c>
      <c r="Y173" s="69" t="s">
        <v>109</v>
      </c>
      <c r="Z173" s="69" t="s">
        <v>109</v>
      </c>
      <c r="AA173" s="69" t="s">
        <v>109</v>
      </c>
      <c r="AB173" s="69" t="s">
        <v>109</v>
      </c>
      <c r="AC173" s="69" t="s">
        <v>109</v>
      </c>
      <c r="AD173" s="74" t="s">
        <v>109</v>
      </c>
      <c r="AE173" s="69" t="s">
        <v>109</v>
      </c>
      <c r="AF173" s="69" t="s">
        <v>109</v>
      </c>
      <c r="AG173" s="69" t="s">
        <v>109</v>
      </c>
      <c r="AH173" s="69" t="s">
        <v>109</v>
      </c>
      <c r="AI173" s="69">
        <v>1</v>
      </c>
      <c r="AJ173" s="69" t="s">
        <v>109</v>
      </c>
      <c r="AK173" s="69" t="s">
        <v>109</v>
      </c>
      <c r="AL173" s="69" t="s">
        <v>109</v>
      </c>
      <c r="AM173" s="70" t="s">
        <v>109</v>
      </c>
      <c r="AQ173" s="32"/>
      <c r="AR173" s="32"/>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row>
    <row r="174" spans="2:81" ht="15.75" x14ac:dyDescent="0.25">
      <c r="B174" s="9" t="s">
        <v>28</v>
      </c>
      <c r="C174" s="68">
        <v>1</v>
      </c>
      <c r="D174" s="69" t="s">
        <v>109</v>
      </c>
      <c r="E174" s="69" t="s">
        <v>109</v>
      </c>
      <c r="F174" s="69" t="s">
        <v>109</v>
      </c>
      <c r="G174" s="69" t="s">
        <v>109</v>
      </c>
      <c r="H174" s="69">
        <v>1</v>
      </c>
      <c r="I174" s="69" t="s">
        <v>109</v>
      </c>
      <c r="J174" s="69" t="s">
        <v>109</v>
      </c>
      <c r="K174" s="69" t="s">
        <v>109</v>
      </c>
      <c r="L174" s="69" t="s">
        <v>109</v>
      </c>
      <c r="M174" s="69" t="s">
        <v>109</v>
      </c>
      <c r="N174" s="69" t="s">
        <v>109</v>
      </c>
      <c r="O174" s="69" t="s">
        <v>109</v>
      </c>
      <c r="P174" s="69">
        <v>1</v>
      </c>
      <c r="Q174" s="69" t="s">
        <v>109</v>
      </c>
      <c r="R174" s="69" t="s">
        <v>109</v>
      </c>
      <c r="S174" s="69" t="s">
        <v>109</v>
      </c>
      <c r="T174" s="69" t="s">
        <v>109</v>
      </c>
      <c r="U174" s="69" t="s">
        <v>109</v>
      </c>
      <c r="V174" s="69" t="s">
        <v>109</v>
      </c>
      <c r="W174" s="69" t="s">
        <v>109</v>
      </c>
      <c r="X174" s="69" t="s">
        <v>109</v>
      </c>
      <c r="Y174" s="69" t="s">
        <v>109</v>
      </c>
      <c r="Z174" s="69">
        <v>1</v>
      </c>
      <c r="AA174" s="69" t="s">
        <v>109</v>
      </c>
      <c r="AB174" s="69" t="s">
        <v>109</v>
      </c>
      <c r="AC174" s="69" t="s">
        <v>109</v>
      </c>
      <c r="AD174" s="69" t="s">
        <v>109</v>
      </c>
      <c r="AE174" s="74" t="s">
        <v>109</v>
      </c>
      <c r="AF174" s="69" t="s">
        <v>109</v>
      </c>
      <c r="AG174" s="69" t="s">
        <v>109</v>
      </c>
      <c r="AH174" s="69" t="s">
        <v>109</v>
      </c>
      <c r="AI174" s="69" t="s">
        <v>109</v>
      </c>
      <c r="AJ174" s="69" t="s">
        <v>109</v>
      </c>
      <c r="AK174" s="69" t="s">
        <v>109</v>
      </c>
      <c r="AL174" s="69" t="s">
        <v>109</v>
      </c>
      <c r="AM174" s="70" t="s">
        <v>109</v>
      </c>
      <c r="AQ174" s="32"/>
      <c r="AR174" s="32"/>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row>
    <row r="175" spans="2:81" ht="15.75" x14ac:dyDescent="0.25">
      <c r="B175" s="9" t="s">
        <v>29</v>
      </c>
      <c r="C175" s="68" t="s">
        <v>109</v>
      </c>
      <c r="D175" s="69">
        <v>1</v>
      </c>
      <c r="E175" s="69" t="s">
        <v>109</v>
      </c>
      <c r="F175" s="69" t="s">
        <v>109</v>
      </c>
      <c r="G175" s="69" t="s">
        <v>109</v>
      </c>
      <c r="H175" s="69" t="s">
        <v>109</v>
      </c>
      <c r="I175" s="69">
        <v>1</v>
      </c>
      <c r="J175" s="69" t="s">
        <v>109</v>
      </c>
      <c r="K175" s="69" t="s">
        <v>109</v>
      </c>
      <c r="L175" s="69" t="s">
        <v>109</v>
      </c>
      <c r="M175" s="69" t="s">
        <v>109</v>
      </c>
      <c r="N175" s="69">
        <v>1</v>
      </c>
      <c r="O175" s="69" t="s">
        <v>109</v>
      </c>
      <c r="P175" s="69" t="s">
        <v>109</v>
      </c>
      <c r="Q175" s="69">
        <v>1</v>
      </c>
      <c r="R175" s="69">
        <v>1</v>
      </c>
      <c r="S175" s="69" t="s">
        <v>109</v>
      </c>
      <c r="T175" s="69" t="s">
        <v>109</v>
      </c>
      <c r="U175" s="69" t="s">
        <v>109</v>
      </c>
      <c r="V175" s="69" t="s">
        <v>109</v>
      </c>
      <c r="W175" s="69" t="s">
        <v>109</v>
      </c>
      <c r="X175" s="69">
        <v>1</v>
      </c>
      <c r="Y175" s="69">
        <v>1</v>
      </c>
      <c r="Z175" s="69" t="s">
        <v>109</v>
      </c>
      <c r="AA175" s="69" t="s">
        <v>109</v>
      </c>
      <c r="AB175" s="69" t="s">
        <v>109</v>
      </c>
      <c r="AC175" s="69" t="s">
        <v>109</v>
      </c>
      <c r="AD175" s="69" t="s">
        <v>109</v>
      </c>
      <c r="AE175" s="69" t="s">
        <v>109</v>
      </c>
      <c r="AF175" s="74" t="s">
        <v>109</v>
      </c>
      <c r="AG175" s="69" t="s">
        <v>109</v>
      </c>
      <c r="AH175" s="69" t="s">
        <v>109</v>
      </c>
      <c r="AI175" s="69" t="s">
        <v>109</v>
      </c>
      <c r="AJ175" s="69" t="s">
        <v>109</v>
      </c>
      <c r="AK175" s="69" t="s">
        <v>109</v>
      </c>
      <c r="AL175" s="69" t="s">
        <v>109</v>
      </c>
      <c r="AM175" s="70" t="s">
        <v>109</v>
      </c>
      <c r="AQ175" s="32"/>
      <c r="AR175" s="32"/>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row>
    <row r="176" spans="2:81" ht="15.75" x14ac:dyDescent="0.25">
      <c r="B176" s="9" t="s">
        <v>31</v>
      </c>
      <c r="C176" s="68" t="s">
        <v>109</v>
      </c>
      <c r="D176" s="69" t="s">
        <v>109</v>
      </c>
      <c r="E176" s="69" t="s">
        <v>109</v>
      </c>
      <c r="F176" s="69" t="s">
        <v>109</v>
      </c>
      <c r="G176" s="69" t="s">
        <v>109</v>
      </c>
      <c r="H176" s="69" t="s">
        <v>109</v>
      </c>
      <c r="I176" s="69" t="s">
        <v>109</v>
      </c>
      <c r="J176" s="69" t="s">
        <v>109</v>
      </c>
      <c r="K176" s="69" t="s">
        <v>109</v>
      </c>
      <c r="L176" s="69" t="s">
        <v>109</v>
      </c>
      <c r="M176" s="69" t="s">
        <v>109</v>
      </c>
      <c r="N176" s="69" t="s">
        <v>109</v>
      </c>
      <c r="O176" s="69">
        <v>1</v>
      </c>
      <c r="P176" s="69" t="s">
        <v>109</v>
      </c>
      <c r="Q176" s="69" t="s">
        <v>109</v>
      </c>
      <c r="R176" s="69" t="s">
        <v>109</v>
      </c>
      <c r="S176" s="69">
        <v>1</v>
      </c>
      <c r="T176" s="69" t="s">
        <v>109</v>
      </c>
      <c r="U176" s="69" t="s">
        <v>109</v>
      </c>
      <c r="V176" s="69" t="s">
        <v>109</v>
      </c>
      <c r="W176" s="69" t="s">
        <v>109</v>
      </c>
      <c r="X176" s="69" t="s">
        <v>109</v>
      </c>
      <c r="Y176" s="69" t="s">
        <v>109</v>
      </c>
      <c r="Z176" s="69" t="s">
        <v>109</v>
      </c>
      <c r="AA176" s="69" t="s">
        <v>109</v>
      </c>
      <c r="AB176" s="69" t="s">
        <v>109</v>
      </c>
      <c r="AC176" s="69" t="s">
        <v>109</v>
      </c>
      <c r="AD176" s="69" t="s">
        <v>109</v>
      </c>
      <c r="AE176" s="69" t="s">
        <v>109</v>
      </c>
      <c r="AF176" s="69" t="s">
        <v>109</v>
      </c>
      <c r="AG176" s="74" t="s">
        <v>109</v>
      </c>
      <c r="AH176" s="69" t="s">
        <v>109</v>
      </c>
      <c r="AI176" s="69" t="s">
        <v>109</v>
      </c>
      <c r="AJ176" s="69">
        <v>1</v>
      </c>
      <c r="AK176" s="69">
        <v>1</v>
      </c>
      <c r="AL176" s="69">
        <v>1</v>
      </c>
      <c r="AM176" s="70" t="s">
        <v>109</v>
      </c>
      <c r="AQ176" s="32"/>
      <c r="AR176" s="32"/>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row>
    <row r="177" spans="2:81" ht="15.75" x14ac:dyDescent="0.25">
      <c r="B177" s="9" t="s">
        <v>206</v>
      </c>
      <c r="C177" s="68" t="s">
        <v>109</v>
      </c>
      <c r="D177" s="69" t="s">
        <v>109</v>
      </c>
      <c r="E177" s="69" t="s">
        <v>109</v>
      </c>
      <c r="F177" s="69" t="s">
        <v>109</v>
      </c>
      <c r="G177" s="69" t="s">
        <v>109</v>
      </c>
      <c r="H177" s="69" t="s">
        <v>109</v>
      </c>
      <c r="I177" s="69" t="s">
        <v>109</v>
      </c>
      <c r="J177" s="69" t="s">
        <v>109</v>
      </c>
      <c r="K177" s="69" t="s">
        <v>109</v>
      </c>
      <c r="L177" s="69" t="s">
        <v>109</v>
      </c>
      <c r="M177" s="69" t="s">
        <v>109</v>
      </c>
      <c r="N177" s="69" t="s">
        <v>109</v>
      </c>
      <c r="O177" s="69" t="s">
        <v>109</v>
      </c>
      <c r="P177" s="69" t="s">
        <v>109</v>
      </c>
      <c r="Q177" s="69" t="s">
        <v>109</v>
      </c>
      <c r="R177" s="69" t="s">
        <v>109</v>
      </c>
      <c r="S177" s="69" t="s">
        <v>109</v>
      </c>
      <c r="T177" s="69" t="s">
        <v>109</v>
      </c>
      <c r="U177" s="69" t="s">
        <v>109</v>
      </c>
      <c r="V177" s="69" t="s">
        <v>109</v>
      </c>
      <c r="W177" s="69" t="s">
        <v>109</v>
      </c>
      <c r="X177" s="69" t="s">
        <v>109</v>
      </c>
      <c r="Y177" s="69" t="s">
        <v>109</v>
      </c>
      <c r="Z177" s="69" t="s">
        <v>109</v>
      </c>
      <c r="AA177" s="69" t="s">
        <v>109</v>
      </c>
      <c r="AB177" s="69" t="s">
        <v>109</v>
      </c>
      <c r="AC177" s="69" t="s">
        <v>109</v>
      </c>
      <c r="AD177" s="69" t="s">
        <v>109</v>
      </c>
      <c r="AE177" s="69" t="s">
        <v>109</v>
      </c>
      <c r="AF177" s="69" t="s">
        <v>109</v>
      </c>
      <c r="AG177" s="69" t="s">
        <v>109</v>
      </c>
      <c r="AH177" s="74" t="s">
        <v>109</v>
      </c>
      <c r="AI177" s="69">
        <v>1</v>
      </c>
      <c r="AJ177" s="69">
        <v>1</v>
      </c>
      <c r="AK177" s="69" t="s">
        <v>109</v>
      </c>
      <c r="AL177" s="69">
        <v>1</v>
      </c>
      <c r="AM177" s="70" t="s">
        <v>109</v>
      </c>
      <c r="AQ177" s="32"/>
      <c r="AR177" s="32"/>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row>
    <row r="178" spans="2:81" ht="15.75" x14ac:dyDescent="0.25">
      <c r="B178" s="9" t="s">
        <v>32</v>
      </c>
      <c r="C178" s="68" t="s">
        <v>109</v>
      </c>
      <c r="D178" s="69" t="s">
        <v>109</v>
      </c>
      <c r="E178" s="69" t="s">
        <v>109</v>
      </c>
      <c r="F178" s="69" t="s">
        <v>109</v>
      </c>
      <c r="G178" s="69" t="s">
        <v>109</v>
      </c>
      <c r="H178" s="69" t="s">
        <v>109</v>
      </c>
      <c r="I178" s="69" t="s">
        <v>109</v>
      </c>
      <c r="J178" s="69" t="s">
        <v>109</v>
      </c>
      <c r="K178" s="69" t="s">
        <v>109</v>
      </c>
      <c r="L178" s="69" t="s">
        <v>109</v>
      </c>
      <c r="M178" s="69" t="s">
        <v>109</v>
      </c>
      <c r="N178" s="69" t="s">
        <v>109</v>
      </c>
      <c r="O178" s="69" t="s">
        <v>109</v>
      </c>
      <c r="P178" s="69">
        <v>1</v>
      </c>
      <c r="Q178" s="69" t="s">
        <v>109</v>
      </c>
      <c r="R178" s="69" t="s">
        <v>109</v>
      </c>
      <c r="S178" s="69">
        <v>1</v>
      </c>
      <c r="T178" s="69" t="s">
        <v>109</v>
      </c>
      <c r="U178" s="69" t="s">
        <v>109</v>
      </c>
      <c r="V178" s="69" t="s">
        <v>109</v>
      </c>
      <c r="W178" s="69" t="s">
        <v>109</v>
      </c>
      <c r="X178" s="69" t="s">
        <v>109</v>
      </c>
      <c r="Y178" s="69" t="s">
        <v>109</v>
      </c>
      <c r="Z178" s="69" t="s">
        <v>109</v>
      </c>
      <c r="AA178" s="69" t="s">
        <v>109</v>
      </c>
      <c r="AB178" s="69" t="s">
        <v>109</v>
      </c>
      <c r="AC178" s="69" t="s">
        <v>109</v>
      </c>
      <c r="AD178" s="69">
        <v>1</v>
      </c>
      <c r="AE178" s="69" t="s">
        <v>109</v>
      </c>
      <c r="AF178" s="69" t="s">
        <v>109</v>
      </c>
      <c r="AG178" s="69" t="s">
        <v>109</v>
      </c>
      <c r="AH178" s="69">
        <v>1</v>
      </c>
      <c r="AI178" s="74" t="s">
        <v>109</v>
      </c>
      <c r="AJ178" s="69" t="s">
        <v>109</v>
      </c>
      <c r="AK178" s="69" t="s">
        <v>109</v>
      </c>
      <c r="AL178" s="69">
        <v>1</v>
      </c>
      <c r="AM178" s="70" t="s">
        <v>109</v>
      </c>
      <c r="AQ178" s="32"/>
      <c r="AR178" s="32"/>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row>
    <row r="179" spans="2:81" ht="15.75" x14ac:dyDescent="0.25">
      <c r="B179" s="9" t="s">
        <v>33</v>
      </c>
      <c r="C179" s="68" t="s">
        <v>109</v>
      </c>
      <c r="D179" s="69" t="s">
        <v>109</v>
      </c>
      <c r="E179" s="69" t="s">
        <v>109</v>
      </c>
      <c r="F179" s="69" t="s">
        <v>109</v>
      </c>
      <c r="G179" s="69" t="s">
        <v>109</v>
      </c>
      <c r="H179" s="69" t="s">
        <v>109</v>
      </c>
      <c r="I179" s="69" t="s">
        <v>109</v>
      </c>
      <c r="J179" s="69" t="s">
        <v>109</v>
      </c>
      <c r="K179" s="69" t="s">
        <v>109</v>
      </c>
      <c r="L179" s="69" t="s">
        <v>109</v>
      </c>
      <c r="M179" s="69" t="s">
        <v>109</v>
      </c>
      <c r="N179" s="69" t="s">
        <v>109</v>
      </c>
      <c r="O179" s="69" t="s">
        <v>109</v>
      </c>
      <c r="P179" s="69" t="s">
        <v>109</v>
      </c>
      <c r="Q179" s="69" t="s">
        <v>109</v>
      </c>
      <c r="R179" s="69" t="s">
        <v>109</v>
      </c>
      <c r="S179" s="69">
        <v>1</v>
      </c>
      <c r="T179" s="69" t="s">
        <v>109</v>
      </c>
      <c r="U179" s="69" t="s">
        <v>109</v>
      </c>
      <c r="V179" s="69" t="s">
        <v>109</v>
      </c>
      <c r="W179" s="69" t="s">
        <v>109</v>
      </c>
      <c r="X179" s="69" t="s">
        <v>109</v>
      </c>
      <c r="Y179" s="69" t="s">
        <v>109</v>
      </c>
      <c r="Z179" s="69" t="s">
        <v>109</v>
      </c>
      <c r="AA179" s="69" t="s">
        <v>109</v>
      </c>
      <c r="AB179" s="69" t="s">
        <v>109</v>
      </c>
      <c r="AC179" s="69" t="s">
        <v>109</v>
      </c>
      <c r="AD179" s="69" t="s">
        <v>109</v>
      </c>
      <c r="AE179" s="69" t="s">
        <v>109</v>
      </c>
      <c r="AF179" s="69" t="s">
        <v>109</v>
      </c>
      <c r="AG179" s="69">
        <v>1</v>
      </c>
      <c r="AH179" s="69">
        <v>1</v>
      </c>
      <c r="AI179" s="69" t="s">
        <v>109</v>
      </c>
      <c r="AJ179" s="74" t="s">
        <v>109</v>
      </c>
      <c r="AK179" s="69" t="s">
        <v>109</v>
      </c>
      <c r="AL179" s="69">
        <v>1</v>
      </c>
      <c r="AM179" s="70" t="s">
        <v>109</v>
      </c>
      <c r="AQ179" s="32"/>
      <c r="AR179" s="32"/>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row>
    <row r="180" spans="2:81" ht="15.75" x14ac:dyDescent="0.25">
      <c r="B180" s="9" t="s">
        <v>34</v>
      </c>
      <c r="C180" s="68" t="s">
        <v>109</v>
      </c>
      <c r="D180" s="69" t="s">
        <v>109</v>
      </c>
      <c r="E180" s="69">
        <v>1</v>
      </c>
      <c r="F180" s="69" t="s">
        <v>109</v>
      </c>
      <c r="G180" s="69" t="s">
        <v>109</v>
      </c>
      <c r="H180" s="69" t="s">
        <v>109</v>
      </c>
      <c r="I180" s="69" t="s">
        <v>109</v>
      </c>
      <c r="J180" s="69" t="s">
        <v>109</v>
      </c>
      <c r="K180" s="69" t="s">
        <v>109</v>
      </c>
      <c r="L180" s="69" t="s">
        <v>109</v>
      </c>
      <c r="M180" s="69" t="s">
        <v>109</v>
      </c>
      <c r="N180" s="69" t="s">
        <v>109</v>
      </c>
      <c r="O180" s="69">
        <v>1</v>
      </c>
      <c r="P180" s="69" t="s">
        <v>109</v>
      </c>
      <c r="Q180" s="69" t="s">
        <v>109</v>
      </c>
      <c r="R180" s="69" t="s">
        <v>109</v>
      </c>
      <c r="S180" s="69" t="s">
        <v>109</v>
      </c>
      <c r="T180" s="69" t="s">
        <v>109</v>
      </c>
      <c r="U180" s="69" t="s">
        <v>109</v>
      </c>
      <c r="V180" s="69" t="s">
        <v>109</v>
      </c>
      <c r="W180" s="69" t="s">
        <v>109</v>
      </c>
      <c r="X180" s="69" t="s">
        <v>109</v>
      </c>
      <c r="Y180" s="69" t="s">
        <v>109</v>
      </c>
      <c r="Z180" s="69" t="s">
        <v>109</v>
      </c>
      <c r="AA180" s="69" t="s">
        <v>109</v>
      </c>
      <c r="AB180" s="69" t="s">
        <v>109</v>
      </c>
      <c r="AC180" s="69" t="s">
        <v>109</v>
      </c>
      <c r="AD180" s="69" t="s">
        <v>109</v>
      </c>
      <c r="AE180" s="69" t="s">
        <v>109</v>
      </c>
      <c r="AF180" s="69" t="s">
        <v>109</v>
      </c>
      <c r="AG180" s="69">
        <v>1</v>
      </c>
      <c r="AH180" s="69" t="s">
        <v>109</v>
      </c>
      <c r="AI180" s="69" t="s">
        <v>109</v>
      </c>
      <c r="AJ180" s="69" t="s">
        <v>109</v>
      </c>
      <c r="AK180" s="74" t="s">
        <v>109</v>
      </c>
      <c r="AL180" s="69">
        <v>1</v>
      </c>
      <c r="AM180" s="70" t="s">
        <v>109</v>
      </c>
      <c r="AQ180" s="32"/>
      <c r="AR180" s="32"/>
      <c r="AS180" s="69"/>
      <c r="AT180" s="69"/>
      <c r="AU180" s="69"/>
      <c r="AV180" s="69"/>
      <c r="AW180" s="69"/>
      <c r="AX180" s="69"/>
      <c r="AY180" s="69"/>
      <c r="AZ180" s="69"/>
      <c r="BA180" s="69"/>
      <c r="BB180" s="69"/>
      <c r="BC180" s="69"/>
      <c r="BD180" s="69"/>
      <c r="BE180" s="69"/>
      <c r="BF180" s="69"/>
      <c r="BG180" s="69"/>
      <c r="BH180" s="69"/>
      <c r="BI180" s="69"/>
      <c r="BJ180" s="69"/>
      <c r="BK180" s="69"/>
      <c r="BL180" s="69"/>
      <c r="BM180" s="69"/>
      <c r="BN180" s="69"/>
      <c r="BO180" s="69"/>
      <c r="BP180" s="69"/>
      <c r="BQ180" s="69"/>
      <c r="BR180" s="69"/>
      <c r="BS180" s="69"/>
      <c r="BT180" s="69"/>
      <c r="BU180" s="69"/>
      <c r="BV180" s="69"/>
      <c r="BW180" s="69"/>
      <c r="BX180" s="69"/>
      <c r="BY180" s="69"/>
      <c r="BZ180" s="69"/>
      <c r="CA180" s="69"/>
      <c r="CB180" s="69"/>
      <c r="CC180" s="69"/>
    </row>
    <row r="181" spans="2:81" ht="15.75" x14ac:dyDescent="0.25">
      <c r="B181" s="9" t="s">
        <v>35</v>
      </c>
      <c r="C181" s="68" t="s">
        <v>109</v>
      </c>
      <c r="D181" s="69" t="s">
        <v>109</v>
      </c>
      <c r="E181" s="69">
        <v>1</v>
      </c>
      <c r="F181" s="69" t="s">
        <v>109</v>
      </c>
      <c r="G181" s="69" t="s">
        <v>109</v>
      </c>
      <c r="H181" s="69" t="s">
        <v>109</v>
      </c>
      <c r="I181" s="69" t="s">
        <v>109</v>
      </c>
      <c r="J181" s="69" t="s">
        <v>109</v>
      </c>
      <c r="K181" s="69" t="s">
        <v>109</v>
      </c>
      <c r="L181" s="69" t="s">
        <v>109</v>
      </c>
      <c r="M181" s="69" t="s">
        <v>109</v>
      </c>
      <c r="N181" s="69" t="s">
        <v>109</v>
      </c>
      <c r="O181" s="69" t="s">
        <v>109</v>
      </c>
      <c r="P181" s="69">
        <v>1</v>
      </c>
      <c r="Q181" s="69" t="s">
        <v>109</v>
      </c>
      <c r="R181" s="69" t="s">
        <v>109</v>
      </c>
      <c r="S181" s="69" t="s">
        <v>109</v>
      </c>
      <c r="T181" s="69" t="s">
        <v>109</v>
      </c>
      <c r="U181" s="69" t="s">
        <v>109</v>
      </c>
      <c r="V181" s="69" t="s">
        <v>109</v>
      </c>
      <c r="W181" s="69" t="s">
        <v>109</v>
      </c>
      <c r="X181" s="69" t="s">
        <v>109</v>
      </c>
      <c r="Y181" s="69" t="s">
        <v>109</v>
      </c>
      <c r="Z181" s="69" t="s">
        <v>109</v>
      </c>
      <c r="AA181" s="69" t="s">
        <v>109</v>
      </c>
      <c r="AB181" s="69">
        <v>1</v>
      </c>
      <c r="AC181" s="69" t="s">
        <v>109</v>
      </c>
      <c r="AD181" s="69" t="s">
        <v>109</v>
      </c>
      <c r="AE181" s="69" t="s">
        <v>109</v>
      </c>
      <c r="AF181" s="69" t="s">
        <v>109</v>
      </c>
      <c r="AG181" s="69">
        <v>1</v>
      </c>
      <c r="AH181" s="69">
        <v>1</v>
      </c>
      <c r="AI181" s="69">
        <v>1</v>
      </c>
      <c r="AJ181" s="69">
        <v>1</v>
      </c>
      <c r="AK181" s="69">
        <v>1</v>
      </c>
      <c r="AL181" s="74" t="s">
        <v>109</v>
      </c>
      <c r="AM181" s="70" t="s">
        <v>109</v>
      </c>
      <c r="AQ181" s="32"/>
      <c r="AR181" s="32"/>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row>
    <row r="182" spans="2:81" ht="15.75" x14ac:dyDescent="0.25">
      <c r="B182" s="9" t="s">
        <v>36</v>
      </c>
      <c r="C182" s="71" t="s">
        <v>109</v>
      </c>
      <c r="D182" s="72" t="s">
        <v>109</v>
      </c>
      <c r="E182" s="72" t="s">
        <v>109</v>
      </c>
      <c r="F182" s="72" t="s">
        <v>109</v>
      </c>
      <c r="G182" s="72" t="s">
        <v>109</v>
      </c>
      <c r="H182" s="72" t="s">
        <v>109</v>
      </c>
      <c r="I182" s="72" t="s">
        <v>109</v>
      </c>
      <c r="J182" s="72" t="s">
        <v>109</v>
      </c>
      <c r="K182" s="72" t="s">
        <v>109</v>
      </c>
      <c r="L182" s="72" t="s">
        <v>109</v>
      </c>
      <c r="M182" s="72" t="s">
        <v>109</v>
      </c>
      <c r="N182" s="72" t="s">
        <v>109</v>
      </c>
      <c r="O182" s="72" t="s">
        <v>109</v>
      </c>
      <c r="P182" s="72" t="s">
        <v>109</v>
      </c>
      <c r="Q182" s="72" t="s">
        <v>109</v>
      </c>
      <c r="R182" s="72" t="s">
        <v>109</v>
      </c>
      <c r="S182" s="72" t="s">
        <v>109</v>
      </c>
      <c r="T182" s="72" t="s">
        <v>109</v>
      </c>
      <c r="U182" s="72" t="s">
        <v>109</v>
      </c>
      <c r="V182" s="72" t="s">
        <v>109</v>
      </c>
      <c r="W182" s="72" t="s">
        <v>109</v>
      </c>
      <c r="X182" s="72" t="s">
        <v>109</v>
      </c>
      <c r="Y182" s="72" t="s">
        <v>109</v>
      </c>
      <c r="Z182" s="72" t="s">
        <v>109</v>
      </c>
      <c r="AA182" s="72" t="s">
        <v>109</v>
      </c>
      <c r="AB182" s="72" t="s">
        <v>109</v>
      </c>
      <c r="AC182" s="72" t="s">
        <v>109</v>
      </c>
      <c r="AD182" s="72" t="s">
        <v>109</v>
      </c>
      <c r="AE182" s="72" t="s">
        <v>109</v>
      </c>
      <c r="AF182" s="72" t="s">
        <v>109</v>
      </c>
      <c r="AG182" s="72" t="s">
        <v>109</v>
      </c>
      <c r="AH182" s="72" t="s">
        <v>109</v>
      </c>
      <c r="AI182" s="72" t="s">
        <v>109</v>
      </c>
      <c r="AJ182" s="72" t="s">
        <v>109</v>
      </c>
      <c r="AK182" s="72" t="s">
        <v>109</v>
      </c>
      <c r="AL182" s="72" t="s">
        <v>109</v>
      </c>
      <c r="AM182" s="75" t="s">
        <v>109</v>
      </c>
      <c r="AQ182" s="32"/>
      <c r="AR182" s="32"/>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row>
    <row r="183" spans="2:81" x14ac:dyDescent="0.25">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row>
  </sheetData>
  <mergeCells count="1">
    <mergeCell ref="AT42:AT43"/>
  </mergeCells>
  <phoneticPr fontId="1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9" tint="0.39997558519241921"/>
  </sheetPr>
  <dimension ref="A2:CM93"/>
  <sheetViews>
    <sheetView topLeftCell="A4" zoomScale="85" zoomScaleNormal="85" workbookViewId="0">
      <selection activeCell="AJ44" sqref="AJ44"/>
    </sheetView>
  </sheetViews>
  <sheetFormatPr defaultRowHeight="15" x14ac:dyDescent="0.25"/>
  <cols>
    <col min="1" max="1" width="7.140625" customWidth="1"/>
    <col min="2" max="2" width="41.85546875" customWidth="1"/>
    <col min="3" max="39" width="6.42578125" customWidth="1"/>
  </cols>
  <sheetData>
    <row r="2" spans="1:90" ht="36" x14ac:dyDescent="0.55000000000000004">
      <c r="B2" s="98" t="s">
        <v>118</v>
      </c>
    </row>
    <row r="3" spans="1:90" ht="23.25" x14ac:dyDescent="0.35">
      <c r="B3" s="1" t="s">
        <v>77</v>
      </c>
      <c r="AZ3" s="1" t="s">
        <v>77</v>
      </c>
    </row>
    <row r="4" spans="1:90" ht="23.25" x14ac:dyDescent="0.35">
      <c r="B4" s="1"/>
      <c r="AZ4" s="1"/>
    </row>
    <row r="5" spans="1:90" x14ac:dyDescent="0.25">
      <c r="B5" s="158"/>
      <c r="C5" t="s">
        <v>160</v>
      </c>
    </row>
    <row r="6" spans="1:90" x14ac:dyDescent="0.25">
      <c r="B6" s="32"/>
      <c r="AN6" t="s">
        <v>74</v>
      </c>
      <c r="AZ6" s="32"/>
      <c r="CL6" t="s">
        <v>74</v>
      </c>
    </row>
    <row r="7" spans="1:90" x14ac:dyDescent="0.25">
      <c r="B7" s="100" t="s">
        <v>134</v>
      </c>
      <c r="C7" s="104"/>
      <c r="BA7" s="38" t="s">
        <v>43</v>
      </c>
    </row>
    <row r="8" spans="1:90" ht="15.75" x14ac:dyDescent="0.25">
      <c r="A8" s="104"/>
      <c r="B8" s="4" t="s">
        <v>0</v>
      </c>
      <c r="C8" s="40" t="s">
        <v>1</v>
      </c>
      <c r="D8" s="5" t="s">
        <v>2</v>
      </c>
      <c r="E8" s="5" t="s">
        <v>3</v>
      </c>
      <c r="F8" s="5" t="s">
        <v>4</v>
      </c>
      <c r="G8" s="5" t="s">
        <v>5</v>
      </c>
      <c r="H8" s="5" t="s">
        <v>6</v>
      </c>
      <c r="I8" s="5" t="s">
        <v>7</v>
      </c>
      <c r="J8" s="5" t="s">
        <v>8</v>
      </c>
      <c r="K8" s="5" t="s">
        <v>9</v>
      </c>
      <c r="L8" s="5" t="s">
        <v>10</v>
      </c>
      <c r="M8" s="5" t="s">
        <v>11</v>
      </c>
      <c r="N8" s="5" t="s">
        <v>12</v>
      </c>
      <c r="O8" s="209" t="s">
        <v>218</v>
      </c>
      <c r="P8" s="5" t="s">
        <v>13</v>
      </c>
      <c r="Q8" s="5" t="s">
        <v>14</v>
      </c>
      <c r="R8" s="5" t="s">
        <v>15</v>
      </c>
      <c r="S8" s="5" t="s">
        <v>16</v>
      </c>
      <c r="T8" s="5" t="s">
        <v>17</v>
      </c>
      <c r="U8" s="5" t="s">
        <v>18</v>
      </c>
      <c r="V8" s="5" t="s">
        <v>19</v>
      </c>
      <c r="W8" s="6" t="s">
        <v>20</v>
      </c>
      <c r="X8" s="5" t="s">
        <v>21</v>
      </c>
      <c r="Y8" s="5" t="s">
        <v>22</v>
      </c>
      <c r="Z8" s="5" t="s">
        <v>23</v>
      </c>
      <c r="AA8" s="5" t="s">
        <v>24</v>
      </c>
      <c r="AB8" s="5" t="s">
        <v>25</v>
      </c>
      <c r="AC8" s="5" t="s">
        <v>26</v>
      </c>
      <c r="AD8" s="5" t="s">
        <v>27</v>
      </c>
      <c r="AE8" s="5" t="s">
        <v>28</v>
      </c>
      <c r="AF8" s="5" t="s">
        <v>29</v>
      </c>
      <c r="AG8" s="20" t="s">
        <v>31</v>
      </c>
      <c r="AH8" s="5" t="s">
        <v>206</v>
      </c>
      <c r="AI8" s="5" t="s">
        <v>32</v>
      </c>
      <c r="AJ8" s="5" t="s">
        <v>33</v>
      </c>
      <c r="AK8" s="5" t="s">
        <v>34</v>
      </c>
      <c r="AL8" s="5" t="s">
        <v>35</v>
      </c>
      <c r="AM8" s="5" t="s">
        <v>36</v>
      </c>
      <c r="AZ8" s="39" t="s">
        <v>44</v>
      </c>
      <c r="BA8" s="40" t="s">
        <v>1</v>
      </c>
      <c r="BB8" s="5" t="s">
        <v>2</v>
      </c>
      <c r="BC8" s="5" t="s">
        <v>3</v>
      </c>
      <c r="BD8" s="5" t="s">
        <v>4</v>
      </c>
      <c r="BE8" s="5" t="s">
        <v>5</v>
      </c>
      <c r="BF8" s="5" t="s">
        <v>6</v>
      </c>
      <c r="BG8" s="5" t="s">
        <v>7</v>
      </c>
      <c r="BH8" s="5" t="s">
        <v>8</v>
      </c>
      <c r="BI8" s="5" t="s">
        <v>9</v>
      </c>
      <c r="BJ8" s="5" t="s">
        <v>10</v>
      </c>
      <c r="BK8" s="5" t="s">
        <v>11</v>
      </c>
      <c r="BL8" s="5" t="s">
        <v>12</v>
      </c>
      <c r="BM8" s="209" t="s">
        <v>218</v>
      </c>
      <c r="BN8" s="5" t="s">
        <v>13</v>
      </c>
      <c r="BO8" s="5" t="s">
        <v>14</v>
      </c>
      <c r="BP8" s="5" t="s">
        <v>15</v>
      </c>
      <c r="BQ8" s="5" t="s">
        <v>16</v>
      </c>
      <c r="BR8" s="5" t="s">
        <v>17</v>
      </c>
      <c r="BS8" s="5" t="s">
        <v>18</v>
      </c>
      <c r="BT8" s="5" t="s">
        <v>19</v>
      </c>
      <c r="BU8" s="6" t="s">
        <v>20</v>
      </c>
      <c r="BV8" s="5" t="s">
        <v>21</v>
      </c>
      <c r="BW8" s="5" t="s">
        <v>22</v>
      </c>
      <c r="BX8" s="5" t="s">
        <v>23</v>
      </c>
      <c r="BY8" s="5" t="s">
        <v>24</v>
      </c>
      <c r="BZ8" s="5" t="s">
        <v>25</v>
      </c>
      <c r="CA8" s="5" t="s">
        <v>26</v>
      </c>
      <c r="CB8" s="5" t="s">
        <v>27</v>
      </c>
      <c r="CC8" s="5" t="s">
        <v>28</v>
      </c>
      <c r="CD8" s="5" t="s">
        <v>29</v>
      </c>
      <c r="CE8" s="20" t="s">
        <v>31</v>
      </c>
      <c r="CF8" s="5" t="s">
        <v>206</v>
      </c>
      <c r="CG8" s="5" t="s">
        <v>32</v>
      </c>
      <c r="CH8" s="5" t="s">
        <v>33</v>
      </c>
      <c r="CI8" s="5" t="s">
        <v>34</v>
      </c>
      <c r="CJ8" s="5" t="s">
        <v>35</v>
      </c>
      <c r="CK8" s="5" t="s">
        <v>36</v>
      </c>
    </row>
    <row r="9" spans="1:90" ht="15.75" x14ac:dyDescent="0.25">
      <c r="B9" s="9" t="s">
        <v>1</v>
      </c>
      <c r="C9" s="191" t="str">
        <f>IF(C56="","",IF((C56-zval(Bi_2020!C9))=0,C56,IF((C56-zval(Bi_2020!C9))&gt;0,C56,Bi_2020!C9)))</f>
        <v/>
      </c>
      <c r="D9" s="173" t="str">
        <f>IF(D56="","",IF((D56-zval(Bi_2020!D9))=0,D56,IF((D56-zval(Bi_2020!D9))&gt;0,D56,Bi_2020!D9)))</f>
        <v/>
      </c>
      <c r="E9" s="173" t="str">
        <f>IF(E56="","",IF((E56-zval(Bi_2020!E9))=0,E56,IF((E56-zval(Bi_2020!E9))&gt;0,E56,Bi_2020!E9)))</f>
        <v/>
      </c>
      <c r="F9" s="173">
        <f>IF(F56="","",IF((F56-zval(Bi_2020!F9))=0,F56,IF((F56-zval(Bi_2020!F9))&gt;0,F56,Bi_2020!F9)))</f>
        <v>1.4</v>
      </c>
      <c r="G9" s="173" t="str">
        <f>IF(G56="","",IF((G56-zval(Bi_2020!G9))=0,G56,IF((G56-zval(Bi_2020!G9))&gt;0,G56,Bi_2020!G9)))</f>
        <v/>
      </c>
      <c r="H9" s="173">
        <f>IF(H56="","",IF((H56-zval(Bi_2020!H9))=0,H56,IF((H56-zval(Bi_2020!H9))&gt;0,H56,Bi_2020!H9)))</f>
        <v>2.1800000000000002</v>
      </c>
      <c r="I9" s="173">
        <f>IF(I56="","",IF((I56-zval(Bi_2020!I9))=0,I56,IF((I56-zval(Bi_2020!I9))&gt;0,I56,Bi_2020!I9)))</f>
        <v>6.88</v>
      </c>
      <c r="J9" s="173" t="str">
        <f>IF(J56="","",IF((J56-zval(Bi_2020!J9))=0,J56,IF((J56-zval(Bi_2020!J9))&gt;0,J56,Bi_2020!J9)))</f>
        <v/>
      </c>
      <c r="K9" s="173" t="str">
        <f>IF(K56="","",IF((K56-zval(Bi_2020!K9))=0,K56,IF((K56-zval(Bi_2020!K9))&gt;0,K56,Bi_2020!K9)))</f>
        <v/>
      </c>
      <c r="L9" s="173" t="str">
        <f>IF(L56="","",IF((L56-zval(Bi_2020!L9))=0,L56,IF((L56-zval(Bi_2020!L9))&gt;0,L56,Bi_2020!L9)))</f>
        <v/>
      </c>
      <c r="M9" s="173" t="str">
        <f>IF(M56="","",IF((M56-zval(Bi_2020!M9))=0,M56,IF((M56-zval(Bi_2020!M9))&gt;0,M56,Bi_2020!M9)))</f>
        <v/>
      </c>
      <c r="N9" s="173" t="str">
        <f>IF(N56="","",IF((N56-zval(Bi_2020!N9))=0,N56,IF((N56-zval(Bi_2020!N9))&gt;0,N56,Bi_2020!N9)))</f>
        <v/>
      </c>
      <c r="O9" s="173" t="str">
        <f>IF(O56="","",IF((O56-zval(Bi_2020!O9))=0,O56,IF((O56-zval(Bi_2020!O9))&gt;0,O56,Bi_2020!O9)))</f>
        <v/>
      </c>
      <c r="P9" s="173">
        <f>IF(P56="","",IF((P56-zval(Bi_2020!P9))=0,P56,IF((P56-zval(Bi_2020!P9))&gt;0,P56,Bi_2020!P9)))</f>
        <v>1.5</v>
      </c>
      <c r="Q9" s="173" t="str">
        <f>IF(Q56="","",IF((Q56-zval(Bi_2020!Q9))=0,Q56,IF((Q56-zval(Bi_2020!Q9))&gt;0,Q56,Bi_2020!Q9)))</f>
        <v/>
      </c>
      <c r="R9" s="173" t="str">
        <f>IF(R56="","",IF((R56-zval(Bi_2020!R9))=0,R56,IF((R56-zval(Bi_2020!R9))&gt;0,R56,Bi_2020!R9)))</f>
        <v/>
      </c>
      <c r="S9" s="173">
        <f>IF(S56="","",IF((S56-zval(Bi_2020!S9))=0,S56,IF((S56-zval(Bi_2020!S9))&gt;0,S56,Bi_2020!S9)))</f>
        <v>2.2000000000000002</v>
      </c>
      <c r="T9" s="173" t="str">
        <f>IF(T56="","",IF((T56-zval(Bi_2020!T9))=0,T56,IF((T56-zval(Bi_2020!T9))&gt;0,T56,Bi_2020!T9)))</f>
        <v/>
      </c>
      <c r="U9" s="173" t="str">
        <f>IF(U56="","",IF((U56-zval(Bi_2020!U9))=0,U56,IF((U56-zval(Bi_2020!U9))&gt;0,U56,Bi_2020!U9)))</f>
        <v/>
      </c>
      <c r="V9" s="173" t="str">
        <f>IF(V56="","",IF((V56-zval(Bi_2020!V9))=0,V56,IF((V56-zval(Bi_2020!V9))&gt;0,V56,Bi_2020!V9)))</f>
        <v/>
      </c>
      <c r="W9" s="173" t="str">
        <f>IF(W56="","",IF((W56-zval(Bi_2020!W9))=0,W56,IF((W56-zval(Bi_2020!W9))&gt;0,W56,Bi_2020!W9)))</f>
        <v/>
      </c>
      <c r="X9" s="173" t="str">
        <f>IF(X56="","",IF((X56-zval(Bi_2020!X9))=0,X56,IF((X56-zval(Bi_2020!X9))&gt;0,X56,Bi_2020!X9)))</f>
        <v/>
      </c>
      <c r="Y9" s="173" t="str">
        <f>IF(Y56="","",IF((Y56-zval(Bi_2020!Y9))=0,Y56,IF((Y56-zval(Bi_2020!Y9))&gt;0,Y56,Bi_2020!Y9)))</f>
        <v/>
      </c>
      <c r="Z9" s="173" t="str">
        <f>IF(Z56="","",IF((Z56-zval(Bi_2020!Z9))=0,Z56,IF((Z56-zval(Bi_2020!Z9))&gt;0,Z56,Bi_2020!Z9)))</f>
        <v/>
      </c>
      <c r="AA9" s="173" t="str">
        <f>IF(AA56="","",IF((AA56-zval(Bi_2020!AA9))=0,AA56,IF((AA56-zval(Bi_2020!AA9))&gt;0,AA56,Bi_2020!AA9)))</f>
        <v/>
      </c>
      <c r="AB9" s="173" t="str">
        <f>IF(AB56="","",IF((AB56-zval(Bi_2020!AB9))=0,AB56,IF((AB56-zval(Bi_2020!AB9))&gt;0,AB56,Bi_2020!AB9)))</f>
        <v/>
      </c>
      <c r="AC9" s="173" t="str">
        <f>IF(AC56="","",IF((AC56-zval(Bi_2020!AC9))=0,AC56,IF((AC56-zval(Bi_2020!AC9))&gt;0,AC56,Bi_2020!AC9)))</f>
        <v/>
      </c>
      <c r="AD9" s="173">
        <f>IF(AD56="","",IF((AD56-zval(Bi_2020!AD9))=0,AD56,IF((AD56-zval(Bi_2020!AD9))&gt;0,AD56,Bi_2020!AD9)))</f>
        <v>1.2</v>
      </c>
      <c r="AE9" s="173">
        <f>IF(AE56="","",IF((AE56-zval(Bi_2020!AE9))=0,AE56,IF((AE56-zval(Bi_2020!AE9))&gt;0,AE56,Bi_2020!AE9)))</f>
        <v>1.5</v>
      </c>
      <c r="AF9" s="173" t="str">
        <f>IF(AF56="","",IF((AF56-zval(Bi_2020!AF9))=0,AF56,IF((AF56-zval(Bi_2020!AF9))&gt;0,AF56,Bi_2020!AF9)))</f>
        <v/>
      </c>
      <c r="AG9" s="192" t="str">
        <f>IF(AG56="","",IF((AG56-zval(Bi_2020!AG9))=0,AG56,IF((AG56-zval(Bi_2020!AG9))&gt;0,AG56,Bi_2020!AG9)))</f>
        <v/>
      </c>
      <c r="AH9" s="192" t="str">
        <f>IF(AH56="","",IF((AH56-zval(Bi_2020!AH9))=0,AH56,IF((AH56-zval(Bi_2020!AH9))&gt;0,AH56,Bi_2020!AH9)))</f>
        <v/>
      </c>
      <c r="AI9" s="192" t="str">
        <f>IF(AI56="","",IF((AI56-zval(Bi_2020!AI9))=0,AI56,IF((AI56-zval(Bi_2020!AI9))&gt;0,AI56,Bi_2020!AI9)))</f>
        <v/>
      </c>
      <c r="AJ9" s="192" t="str">
        <f>IF(AJ56="","",IF((AJ56-zval(Bi_2020!AJ9))=0,AJ56,IF((AJ56-zval(Bi_2020!AJ9))&gt;0,AJ56,Bi_2020!AJ9)))</f>
        <v/>
      </c>
      <c r="AK9" s="192" t="str">
        <f>IF(AK56="","",IF((AK56-zval(Bi_2020!AK9))=0,AK56,IF((AK56-zval(Bi_2020!AK9))&gt;0,AK56,Bi_2020!AK9)))</f>
        <v/>
      </c>
      <c r="AL9" s="192" t="str">
        <f>IF(AL56="","",IF((AL56-zval(Bi_2020!AL9))=0,AL56,IF((AL56-zval(Bi_2020!AL9))&gt;0,AL56,Bi_2020!AL9)))</f>
        <v/>
      </c>
      <c r="AM9" s="193" t="str">
        <f>IF(AM56="","",IF((AM56-zval(Bi_2020!AM9))=0,AM56,IF((AM56-zval(Bi_2020!AM9))&gt;0,AM56,Bi_2020!AM9)))</f>
        <v/>
      </c>
      <c r="AZ9" s="9" t="s">
        <v>1</v>
      </c>
      <c r="BA9" s="82"/>
      <c r="BB9" s="83"/>
      <c r="BC9" s="83"/>
      <c r="BD9" s="83">
        <v>1.4</v>
      </c>
      <c r="BE9" s="83"/>
      <c r="BF9" s="83">
        <v>2</v>
      </c>
      <c r="BG9" s="83">
        <v>6.88</v>
      </c>
      <c r="BH9" s="83"/>
      <c r="BI9" s="83"/>
      <c r="BJ9" s="83"/>
      <c r="BK9" s="83"/>
      <c r="BL9" s="83"/>
      <c r="BM9" s="83"/>
      <c r="BN9" s="83">
        <v>1.2</v>
      </c>
      <c r="BO9" s="83"/>
      <c r="BP9" s="83"/>
      <c r="BQ9" s="83">
        <v>2.2000000000000002</v>
      </c>
      <c r="BR9" s="83"/>
      <c r="BS9" s="83"/>
      <c r="BT9" s="83"/>
      <c r="BU9" s="83"/>
      <c r="BV9" s="83"/>
      <c r="BW9" s="83"/>
      <c r="BX9" s="83"/>
      <c r="BY9" s="83"/>
      <c r="BZ9" s="83"/>
      <c r="CA9" s="83"/>
      <c r="CB9" s="83">
        <v>1.2</v>
      </c>
      <c r="CC9" s="83">
        <v>1.5</v>
      </c>
      <c r="CD9" s="83"/>
      <c r="CE9" s="84"/>
      <c r="CF9" s="84"/>
      <c r="CG9" s="84"/>
      <c r="CH9" s="84"/>
      <c r="CI9" s="84"/>
      <c r="CJ9" s="84"/>
      <c r="CK9" s="85"/>
    </row>
    <row r="10" spans="1:90" ht="15.75" x14ac:dyDescent="0.25">
      <c r="B10" s="9" t="s">
        <v>2</v>
      </c>
      <c r="C10" s="176" t="str">
        <f>IF(C57="","",IF((C57-zval(Bi_2020!C10))=0,C57,IF((C57-zval(Bi_2020!C10))&gt;0,C57,Bi_2020!C10)))</f>
        <v/>
      </c>
      <c r="D10" s="194" t="str">
        <f>IF(D57="","",IF((D57-zval(Bi_2020!D10))=0,D57,IF((D57-zval(Bi_2020!D10))&gt;0,D57,Bi_2020!D10)))</f>
        <v/>
      </c>
      <c r="E10" s="99" t="str">
        <f>IF(E57="","",IF((E57-zval(Bi_2020!E10))=0,E57,IF((E57-zval(Bi_2020!E10))&gt;0,E57,Bi_2020!E10)))</f>
        <v/>
      </c>
      <c r="F10" s="99" t="str">
        <f>IF(F57="","",IF((F57-zval(Bi_2020!F10))=0,F57,IF((F57-zval(Bi_2020!F10))&gt;0,F57,Bi_2020!F10)))</f>
        <v/>
      </c>
      <c r="G10" s="99" t="str">
        <f>IF(G57="","",IF((G57-zval(Bi_2020!G10))=0,G57,IF((G57-zval(Bi_2020!G10))&gt;0,G57,Bi_2020!G10)))</f>
        <v/>
      </c>
      <c r="H10" s="99" t="str">
        <f>IF(H57="","",IF((H57-zval(Bi_2020!H10))=0,H57,IF((H57-zval(Bi_2020!H10))&gt;0,H57,Bi_2020!H10)))</f>
        <v/>
      </c>
      <c r="I10" s="99">
        <f>IF(I57="","",IF((I57-zval(Bi_2020!I10))=0,I57,IF((I57-zval(Bi_2020!I10))&gt;0,I57,Bi_2020!I10)))</f>
        <v>1</v>
      </c>
      <c r="J10" s="99" t="str">
        <f>IF(J57="","",IF((J57-zval(Bi_2020!J10))=0,J57,IF((J57-zval(Bi_2020!J10))&gt;0,J57,Bi_2020!J10)))</f>
        <v/>
      </c>
      <c r="K10" s="99" t="str">
        <f>IF(K57="","",IF((K57-zval(Bi_2020!K10))=0,K57,IF((K57-zval(Bi_2020!K10))&gt;0,K57,Bi_2020!K10)))</f>
        <v/>
      </c>
      <c r="L10" s="99" t="str">
        <f>IF(L57="","",IF((L57-zval(Bi_2020!L10))=0,L57,IF((L57-zval(Bi_2020!L10))&gt;0,L57,Bi_2020!L10)))</f>
        <v/>
      </c>
      <c r="M10" s="99" t="str">
        <f>IF(M57="","",IF((M57-zval(Bi_2020!M10))=0,M57,IF((M57-zval(Bi_2020!M10))&gt;0,M57,Bi_2020!M10)))</f>
        <v/>
      </c>
      <c r="N10" s="99">
        <f>IF(N57="","",IF((N57-zval(Bi_2020!N10))=0,N57,IF((N57-zval(Bi_2020!N10))&gt;0,N57,Bi_2020!N10)))</f>
        <v>3.7</v>
      </c>
      <c r="O10" s="99" t="str">
        <f>IF(O57="","",IF((O57-zval(Bi_2020!O10))=0,O57,IF((O57-zval(Bi_2020!O10))&gt;0,O57,Bi_2020!O10)))</f>
        <v/>
      </c>
      <c r="P10" s="99" t="str">
        <f>IF(P57="","",IF((P57-zval(Bi_2020!P10))=0,P57,IF((P57-zval(Bi_2020!P10))&gt;0,P57,Bi_2020!P10)))</f>
        <v/>
      </c>
      <c r="Q10" s="99" t="str">
        <f>IF(Q57="","",IF((Q57-zval(Bi_2020!Q10))=0,Q57,IF((Q57-zval(Bi_2020!Q10))&gt;0,Q57,Bi_2020!Q10)))</f>
        <v/>
      </c>
      <c r="R10" s="99" t="str">
        <f>IF(R57="","",IF((R57-zval(Bi_2020!R10))=0,R57,IF((R57-zval(Bi_2020!R10))&gt;0,R57,Bi_2020!R10)))</f>
        <v/>
      </c>
      <c r="S10" s="99" t="str">
        <f>IF(S57="","",IF((S57-zval(Bi_2020!S10))=0,S57,IF((S57-zval(Bi_2020!S10))&gt;0,S57,Bi_2020!S10)))</f>
        <v/>
      </c>
      <c r="T10" s="99" t="str">
        <f>IF(T57="","",IF((T57-zval(Bi_2020!T10))=0,T57,IF((T57-zval(Bi_2020!T10))&gt;0,T57,Bi_2020!T10)))</f>
        <v/>
      </c>
      <c r="U10" s="99">
        <f>IF(U57="","",IF((U57-zval(Bi_2020!U10))=0,U57,IF((U57-zval(Bi_2020!U10))&gt;0,U57,Bi_2020!U10)))</f>
        <v>0.6</v>
      </c>
      <c r="V10" s="99" t="str">
        <f>IF(V57="","",IF((V57-zval(Bi_2020!V10))=0,V57,IF((V57-zval(Bi_2020!V10))&gt;0,V57,Bi_2020!V10)))</f>
        <v/>
      </c>
      <c r="W10" s="99" t="str">
        <f>IF(W57="","",IF((W57-zval(Bi_2020!W10))=0,W57,IF((W57-zval(Bi_2020!W10))&gt;0,W57,Bi_2020!W10)))</f>
        <v/>
      </c>
      <c r="X10" s="99">
        <f>IF(X57="","",IF((X57-zval(Bi_2020!X10))=0,X57,IF((X57-zval(Bi_2020!X10))&gt;0,X57,Bi_2020!X10)))</f>
        <v>2.4</v>
      </c>
      <c r="Y10" s="99" t="str">
        <f>IF(Y57="","",IF((Y57-zval(Bi_2020!Y10))=0,Y57,IF((Y57-zval(Bi_2020!Y10))&gt;0,Y57,Bi_2020!Y10)))</f>
        <v/>
      </c>
      <c r="Z10" s="99" t="str">
        <f>IF(Z57="","",IF((Z57-zval(Bi_2020!Z10))=0,Z57,IF((Z57-zval(Bi_2020!Z10))&gt;0,Z57,Bi_2020!Z10)))</f>
        <v/>
      </c>
      <c r="AA10" s="99" t="str">
        <f>IF(AA57="","",IF((AA57-zval(Bi_2020!AA10))=0,AA57,IF((AA57-zval(Bi_2020!AA10))&gt;0,AA57,Bi_2020!AA10)))</f>
        <v/>
      </c>
      <c r="AB10" s="99" t="str">
        <f>IF(AB57="","",IF((AB57-zval(Bi_2020!AB10))=0,AB57,IF((AB57-zval(Bi_2020!AB10))&gt;0,AB57,Bi_2020!AB10)))</f>
        <v/>
      </c>
      <c r="AC10" s="99" t="str">
        <f>IF(AC57="","",IF((AC57-zval(Bi_2020!AC10))=0,AC57,IF((AC57-zval(Bi_2020!AC10))&gt;0,AC57,Bi_2020!AC10)))</f>
        <v/>
      </c>
      <c r="AD10" s="99" t="str">
        <f>IF(AD57="","",IF((AD57-zval(Bi_2020!AD10))=0,AD57,IF((AD57-zval(Bi_2020!AD10))&gt;0,AD57,Bi_2020!AD10)))</f>
        <v/>
      </c>
      <c r="AE10" s="99" t="str">
        <f>IF(AE57="","",IF((AE57-zval(Bi_2020!AE10))=0,AE57,IF((AE57-zval(Bi_2020!AE10))&gt;0,AE57,Bi_2020!AE10)))</f>
        <v/>
      </c>
      <c r="AF10" s="99">
        <f>IF(AF57="","",IF((AF57-zval(Bi_2020!AF10))=0,AF57,IF((AF57-zval(Bi_2020!AF10))&gt;0,AF57,Bi_2020!AF10)))</f>
        <v>1</v>
      </c>
      <c r="AG10" s="195" t="str">
        <f>IF(AG57="","",IF((AG57-zval(Bi_2020!AG10))=0,AG57,IF((AG57-zval(Bi_2020!AG10))&gt;0,AG57,Bi_2020!AG10)))</f>
        <v/>
      </c>
      <c r="AH10" s="195" t="str">
        <f>IF(AH57="","",IF((AH57-zval(Bi_2020!AH10))=0,AH57,IF((AH57-zval(Bi_2020!AH10))&gt;0,AH57,Bi_2020!AH10)))</f>
        <v/>
      </c>
      <c r="AI10" s="195" t="str">
        <f>IF(AI57="","",IF((AI57-zval(Bi_2020!AI10))=0,AI57,IF((AI57-zval(Bi_2020!AI10))&gt;0,AI57,Bi_2020!AI10)))</f>
        <v/>
      </c>
      <c r="AJ10" s="195" t="str">
        <f>IF(AJ57="","",IF((AJ57-zval(Bi_2020!AJ10))=0,AJ57,IF((AJ57-zval(Bi_2020!AJ10))&gt;0,AJ57,Bi_2020!AJ10)))</f>
        <v/>
      </c>
      <c r="AK10" s="195" t="str">
        <f>IF(AK57="","",IF((AK57-zval(Bi_2020!AK10))=0,AK57,IF((AK57-zval(Bi_2020!AK10))&gt;0,AK57,Bi_2020!AK10)))</f>
        <v/>
      </c>
      <c r="AL10" s="195" t="str">
        <f>IF(AL57="","",IF((AL57-zval(Bi_2020!AL10))=0,AL57,IF((AL57-zval(Bi_2020!AL10))&gt;0,AL57,Bi_2020!AL10)))</f>
        <v/>
      </c>
      <c r="AM10" s="196" t="str">
        <f>IF(AM57="","",IF((AM57-zval(Bi_2020!AM10))=0,AM57,IF((AM57-zval(Bi_2020!AM10))&gt;0,AM57,Bi_2020!AM10)))</f>
        <v/>
      </c>
      <c r="AZ10" s="9" t="s">
        <v>2</v>
      </c>
      <c r="BA10" s="86"/>
      <c r="BB10" s="76"/>
      <c r="BC10" s="77"/>
      <c r="BD10" s="77"/>
      <c r="BE10" s="77"/>
      <c r="BF10" s="77"/>
      <c r="BG10" s="77">
        <v>1</v>
      </c>
      <c r="BH10" s="77"/>
      <c r="BI10" s="77"/>
      <c r="BJ10" s="77"/>
      <c r="BK10" s="77"/>
      <c r="BL10" s="77">
        <v>3.7</v>
      </c>
      <c r="BM10" s="77"/>
      <c r="BN10" s="77"/>
      <c r="BO10" s="77"/>
      <c r="BP10" s="77"/>
      <c r="BQ10" s="77"/>
      <c r="BR10" s="77"/>
      <c r="BS10" s="77">
        <v>0.6</v>
      </c>
      <c r="BT10" s="77"/>
      <c r="BU10" s="77"/>
      <c r="BV10" s="77">
        <v>2.4</v>
      </c>
      <c r="BW10" s="77"/>
      <c r="BX10" s="77"/>
      <c r="BY10" s="77"/>
      <c r="BZ10" s="77"/>
      <c r="CA10" s="77"/>
      <c r="CB10" s="77"/>
      <c r="CC10" s="77"/>
      <c r="CD10" s="77">
        <v>1</v>
      </c>
      <c r="CE10" s="78"/>
      <c r="CF10" s="78"/>
      <c r="CG10" s="78"/>
      <c r="CH10" s="78"/>
      <c r="CI10" s="78"/>
      <c r="CJ10" s="78"/>
      <c r="CK10" s="87"/>
    </row>
    <row r="11" spans="1:90" ht="15.75" x14ac:dyDescent="0.25">
      <c r="B11" s="9" t="s">
        <v>3</v>
      </c>
      <c r="C11" s="176" t="str">
        <f>IF(C58="","",IF((C58-zval(Bi_2020!C11))=0,C58,IF((C58-zval(Bi_2020!C11))&gt;0,C58,Bi_2020!C11)))</f>
        <v/>
      </c>
      <c r="D11" s="99" t="str">
        <f>IF(D58="","",IF((D58-zval(Bi_2020!D11))=0,D58,IF((D58-zval(Bi_2020!D11))&gt;0,D58,Bi_2020!D11)))</f>
        <v/>
      </c>
      <c r="E11" s="194" t="str">
        <f>IF(E58="","",IF((E58-zval(Bi_2020!E11))=0,E58,IF((E58-zval(Bi_2020!E11))&gt;0,E58,Bi_2020!E11)))</f>
        <v/>
      </c>
      <c r="F11" s="99" t="str">
        <f>IF(F58="","",IF((F58-zval(Bi_2020!F11))=0,F58,IF((F58-zval(Bi_2020!F11))&gt;0,F58,Bi_2020!F11)))</f>
        <v/>
      </c>
      <c r="G11" s="99" t="str">
        <f>IF(G58="","",IF((G58-zval(Bi_2020!G11))=0,G58,IF((G58-zval(Bi_2020!G11))&gt;0,G58,Bi_2020!G11)))</f>
        <v/>
      </c>
      <c r="H11" s="99" t="str">
        <f>IF(H58="","",IF((H58-zval(Bi_2020!H11))=0,H58,IF((H58-zval(Bi_2020!H11))&gt;0,H58,Bi_2020!H11)))</f>
        <v/>
      </c>
      <c r="I11" s="99" t="str">
        <f>IF(I58="","",IF((I58-zval(Bi_2020!I11))=0,I58,IF((I58-zval(Bi_2020!I11))&gt;0,I58,Bi_2020!I11)))</f>
        <v/>
      </c>
      <c r="J11" s="99" t="str">
        <f>IF(J58="","",IF((J58-zval(Bi_2020!J11))=0,J58,IF((J58-zval(Bi_2020!J11))&gt;0,J58,Bi_2020!J11)))</f>
        <v/>
      </c>
      <c r="K11" s="99" t="str">
        <f>IF(K58="","",IF((K58-zval(Bi_2020!K11))=0,K58,IF((K58-zval(Bi_2020!K11))&gt;0,K58,Bi_2020!K11)))</f>
        <v/>
      </c>
      <c r="L11" s="99" t="str">
        <f>IF(L58="","",IF((L58-zval(Bi_2020!L11))=0,L58,IF((L58-zval(Bi_2020!L11))&gt;0,L58,Bi_2020!L11)))</f>
        <v/>
      </c>
      <c r="M11" s="99" t="str">
        <f>IF(M58="","",IF((M58-zval(Bi_2020!M11))=0,M58,IF((M58-zval(Bi_2020!M11))&gt;0,M58,Bi_2020!M11)))</f>
        <v/>
      </c>
      <c r="N11" s="99" t="str">
        <f>IF(N58="","",IF((N58-zval(Bi_2020!N11))=0,N58,IF((N58-zval(Bi_2020!N11))&gt;0,N58,Bi_2020!N11)))</f>
        <v/>
      </c>
      <c r="O11" s="99">
        <f>IF(O58="","",IF((O58-zval(Bi_2020!O11))=0,O58,IF((O58-zval(Bi_2020!O11))&gt;0,O58,Bi_2020!O11)))</f>
        <v>1.5</v>
      </c>
      <c r="P11" s="99" t="str">
        <f>IF(P58="","",IF((P58-zval(Bi_2020!P11))=0,P58,IF((P58-zval(Bi_2020!P11))&gt;0,P58,Bi_2020!P11)))</f>
        <v/>
      </c>
      <c r="Q11" s="99" t="str">
        <f>IF(Q58="","",IF((Q58-zval(Bi_2020!Q11))=0,Q58,IF((Q58-zval(Bi_2020!Q11))&gt;0,Q58,Bi_2020!Q11)))</f>
        <v/>
      </c>
      <c r="R11" s="99" t="str">
        <f>IF(R58="","",IF((R58-zval(Bi_2020!R11))=0,R58,IF((R58-zval(Bi_2020!R11))&gt;0,R58,Bi_2020!R11)))</f>
        <v/>
      </c>
      <c r="S11" s="99" t="str">
        <f>IF(S58="","",IF((S58-zval(Bi_2020!S11))=0,S58,IF((S58-zval(Bi_2020!S11))&gt;0,S58,Bi_2020!S11)))</f>
        <v/>
      </c>
      <c r="T11" s="99" t="str">
        <f>IF(T58="","",IF((T58-zval(Bi_2020!T11))=0,T58,IF((T58-zval(Bi_2020!T11))&gt;0,T58,Bi_2020!T11)))</f>
        <v/>
      </c>
      <c r="U11" s="99" t="str">
        <f>IF(U58="","",IF((U58-zval(Bi_2020!U11))=0,U58,IF((U58-zval(Bi_2020!U11))&gt;0,U58,Bi_2020!U11)))</f>
        <v/>
      </c>
      <c r="V11" s="99" t="str">
        <f>IF(V58="","",IF((V58-zval(Bi_2020!V11))=0,V58,IF((V58-zval(Bi_2020!V11))&gt;0,V58,Bi_2020!V11)))</f>
        <v/>
      </c>
      <c r="W11" s="99" t="str">
        <f>IF(W58="","",IF((W58-zval(Bi_2020!W11))=0,W58,IF((W58-zval(Bi_2020!W11))&gt;0,W58,Bi_2020!W11)))</f>
        <v/>
      </c>
      <c r="X11" s="99" t="str">
        <f>IF(X58="","",IF((X58-zval(Bi_2020!X11))=0,X58,IF((X58-zval(Bi_2020!X11))&gt;0,X58,Bi_2020!X11)))</f>
        <v/>
      </c>
      <c r="Y11" s="99" t="str">
        <f>IF(Y58="","",IF((Y58-zval(Bi_2020!Y11))=0,Y58,IF((Y58-zval(Bi_2020!Y11))&gt;0,Y58,Bi_2020!Y11)))</f>
        <v/>
      </c>
      <c r="Z11" s="99" t="str">
        <f>IF(Z58="","",IF((Z58-zval(Bi_2020!Z11))=0,Z58,IF((Z58-zval(Bi_2020!Z11))&gt;0,Z58,Bi_2020!Z11)))</f>
        <v/>
      </c>
      <c r="AA11" s="99" t="str">
        <f>IF(AA58="","",IF((AA58-zval(Bi_2020!AA11))=0,AA58,IF((AA58-zval(Bi_2020!AA11))&gt;0,AA58,Bi_2020!AA11)))</f>
        <v/>
      </c>
      <c r="AB11" s="99">
        <f>IF(AB58="","",IF((AB58-zval(Bi_2020!AB11))=0,AB58,IF((AB58-zval(Bi_2020!AB11))&gt;0,AB58,Bi_2020!AB11)))</f>
        <v>1.4</v>
      </c>
      <c r="AC11" s="99" t="str">
        <f>IF(AC58="","",IF((AC58-zval(Bi_2020!AC11))=0,AC58,IF((AC58-zval(Bi_2020!AC11))&gt;0,AC58,Bi_2020!AC11)))</f>
        <v/>
      </c>
      <c r="AD11" s="99" t="str">
        <f>IF(AD58="","",IF((AD58-zval(Bi_2020!AD11))=0,AD58,IF((AD58-zval(Bi_2020!AD11))&gt;0,AD58,Bi_2020!AD11)))</f>
        <v/>
      </c>
      <c r="AE11" s="99" t="str">
        <f>IF(AE58="","",IF((AE58-zval(Bi_2020!AE11))=0,AE58,IF((AE58-zval(Bi_2020!AE11))&gt;0,AE58,Bi_2020!AE11)))</f>
        <v/>
      </c>
      <c r="AF11" s="99" t="str">
        <f>IF(AF58="","",IF((AF58-zval(Bi_2020!AF11))=0,AF58,IF((AF58-zval(Bi_2020!AF11))&gt;0,AF58,Bi_2020!AF11)))</f>
        <v/>
      </c>
      <c r="AG11" s="195" t="str">
        <f>IF(AG58="","",IF((AG58-zval(Bi_2020!AG11))=0,AG58,IF((AG58-zval(Bi_2020!AG11))&gt;0,AG58,Bi_2020!AG11)))</f>
        <v/>
      </c>
      <c r="AH11" s="195" t="str">
        <f>IF(AH58="","",IF((AH58-zval(Bi_2020!AH11))=0,AH58,IF((AH58-zval(Bi_2020!AH11))&gt;0,AH58,Bi_2020!AH11)))</f>
        <v/>
      </c>
      <c r="AI11" s="195" t="str">
        <f>IF(AI58="","",IF((AI58-zval(Bi_2020!AI11))=0,AI58,IF((AI58-zval(Bi_2020!AI11))&gt;0,AI58,Bi_2020!AI11)))</f>
        <v/>
      </c>
      <c r="AJ11" s="195" t="str">
        <f>IF(AJ58="","",IF((AJ58-zval(Bi_2020!AJ11))=0,AJ58,IF((AJ58-zval(Bi_2020!AJ11))&gt;0,AJ58,Bi_2020!AJ11)))</f>
        <v/>
      </c>
      <c r="AK11" s="195">
        <f>IF(AK58="","",IF((AK58-zval(Bi_2020!AK11))=0,AK58,IF((AK58-zval(Bi_2020!AK11))&gt;0,AK58,Bi_2020!AK11)))</f>
        <v>0.45</v>
      </c>
      <c r="AL11" s="99">
        <f>IF(AL58="","",IF((AL58-zval(Bi_2020!AL11))=0,AL58,IF((AL58-zval(Bi_2020!AL11))&gt;0,AL58,Bi_2020!AL11)))</f>
        <v>1</v>
      </c>
      <c r="AM11" s="196" t="str">
        <f>IF(AM58="","",IF((AM58-zval(Bi_2020!AM11))=0,AM58,IF((AM58-zval(Bi_2020!AM11))&gt;0,AM58,Bi_2020!AM11)))</f>
        <v/>
      </c>
      <c r="AZ11" s="9" t="s">
        <v>3</v>
      </c>
      <c r="BA11" s="86"/>
      <c r="BB11" s="77"/>
      <c r="BC11" s="76"/>
      <c r="BD11" s="77"/>
      <c r="BE11" s="77"/>
      <c r="BF11" s="77"/>
      <c r="BG11" s="77"/>
      <c r="BH11" s="77"/>
      <c r="BI11" s="77"/>
      <c r="BJ11" s="77"/>
      <c r="BK11" s="77"/>
      <c r="BL11" s="77"/>
      <c r="BM11" s="77">
        <v>1.4</v>
      </c>
      <c r="BN11" s="77"/>
      <c r="BO11" s="77"/>
      <c r="BP11" s="77"/>
      <c r="BQ11" s="77"/>
      <c r="BR11" s="77"/>
      <c r="BS11" s="77"/>
      <c r="BT11" s="77"/>
      <c r="BU11" s="77"/>
      <c r="BV11" s="77"/>
      <c r="BW11" s="77"/>
      <c r="BX11" s="77"/>
      <c r="BY11" s="77"/>
      <c r="BZ11" s="77">
        <v>0.95</v>
      </c>
      <c r="CA11" s="77"/>
      <c r="CB11" s="77"/>
      <c r="CC11" s="77"/>
      <c r="CD11" s="77"/>
      <c r="CE11" s="78"/>
      <c r="CF11" s="78"/>
      <c r="CG11" s="78"/>
      <c r="CH11" s="78"/>
      <c r="CI11" s="78">
        <v>0.25</v>
      </c>
      <c r="CJ11" s="77">
        <v>0.5</v>
      </c>
      <c r="CK11" s="87"/>
    </row>
    <row r="12" spans="1:90" ht="15.75" x14ac:dyDescent="0.25">
      <c r="B12" s="9" t="s">
        <v>4</v>
      </c>
      <c r="C12" s="176">
        <f>IF(C59="","",IF((C59-zval(Bi_2020!C12))=0,C59,IF((C59-zval(Bi_2020!C12))&gt;0,C59,Bi_2020!C12)))</f>
        <v>1.4</v>
      </c>
      <c r="D12" s="99" t="str">
        <f>IF(D59="","",IF((D59-zval(Bi_2020!D12))=0,D59,IF((D59-zval(Bi_2020!D12))&gt;0,D59,Bi_2020!D12)))</f>
        <v/>
      </c>
      <c r="E12" s="99" t="str">
        <f>IF(E59="","",IF((E59-zval(Bi_2020!E12))=0,E59,IF((E59-zval(Bi_2020!E12))&gt;0,E59,Bi_2020!E12)))</f>
        <v/>
      </c>
      <c r="F12" s="194" t="str">
        <f>IF(F59="","",IF((F59-zval(Bi_2020!F12))=0,F59,IF((F59-zval(Bi_2020!F12))&gt;0,F59,Bi_2020!F12)))</f>
        <v/>
      </c>
      <c r="G12" s="99" t="str">
        <f>IF(G59="","",IF((G59-zval(Bi_2020!G12))=0,G59,IF((G59-zval(Bi_2020!G12))&gt;0,G59,Bi_2020!G12)))</f>
        <v/>
      </c>
      <c r="H12" s="99" t="str">
        <f>IF(H59="","",IF((H59-zval(Bi_2020!H12))=0,H59,IF((H59-zval(Bi_2020!H12))&gt;0,H59,Bi_2020!H12)))</f>
        <v/>
      </c>
      <c r="I12" s="99">
        <f>IF(I59="","",IF((I59-zval(Bi_2020!I12))=0,I59,IF((I59-zval(Bi_2020!I12))&gt;0,I59,Bi_2020!I12)))</f>
        <v>4.4000000000000004</v>
      </c>
      <c r="J12" s="99" t="str">
        <f>IF(J59="","",IF((J59-zval(Bi_2020!J12))=0,J59,IF((J59-zval(Bi_2020!J12))&gt;0,J59,Bi_2020!J12)))</f>
        <v/>
      </c>
      <c r="K12" s="99" t="str">
        <f>IF(K59="","",IF((K59-zval(Bi_2020!K12))=0,K59,IF((K59-zval(Bi_2020!K12))&gt;0,K59,Bi_2020!K12)))</f>
        <v/>
      </c>
      <c r="L12" s="99" t="str">
        <f>IF(L59="","",IF((L59-zval(Bi_2020!L12))=0,L59,IF((L59-zval(Bi_2020!L12))&gt;0,L59,Bi_2020!L12)))</f>
        <v/>
      </c>
      <c r="M12" s="99" t="str">
        <f>IF(M59="","",IF((M59-zval(Bi_2020!M12))=0,M59,IF((M59-zval(Bi_2020!M12))&gt;0,M59,Bi_2020!M12)))</f>
        <v/>
      </c>
      <c r="N12" s="99">
        <f>IF(N59="","",IF((N59-zval(Bi_2020!N12))=0,N59,IF((N59-zval(Bi_2020!N12))&gt;0,N59,Bi_2020!N12)))</f>
        <v>3.5</v>
      </c>
      <c r="O12" s="99" t="str">
        <f>IF(O59="","",IF((O59-zval(Bi_2020!O12))=0,O59,IF((O59-zval(Bi_2020!O12))&gt;0,O59,Bi_2020!O12)))</f>
        <v/>
      </c>
      <c r="P12" s="99" t="str">
        <f>IF(P59="","",IF((P59-zval(Bi_2020!P12))=0,P59,IF((P59-zval(Bi_2020!P12))&gt;0,P59,Bi_2020!P12)))</f>
        <v/>
      </c>
      <c r="Q12" s="99" t="str">
        <f>IF(Q59="","",IF((Q59-zval(Bi_2020!Q12))=0,Q59,IF((Q59-zval(Bi_2020!Q12))&gt;0,Q59,Bi_2020!Q12)))</f>
        <v/>
      </c>
      <c r="R12" s="99" t="str">
        <f>IF(R59="","",IF((R59-zval(Bi_2020!R12))=0,R59,IF((R59-zval(Bi_2020!R12))&gt;0,R59,Bi_2020!R12)))</f>
        <v/>
      </c>
      <c r="S12" s="99">
        <f>IF(S59="","",IF((S59-zval(Bi_2020!S12))=0,S59,IF((S59-zval(Bi_2020!S12))&gt;0,S59,Bi_2020!S12)))</f>
        <v>6.54</v>
      </c>
      <c r="T12" s="99" t="str">
        <f>IF(T59="","",IF((T59-zval(Bi_2020!T12))=0,T59,IF((T59-zval(Bi_2020!T12))&gt;0,T59,Bi_2020!T12)))</f>
        <v/>
      </c>
      <c r="U12" s="99" t="str">
        <f>IF(U59="","",IF((U59-zval(Bi_2020!U12))=0,U59,IF((U59-zval(Bi_2020!U12))&gt;0,U59,Bi_2020!U12)))</f>
        <v/>
      </c>
      <c r="V12" s="99" t="str">
        <f>IF(V59="","",IF((V59-zval(Bi_2020!V12))=0,V59,IF((V59-zval(Bi_2020!V12))&gt;0,V59,Bi_2020!V12)))</f>
        <v/>
      </c>
      <c r="W12" s="99" t="str">
        <f>IF(W59="","",IF((W59-zval(Bi_2020!W12))=0,W59,IF((W59-zval(Bi_2020!W12))&gt;0,W59,Bi_2020!W12)))</f>
        <v/>
      </c>
      <c r="X12" s="99" t="str">
        <f>IF(X59="","",IF((X59-zval(Bi_2020!X12))=0,X59,IF((X59-zval(Bi_2020!X12))&gt;0,X59,Bi_2020!X12)))</f>
        <v/>
      </c>
      <c r="Y12" s="99" t="str">
        <f>IF(Y59="","",IF((Y59-zval(Bi_2020!Y12))=0,Y59,IF((Y59-zval(Bi_2020!Y12))&gt;0,Y59,Bi_2020!Y12)))</f>
        <v/>
      </c>
      <c r="Z12" s="99" t="str">
        <f>IF(Z59="","",IF((Z59-zval(Bi_2020!Z12))=0,Z59,IF((Z59-zval(Bi_2020!Z12))&gt;0,Z59,Bi_2020!Z12)))</f>
        <v/>
      </c>
      <c r="AA12" s="99" t="str">
        <f>IF(AA59="","",IF((AA59-zval(Bi_2020!AA12))=0,AA59,IF((AA59-zval(Bi_2020!AA12))&gt;0,AA59,Bi_2020!AA12)))</f>
        <v/>
      </c>
      <c r="AB12" s="99" t="str">
        <f>IF(AB59="","",IF((AB59-zval(Bi_2020!AB12))=0,AB59,IF((AB59-zval(Bi_2020!AB12))&gt;0,AB59,Bi_2020!AB12)))</f>
        <v/>
      </c>
      <c r="AC12" s="99" t="str">
        <f>IF(AC59="","",IF((AC59-zval(Bi_2020!AC12))=0,AC59,IF((AC59-zval(Bi_2020!AC12))&gt;0,AC59,Bi_2020!AC12)))</f>
        <v/>
      </c>
      <c r="AD12" s="99" t="str">
        <f>IF(AD59="","",IF((AD59-zval(Bi_2020!AD12))=0,AD59,IF((AD59-zval(Bi_2020!AD12))&gt;0,AD59,Bi_2020!AD12)))</f>
        <v/>
      </c>
      <c r="AE12" s="99" t="str">
        <f>IF(AE59="","",IF((AE59-zval(Bi_2020!AE12))=0,AE59,IF((AE59-zval(Bi_2020!AE12))&gt;0,AE59,Bi_2020!AE12)))</f>
        <v/>
      </c>
      <c r="AF12" s="99" t="str">
        <f>IF(AF59="","",IF((AF59-zval(Bi_2020!AF12))=0,AF59,IF((AF59-zval(Bi_2020!AF12))&gt;0,AF59,Bi_2020!AF12)))</f>
        <v/>
      </c>
      <c r="AG12" s="195" t="str">
        <f>IF(AG59="","",IF((AG59-zval(Bi_2020!AG12))=0,AG59,IF((AG59-zval(Bi_2020!AG12))&gt;0,AG59,Bi_2020!AG12)))</f>
        <v/>
      </c>
      <c r="AH12" s="195" t="str">
        <f>IF(AH59="","",IF((AH59-zval(Bi_2020!AH12))=0,AH59,IF((AH59-zval(Bi_2020!AH12))&gt;0,AH59,Bi_2020!AH12)))</f>
        <v/>
      </c>
      <c r="AI12" s="195" t="str">
        <f>IF(AI59="","",IF((AI59-zval(Bi_2020!AI12))=0,AI59,IF((AI59-zval(Bi_2020!AI12))&gt;0,AI59,Bi_2020!AI12)))</f>
        <v/>
      </c>
      <c r="AJ12" s="195" t="str">
        <f>IF(AJ59="","",IF((AJ59-zval(Bi_2020!AJ12))=0,AJ59,IF((AJ59-zval(Bi_2020!AJ12))&gt;0,AJ59,Bi_2020!AJ12)))</f>
        <v/>
      </c>
      <c r="AK12" s="195" t="str">
        <f>IF(AK59="","",IF((AK59-zval(Bi_2020!AK12))=0,AK59,IF((AK59-zval(Bi_2020!AK12))&gt;0,AK59,Bi_2020!AK12)))</f>
        <v/>
      </c>
      <c r="AL12" s="195" t="str">
        <f>IF(AL59="","",IF((AL59-zval(Bi_2020!AL12))=0,AL59,IF((AL59-zval(Bi_2020!AL12))&gt;0,AL59,Bi_2020!AL12)))</f>
        <v/>
      </c>
      <c r="AM12" s="196" t="str">
        <f>IF(AM59="","",IF((AM59-zval(Bi_2020!AM12))=0,AM59,IF((AM59-zval(Bi_2020!AM12))&gt;0,AM59,Bi_2020!AM12)))</f>
        <v/>
      </c>
      <c r="AZ12" s="9" t="s">
        <v>4</v>
      </c>
      <c r="BA12" s="86">
        <v>1.4</v>
      </c>
      <c r="BB12" s="77"/>
      <c r="BC12" s="77"/>
      <c r="BD12" s="76"/>
      <c r="BE12" s="77"/>
      <c r="BF12" s="77"/>
      <c r="BG12" s="77">
        <v>1.5</v>
      </c>
      <c r="BH12" s="77"/>
      <c r="BI12" s="77"/>
      <c r="BJ12" s="77"/>
      <c r="BK12" s="77"/>
      <c r="BL12" s="77">
        <v>3.2</v>
      </c>
      <c r="BM12" s="77"/>
      <c r="BN12" s="77"/>
      <c r="BO12" s="77"/>
      <c r="BP12" s="77"/>
      <c r="BQ12" s="77">
        <v>3.71</v>
      </c>
      <c r="BR12" s="77"/>
      <c r="BS12" s="77"/>
      <c r="BT12" s="77"/>
      <c r="BU12" s="77"/>
      <c r="BV12" s="77"/>
      <c r="BW12" s="77"/>
      <c r="BX12" s="77"/>
      <c r="BY12" s="77"/>
      <c r="BZ12" s="77"/>
      <c r="CA12" s="77"/>
      <c r="CB12" s="77"/>
      <c r="CC12" s="77"/>
      <c r="CD12" s="77"/>
      <c r="CE12" s="78"/>
      <c r="CF12" s="78"/>
      <c r="CG12" s="78"/>
      <c r="CH12" s="78"/>
      <c r="CI12" s="78"/>
      <c r="CJ12" s="78"/>
      <c r="CK12" s="87"/>
    </row>
    <row r="13" spans="1:90" ht="15.75" x14ac:dyDescent="0.25">
      <c r="B13" s="9" t="s">
        <v>5</v>
      </c>
      <c r="C13" s="176" t="str">
        <f>IF(C60="","",IF((C60-zval(Bi_2020!C13))=0,C60,IF((C60-zval(Bi_2020!C13))&gt;0,C60,Bi_2020!C13)))</f>
        <v/>
      </c>
      <c r="D13" s="99" t="str">
        <f>IF(D60="","",IF((D60-zval(Bi_2020!D13))=0,D60,IF((D60-zval(Bi_2020!D13))&gt;0,D60,Bi_2020!D13)))</f>
        <v/>
      </c>
      <c r="E13" s="99" t="str">
        <f>IF(E60="","",IF((E60-zval(Bi_2020!E13))=0,E60,IF((E60-zval(Bi_2020!E13))&gt;0,E60,Bi_2020!E13)))</f>
        <v/>
      </c>
      <c r="F13" s="99" t="str">
        <f>IF(F60="","",IF((F60-zval(Bi_2020!F13))=0,F60,IF((F60-zval(Bi_2020!F13))&gt;0,F60,Bi_2020!F13)))</f>
        <v/>
      </c>
      <c r="G13" s="194" t="str">
        <f>IF(G60="","",IF((G60-zval(Bi_2020!G13))=0,G60,IF((G60-zval(Bi_2020!G13))&gt;0,G60,Bi_2020!G13)))</f>
        <v/>
      </c>
      <c r="H13" s="99" t="str">
        <f>IF(H60="","",IF((H60-zval(Bi_2020!H13))=0,H60,IF((H60-zval(Bi_2020!H13))&gt;0,H60,Bi_2020!H13)))</f>
        <v/>
      </c>
      <c r="I13" s="99" t="str">
        <f>IF(I60="","",IF((I60-zval(Bi_2020!I13))=0,I60,IF((I60-zval(Bi_2020!I13))&gt;0,I60,Bi_2020!I13)))</f>
        <v/>
      </c>
      <c r="J13" s="99" t="str">
        <f>IF(J60="","",IF((J60-zval(Bi_2020!J13))=0,J60,IF((J60-zval(Bi_2020!J13))&gt;0,J60,Bi_2020!J13)))</f>
        <v/>
      </c>
      <c r="K13" s="99" t="str">
        <f>IF(K60="","",IF((K60-zval(Bi_2020!K13))=0,K60,IF((K60-zval(Bi_2020!K13))&gt;0,K60,Bi_2020!K13)))</f>
        <v/>
      </c>
      <c r="L13" s="99" t="str">
        <f>IF(L60="","",IF((L60-zval(Bi_2020!L13))=0,L60,IF((L60-zval(Bi_2020!L13))&gt;0,L60,Bi_2020!L13)))</f>
        <v/>
      </c>
      <c r="M13" s="99" t="str">
        <f>IF(M60="","",IF((M60-zval(Bi_2020!M13))=0,M60,IF((M60-zval(Bi_2020!M13))&gt;0,M60,Bi_2020!M13)))</f>
        <v/>
      </c>
      <c r="N13" s="99" t="str">
        <f>IF(N60="","",IF((N60-zval(Bi_2020!N13))=0,N60,IF((N60-zval(Bi_2020!N13))&gt;0,N60,Bi_2020!N13)))</f>
        <v/>
      </c>
      <c r="O13" s="99" t="str">
        <f>IF(O60="","",IF((O60-zval(Bi_2020!O13))=0,O60,IF((O60-zval(Bi_2020!O13))&gt;0,O60,Bi_2020!O13)))</f>
        <v/>
      </c>
      <c r="P13" s="99" t="str">
        <f>IF(P60="","",IF((P60-zval(Bi_2020!P13))=0,P60,IF((P60-zval(Bi_2020!P13))&gt;0,P60,Bi_2020!P13)))</f>
        <v/>
      </c>
      <c r="Q13" s="99" t="str">
        <f>IF(Q60="","",IF((Q60-zval(Bi_2020!Q13))=0,Q60,IF((Q60-zval(Bi_2020!Q13))&gt;0,Q60,Bi_2020!Q13)))</f>
        <v/>
      </c>
      <c r="R13" s="99" t="str">
        <f>IF(R60="","",IF((R60-zval(Bi_2020!R13))=0,R60,IF((R60-zval(Bi_2020!R13))&gt;0,R60,Bi_2020!R13)))</f>
        <v/>
      </c>
      <c r="S13" s="99" t="str">
        <f>IF(S60="","",IF((S60-zval(Bi_2020!S13))=0,S60,IF((S60-zval(Bi_2020!S13))&gt;0,S60,Bi_2020!S13)))</f>
        <v/>
      </c>
      <c r="T13" s="99" t="str">
        <f>IF(T60="","",IF((T60-zval(Bi_2020!T13))=0,T60,IF((T60-zval(Bi_2020!T13))&gt;0,T60,Bi_2020!T13)))</f>
        <v/>
      </c>
      <c r="U13" s="99" t="str">
        <f>IF(U60="","",IF((U60-zval(Bi_2020!U13))=0,U60,IF((U60-zval(Bi_2020!U13))&gt;0,U60,Bi_2020!U13)))</f>
        <v/>
      </c>
      <c r="V13" s="99" t="str">
        <f>IF(V60="","",IF((V60-zval(Bi_2020!V13))=0,V60,IF((V60-zval(Bi_2020!V13))&gt;0,V60,Bi_2020!V13)))</f>
        <v/>
      </c>
      <c r="W13" s="99" t="str">
        <f>IF(W60="","",IF((W60-zval(Bi_2020!W13))=0,W60,IF((W60-zval(Bi_2020!W13))&gt;0,W60,Bi_2020!W13)))</f>
        <v/>
      </c>
      <c r="X13" s="99" t="str">
        <f>IF(X60="","",IF((X60-zval(Bi_2020!X13))=0,X60,IF((X60-zval(Bi_2020!X13))&gt;0,X60,Bi_2020!X13)))</f>
        <v/>
      </c>
      <c r="Y13" s="99" t="str">
        <f>IF(Y60="","",IF((Y60-zval(Bi_2020!Y13))=0,Y60,IF((Y60-zval(Bi_2020!Y13))&gt;0,Y60,Bi_2020!Y13)))</f>
        <v/>
      </c>
      <c r="Z13" s="99" t="str">
        <f>IF(Z60="","",IF((Z60-zval(Bi_2020!Z13))=0,Z60,IF((Z60-zval(Bi_2020!Z13))&gt;0,Z60,Bi_2020!Z13)))</f>
        <v/>
      </c>
      <c r="AA13" s="99" t="str">
        <f>IF(AA60="","",IF((AA60-zval(Bi_2020!AA13))=0,AA60,IF((AA60-zval(Bi_2020!AA13))&gt;0,AA60,Bi_2020!AA13)))</f>
        <v/>
      </c>
      <c r="AB13" s="99" t="str">
        <f>IF(AB60="","",IF((AB60-zval(Bi_2020!AB13))=0,AB60,IF((AB60-zval(Bi_2020!AB13))&gt;0,AB60,Bi_2020!AB13)))</f>
        <v/>
      </c>
      <c r="AC13" s="99" t="str">
        <f>IF(AC60="","",IF((AC60-zval(Bi_2020!AC13))=0,AC60,IF((AC60-zval(Bi_2020!AC13))&gt;0,AC60,Bi_2020!AC13)))</f>
        <v/>
      </c>
      <c r="AD13" s="99" t="str">
        <f>IF(AD60="","",IF((AD60-zval(Bi_2020!AD13))=0,AD60,IF((AD60-zval(Bi_2020!AD13))&gt;0,AD60,Bi_2020!AD13)))</f>
        <v/>
      </c>
      <c r="AE13" s="99" t="str">
        <f>IF(AE60="","",IF((AE60-zval(Bi_2020!AE13))=0,AE60,IF((AE60-zval(Bi_2020!AE13))&gt;0,AE60,Bi_2020!AE13)))</f>
        <v/>
      </c>
      <c r="AF13" s="99" t="str">
        <f>IF(AF60="","",IF((AF60-zval(Bi_2020!AF13))=0,AF60,IF((AF60-zval(Bi_2020!AF13))&gt;0,AF60,Bi_2020!AF13)))</f>
        <v/>
      </c>
      <c r="AG13" s="195" t="str">
        <f>IF(AG60="","",IF((AG60-zval(Bi_2020!AG13))=0,AG60,IF((AG60-zval(Bi_2020!AG13))&gt;0,AG60,Bi_2020!AG13)))</f>
        <v/>
      </c>
      <c r="AH13" s="195" t="str">
        <f>IF(AH60="","",IF((AH60-zval(Bi_2020!AH13))=0,AH60,IF((AH60-zval(Bi_2020!AH13))&gt;0,AH60,Bi_2020!AH13)))</f>
        <v/>
      </c>
      <c r="AI13" s="195" t="str">
        <f>IF(AI60="","",IF((AI60-zval(Bi_2020!AI13))=0,AI60,IF((AI60-zval(Bi_2020!AI13))&gt;0,AI60,Bi_2020!AI13)))</f>
        <v/>
      </c>
      <c r="AJ13" s="195" t="str">
        <f>IF(AJ60="","",IF((AJ60-zval(Bi_2020!AJ13))=0,AJ60,IF((AJ60-zval(Bi_2020!AJ13))&gt;0,AJ60,Bi_2020!AJ13)))</f>
        <v/>
      </c>
      <c r="AK13" s="195" t="str">
        <f>IF(AK60="","",IF((AK60-zval(Bi_2020!AK13))=0,AK60,IF((AK60-zval(Bi_2020!AK13))&gt;0,AK60,Bi_2020!AK13)))</f>
        <v/>
      </c>
      <c r="AL13" s="195" t="str">
        <f>IF(AL60="","",IF((AL60-zval(Bi_2020!AL13))=0,AL60,IF((AL60-zval(Bi_2020!AL13))&gt;0,AL60,Bi_2020!AL13)))</f>
        <v/>
      </c>
      <c r="AM13" s="196" t="str">
        <f>IF(AM60="","",IF((AM60-zval(Bi_2020!AM13))=0,AM60,IF((AM60-zval(Bi_2020!AM13))&gt;0,AM60,Bi_2020!AM13)))</f>
        <v/>
      </c>
      <c r="AZ13" s="9" t="s">
        <v>5</v>
      </c>
      <c r="BA13" s="86"/>
      <c r="BB13" s="77"/>
      <c r="BC13" s="77"/>
      <c r="BD13" s="77"/>
      <c r="BE13" s="76"/>
      <c r="BF13" s="77"/>
      <c r="BG13" s="77"/>
      <c r="BH13" s="77"/>
      <c r="BI13" s="77"/>
      <c r="BJ13" s="77"/>
      <c r="BK13" s="77"/>
      <c r="BL13" s="77"/>
      <c r="BM13" s="77"/>
      <c r="BN13" s="77"/>
      <c r="BO13" s="77"/>
      <c r="BP13" s="77"/>
      <c r="BQ13" s="77"/>
      <c r="BR13" s="77"/>
      <c r="BS13" s="77"/>
      <c r="BT13" s="77"/>
      <c r="BU13" s="77"/>
      <c r="BV13" s="77"/>
      <c r="BW13" s="77"/>
      <c r="BX13" s="77"/>
      <c r="BY13" s="77"/>
      <c r="BZ13" s="77"/>
      <c r="CA13" s="77"/>
      <c r="CB13" s="77"/>
      <c r="CC13" s="77"/>
      <c r="CD13" s="77"/>
      <c r="CE13" s="78"/>
      <c r="CF13" s="78"/>
      <c r="CG13" s="78"/>
      <c r="CH13" s="78"/>
      <c r="CI13" s="78"/>
      <c r="CJ13" s="78"/>
      <c r="CK13" s="87"/>
    </row>
    <row r="14" spans="1:90" ht="15.75" x14ac:dyDescent="0.25">
      <c r="B14" s="9" t="s">
        <v>6</v>
      </c>
      <c r="C14" s="176">
        <f>IF(C61="","",IF((C61-zval(Bi_2020!C14))=0,C61,IF((C61-zval(Bi_2020!C14))&gt;0,C61,Bi_2020!C14)))</f>
        <v>2.1800000000000002</v>
      </c>
      <c r="D14" s="99" t="str">
        <f>IF(D61="","",IF((D61-zval(Bi_2020!D14))=0,D61,IF((D61-zval(Bi_2020!D14))&gt;0,D61,Bi_2020!D14)))</f>
        <v/>
      </c>
      <c r="E14" s="99" t="str">
        <f>IF(E61="","",IF((E61-zval(Bi_2020!E14))=0,E61,IF((E61-zval(Bi_2020!E14))&gt;0,E61,Bi_2020!E14)))</f>
        <v/>
      </c>
      <c r="F14" s="99" t="str">
        <f>IF(F61="","",IF((F61-zval(Bi_2020!F14))=0,F61,IF((F61-zval(Bi_2020!F14))&gt;0,F61,Bi_2020!F14)))</f>
        <v/>
      </c>
      <c r="G14" s="99" t="str">
        <f>IF(G61="","",IF((G61-zval(Bi_2020!G14))=0,G61,IF((G61-zval(Bi_2020!G14))&gt;0,G61,Bi_2020!G14)))</f>
        <v/>
      </c>
      <c r="H14" s="194" t="str">
        <f>IF(H61="","",IF((H61-zval(Bi_2020!H14))=0,H61,IF((H61-zval(Bi_2020!H14))&gt;0,H61,Bi_2020!H14)))</f>
        <v/>
      </c>
      <c r="I14" s="99">
        <f>IF(I61="","",IF((I61-zval(Bi_2020!I14))=0,I61,IF((I61-zval(Bi_2020!I14))&gt;0,I61,Bi_2020!I14)))</f>
        <v>3.8</v>
      </c>
      <c r="J14" s="99" t="str">
        <f>IF(J61="","",IF((J61-zval(Bi_2020!J14))=0,J61,IF((J61-zval(Bi_2020!J14))&gt;0,J61,Bi_2020!J14)))</f>
        <v/>
      </c>
      <c r="K14" s="99" t="str">
        <f>IF(K61="","",IF((K61-zval(Bi_2020!K14))=0,K61,IF((K61-zval(Bi_2020!K14))&gt;0,K61,Bi_2020!K14)))</f>
        <v/>
      </c>
      <c r="L14" s="99" t="str">
        <f>IF(L61="","",IF((L61-zval(Bi_2020!L14))=0,L61,IF((L61-zval(Bi_2020!L14))&gt;0,L61,Bi_2020!L14)))</f>
        <v/>
      </c>
      <c r="M14" s="99" t="str">
        <f>IF(M61="","",IF((M61-zval(Bi_2020!M14))=0,M61,IF((M61-zval(Bi_2020!M14))&gt;0,M61,Bi_2020!M14)))</f>
        <v/>
      </c>
      <c r="N14" s="99" t="str">
        <f>IF(N61="","",IF((N61-zval(Bi_2020!N14))=0,N61,IF((N61-zval(Bi_2020!N14))&gt;0,N61,Bi_2020!N14)))</f>
        <v/>
      </c>
      <c r="O14" s="99" t="str">
        <f>IF(O61="","",IF((O61-zval(Bi_2020!O14))=0,O61,IF((O61-zval(Bi_2020!O14))&gt;0,O61,Bi_2020!O14)))</f>
        <v/>
      </c>
      <c r="P14" s="99" t="str">
        <f>IF(P61="","",IF((P61-zval(Bi_2020!P14))=0,P61,IF((P61-zval(Bi_2020!P14))&gt;0,P61,Bi_2020!P14)))</f>
        <v/>
      </c>
      <c r="Q14" s="99" t="str">
        <f>IF(Q61="","",IF((Q61-zval(Bi_2020!Q14))=0,Q61,IF((Q61-zval(Bi_2020!Q14))&gt;0,Q61,Bi_2020!Q14)))</f>
        <v/>
      </c>
      <c r="R14" s="99" t="str">
        <f>IF(R61="","",IF((R61-zval(Bi_2020!R14))=0,R61,IF((R61-zval(Bi_2020!R14))&gt;0,R61,Bi_2020!R14)))</f>
        <v/>
      </c>
      <c r="S14" s="99" t="str">
        <f>IF(S61="","",IF((S61-zval(Bi_2020!S14))=0,S61,IF((S61-zval(Bi_2020!S14))&gt;0,S61,Bi_2020!S14)))</f>
        <v/>
      </c>
      <c r="T14" s="99" t="str">
        <f>IF(T61="","",IF((T61-zval(Bi_2020!T14))=0,T61,IF((T61-zval(Bi_2020!T14))&gt;0,T61,Bi_2020!T14)))</f>
        <v/>
      </c>
      <c r="U14" s="99" t="str">
        <f>IF(U61="","",IF((U61-zval(Bi_2020!U14))=0,U61,IF((U61-zval(Bi_2020!U14))&gt;0,U61,Bi_2020!U14)))</f>
        <v/>
      </c>
      <c r="V14" s="99" t="str">
        <f>IF(V61="","",IF((V61-zval(Bi_2020!V14))=0,V61,IF((V61-zval(Bi_2020!V14))&gt;0,V61,Bi_2020!V14)))</f>
        <v/>
      </c>
      <c r="W14" s="99" t="str">
        <f>IF(W61="","",IF((W61-zval(Bi_2020!W14))=0,W61,IF((W61-zval(Bi_2020!W14))&gt;0,W61,Bi_2020!W14)))</f>
        <v/>
      </c>
      <c r="X14" s="99" t="str">
        <f>IF(X61="","",IF((X61-zval(Bi_2020!X14))=0,X61,IF((X61-zval(Bi_2020!X14))&gt;0,X61,Bi_2020!X14)))</f>
        <v/>
      </c>
      <c r="Y14" s="99" t="str">
        <f>IF(Y61="","",IF((Y61-zval(Bi_2020!Y14))=0,Y61,IF((Y61-zval(Bi_2020!Y14))&gt;0,Y61,Bi_2020!Y14)))</f>
        <v/>
      </c>
      <c r="Z14" s="99">
        <f>IF(Z61="","",IF((Z61-zval(Bi_2020!Z14))=0,Z61,IF((Z61-zval(Bi_2020!Z14))&gt;0,Z61,Bi_2020!Z14)))</f>
        <v>2</v>
      </c>
      <c r="AA14" s="99" t="str">
        <f>IF(AA61="","",IF((AA61-zval(Bi_2020!AA14))=0,AA61,IF((AA61-zval(Bi_2020!AA14))&gt;0,AA61,Bi_2020!AA14)))</f>
        <v/>
      </c>
      <c r="AB14" s="99" t="str">
        <f>IF(AB61="","",IF((AB61-zval(Bi_2020!AB14))=0,AB61,IF((AB61-zval(Bi_2020!AB14))&gt;0,AB61,Bi_2020!AB14)))</f>
        <v/>
      </c>
      <c r="AC14" s="99" t="str">
        <f>IF(AC61="","",IF((AC61-zval(Bi_2020!AC14))=0,AC61,IF((AC61-zval(Bi_2020!AC14))&gt;0,AC61,Bi_2020!AC14)))</f>
        <v/>
      </c>
      <c r="AD14" s="99" t="str">
        <f>IF(AD61="","",IF((AD61-zval(Bi_2020!AD14))=0,AD61,IF((AD61-zval(Bi_2020!AD14))&gt;0,AD61,Bi_2020!AD14)))</f>
        <v/>
      </c>
      <c r="AE14" s="99">
        <f>IF(AE61="","",IF((AE61-zval(Bi_2020!AE14))=0,AE61,IF((AE61-zval(Bi_2020!AE14))&gt;0,AE61,Bi_2020!AE14)))</f>
        <v>2</v>
      </c>
      <c r="AF14" s="99" t="str">
        <f>IF(AF61="","",IF((AF61-zval(Bi_2020!AF14))=0,AF61,IF((AF61-zval(Bi_2020!AF14))&gt;0,AF61,Bi_2020!AF14)))</f>
        <v/>
      </c>
      <c r="AG14" s="195" t="str">
        <f>IF(AG61="","",IF((AG61-zval(Bi_2020!AG14))=0,AG61,IF((AG61-zval(Bi_2020!AG14))&gt;0,AG61,Bi_2020!AG14)))</f>
        <v/>
      </c>
      <c r="AH14" s="195" t="str">
        <f>IF(AH61="","",IF((AH61-zval(Bi_2020!AH14))=0,AH61,IF((AH61-zval(Bi_2020!AH14))&gt;0,AH61,Bi_2020!AH14)))</f>
        <v/>
      </c>
      <c r="AI14" s="195" t="str">
        <f>IF(AI61="","",IF((AI61-zval(Bi_2020!AI14))=0,AI61,IF((AI61-zval(Bi_2020!AI14))&gt;0,AI61,Bi_2020!AI14)))</f>
        <v/>
      </c>
      <c r="AJ14" s="195" t="str">
        <f>IF(AJ61="","",IF((AJ61-zval(Bi_2020!AJ14))=0,AJ61,IF((AJ61-zval(Bi_2020!AJ14))&gt;0,AJ61,Bi_2020!AJ14)))</f>
        <v/>
      </c>
      <c r="AK14" s="195" t="str">
        <f>IF(AK61="","",IF((AK61-zval(Bi_2020!AK14))=0,AK61,IF((AK61-zval(Bi_2020!AK14))&gt;0,AK61,Bi_2020!AK14)))</f>
        <v/>
      </c>
      <c r="AL14" s="195" t="str">
        <f>IF(AL61="","",IF((AL61-zval(Bi_2020!AL14))=0,AL61,IF((AL61-zval(Bi_2020!AL14))&gt;0,AL61,Bi_2020!AL14)))</f>
        <v/>
      </c>
      <c r="AM14" s="196" t="str">
        <f>IF(AM61="","",IF((AM61-zval(Bi_2020!AM14))=0,AM61,IF((AM61-zval(Bi_2020!AM14))&gt;0,AM61,Bi_2020!AM14)))</f>
        <v/>
      </c>
      <c r="AZ14" s="9" t="s">
        <v>6</v>
      </c>
      <c r="BA14" s="86">
        <v>1.1000000000000001</v>
      </c>
      <c r="BB14" s="77"/>
      <c r="BC14" s="77"/>
      <c r="BD14" s="77"/>
      <c r="BE14" s="77"/>
      <c r="BF14" s="76"/>
      <c r="BG14" s="77">
        <v>2.2999999999999998</v>
      </c>
      <c r="BH14" s="77"/>
      <c r="BI14" s="77"/>
      <c r="BJ14" s="77"/>
      <c r="BK14" s="77"/>
      <c r="BL14" s="77"/>
      <c r="BM14" s="77"/>
      <c r="BN14" s="77"/>
      <c r="BO14" s="77"/>
      <c r="BP14" s="77"/>
      <c r="BQ14" s="77"/>
      <c r="BR14" s="77"/>
      <c r="BS14" s="77"/>
      <c r="BT14" s="77"/>
      <c r="BU14" s="77"/>
      <c r="BV14" s="77"/>
      <c r="BW14" s="77"/>
      <c r="BX14" s="77">
        <v>2</v>
      </c>
      <c r="BY14" s="77"/>
      <c r="BZ14" s="77"/>
      <c r="CA14" s="77"/>
      <c r="CB14" s="77"/>
      <c r="CC14" s="77">
        <v>1</v>
      </c>
      <c r="CD14" s="77"/>
      <c r="CE14" s="78"/>
      <c r="CF14" s="78"/>
      <c r="CG14" s="78"/>
      <c r="CH14" s="78"/>
      <c r="CI14" s="78"/>
      <c r="CJ14" s="78"/>
      <c r="CK14" s="87"/>
    </row>
    <row r="15" spans="1:90" ht="15.75" x14ac:dyDescent="0.25">
      <c r="B15" s="9" t="s">
        <v>7</v>
      </c>
      <c r="C15" s="176">
        <f>IF(C62="","",IF((C62-zval(Bi_2020!C15))=0,C62,IF((C62-zval(Bi_2020!C15))&gt;0,C62,Bi_2020!C15)))</f>
        <v>6.88</v>
      </c>
      <c r="D15" s="99">
        <f>IF(D62="","",IF((D62-zval(Bi_2020!D15))=0,D62,IF((D62-zval(Bi_2020!D15))&gt;0,D62,Bi_2020!D15)))</f>
        <v>1</v>
      </c>
      <c r="E15" s="99" t="str">
        <f>IF(E62="","",IF((E62-zval(Bi_2020!E15))=0,E62,IF((E62-zval(Bi_2020!E15))&gt;0,E62,Bi_2020!E15)))</f>
        <v/>
      </c>
      <c r="F15" s="99">
        <f>IF(F62="","",IF((F62-zval(Bi_2020!F15))=0,F62,IF((F62-zval(Bi_2020!F15))&gt;0,F62,Bi_2020!F15)))</f>
        <v>4.4000000000000004</v>
      </c>
      <c r="G15" s="99" t="str">
        <f>IF(G62="","",IF((G62-zval(Bi_2020!G15))=0,G62,IF((G62-zval(Bi_2020!G15))&gt;0,G62,Bi_2020!G15)))</f>
        <v/>
      </c>
      <c r="H15" s="99">
        <f>IF(H62="","",IF((H62-zval(Bi_2020!H15))=0,H62,IF((H62-zval(Bi_2020!H15))&gt;0,H62,Bi_2020!H15)))</f>
        <v>3.8</v>
      </c>
      <c r="I15" s="194" t="str">
        <f>IF(I62="","",IF((I62-zval(Bi_2020!I15))=0,I62,IF((I62-zval(Bi_2020!I15))&gt;0,I62,Bi_2020!I15)))</f>
        <v/>
      </c>
      <c r="J15" s="99">
        <f>IF(J62="","",IF((J62-zval(Bi_2020!J15))=0,J62,IF((J62-zval(Bi_2020!J15))&gt;0,J62,Bi_2020!J15)))</f>
        <v>3.15</v>
      </c>
      <c r="K15" s="99" t="str">
        <f>IF(K62="","",IF((K62-zval(Bi_2020!K15))=0,K62,IF((K62-zval(Bi_2020!K15))&gt;0,K62,Bi_2020!K15)))</f>
        <v/>
      </c>
      <c r="L15" s="99" t="str">
        <f>IF(L62="","",IF((L62-zval(Bi_2020!L15))=0,L62,IF((L62-zval(Bi_2020!L15))&gt;0,L62,Bi_2020!L15)))</f>
        <v/>
      </c>
      <c r="M15" s="99" t="str">
        <f>IF(M62="","",IF((M62-zval(Bi_2020!M15))=0,M62,IF((M62-zval(Bi_2020!M15))&gt;0,M62,Bi_2020!M15)))</f>
        <v/>
      </c>
      <c r="N15" s="159">
        <v>5.6</v>
      </c>
      <c r="O15" s="99" t="str">
        <f>IF(O62="","",IF((O62-zval(Bi_2020!O15))=0,O62,IF((O62-zval(Bi_2020!O15))&gt;0,O62,Bi_2020!O15)))</f>
        <v/>
      </c>
      <c r="P15" s="99" t="str">
        <f>IF(P62="","",IF((P62-zval(Bi_2020!P15))=0,P62,IF((P62-zval(Bi_2020!P15))&gt;0,P62,Bi_2020!P15)))</f>
        <v/>
      </c>
      <c r="Q15" s="99" t="str">
        <f>IF(Q62="","",IF((Q62-zval(Bi_2020!Q15))=0,Q62,IF((Q62-zval(Bi_2020!Q15))&gt;0,Q62,Bi_2020!Q15)))</f>
        <v/>
      </c>
      <c r="R15" s="99" t="str">
        <f>IF(R62="","",IF((R62-zval(Bi_2020!R15))=0,R62,IF((R62-zval(Bi_2020!R15))&gt;0,R62,Bi_2020!R15)))</f>
        <v/>
      </c>
      <c r="S15" s="99" t="str">
        <f>IF(S62="","",IF((S62-zval(Bi_2020!S15))=0,S62,IF((S62-zval(Bi_2020!S15))&gt;0,S62,Bi_2020!S15)))</f>
        <v/>
      </c>
      <c r="T15" s="99" t="str">
        <f>IF(T62="","",IF((T62-zval(Bi_2020!T15))=0,T62,IF((T62-zval(Bi_2020!T15))&gt;0,T62,Bi_2020!T15)))</f>
        <v/>
      </c>
      <c r="U15" s="99">
        <f>IF(U62="","",IF((U62-zval(Bi_2020!U15))=0,U62,IF((U62-zval(Bi_2020!U15))&gt;0,U62,Bi_2020!U15)))</f>
        <v>0.98</v>
      </c>
      <c r="V15" s="99" t="str">
        <f>IF(V62="","",IF((V62-zval(Bi_2020!V15))=0,V62,IF((V62-zval(Bi_2020!V15))&gt;0,V62,Bi_2020!V15)))</f>
        <v/>
      </c>
      <c r="W15" s="99" t="str">
        <f>IF(W62="","",IF((W62-zval(Bi_2020!W15))=0,W62,IF((W62-zval(Bi_2020!W15))&gt;0,W62,Bi_2020!W15)))</f>
        <v/>
      </c>
      <c r="X15" s="99">
        <f>IF(X62="","",IF((X62-zval(Bi_2020!X15))=0,X62,IF((X62-zval(Bi_2020!X15))&gt;0,X62,Bi_2020!X15)))</f>
        <v>5.35</v>
      </c>
      <c r="Y15" s="99">
        <f>IF(Y62="","",IF((Y62-zval(Bi_2020!Y15))=0,Y62,IF((Y62-zval(Bi_2020!Y15))&gt;0,Y62,Bi_2020!Y15)))</f>
        <v>2.4</v>
      </c>
      <c r="Z15" s="159">
        <v>3.1</v>
      </c>
      <c r="AA15" s="99" t="str">
        <f>IF(AA62="","",IF((AA62-zval(Bi_2020!AA15))=0,AA62,IF((AA62-zval(Bi_2020!AA15))&gt;0,AA62,Bi_2020!AA15)))</f>
        <v/>
      </c>
      <c r="AB15" s="99" t="str">
        <f>IF(AB62="","",IF((AB62-zval(Bi_2020!AB15))=0,AB62,IF((AB62-zval(Bi_2020!AB15))&gt;0,AB62,Bi_2020!AB15)))</f>
        <v/>
      </c>
      <c r="AC15" s="99">
        <f>IF(AC62="","",IF((AC62-zval(Bi_2020!AC15))=0,AC62,IF((AC62-zval(Bi_2020!AC15))&gt;0,AC62,Bi_2020!AC15)))</f>
        <v>0.6</v>
      </c>
      <c r="AD15" s="99" t="str">
        <f>IF(AD62="","",IF((AD62-zval(Bi_2020!AD15))=0,AD62,IF((AD62-zval(Bi_2020!AD15))&gt;0,AD62,Bi_2020!AD15)))</f>
        <v/>
      </c>
      <c r="AE15" s="99" t="str">
        <f>IF(AE62="","",IF((AE62-zval(Bi_2020!AE15))=0,AE62,IF((AE62-zval(Bi_2020!AE15))&gt;0,AE62,Bi_2020!AE15)))</f>
        <v/>
      </c>
      <c r="AF15" s="99" t="str">
        <f>IF(AF62="","",IF((AF62-zval(Bi_2020!AF15))=0,AF62,IF((AF62-zval(Bi_2020!AF15))&gt;0,AF62,Bi_2020!AF15)))</f>
        <v/>
      </c>
      <c r="AG15" s="195" t="str">
        <f>IF(AG62="","",IF((AG62-zval(Bi_2020!AG15))=0,AG62,IF((AG62-zval(Bi_2020!AG15))&gt;0,AG62,Bi_2020!AG15)))</f>
        <v/>
      </c>
      <c r="AH15" s="195" t="str">
        <f>IF(AH62="","",IF((AH62-zval(Bi_2020!AH15))=0,AH62,IF((AH62-zval(Bi_2020!AH15))&gt;0,AH62,Bi_2020!AH15)))</f>
        <v/>
      </c>
      <c r="AI15" s="195" t="str">
        <f>IF(AI62="","",IF((AI62-zval(Bi_2020!AI15))=0,AI62,IF((AI62-zval(Bi_2020!AI15))&gt;0,AI62,Bi_2020!AI15)))</f>
        <v/>
      </c>
      <c r="AJ15" s="195" t="str">
        <f>IF(AJ62="","",IF((AJ62-zval(Bi_2020!AJ15))=0,AJ62,IF((AJ62-zval(Bi_2020!AJ15))&gt;0,AJ62,Bi_2020!AJ15)))</f>
        <v/>
      </c>
      <c r="AK15" s="195" t="str">
        <f>IF(AK62="","",IF((AK62-zval(Bi_2020!AK15))=0,AK62,IF((AK62-zval(Bi_2020!AK15))&gt;0,AK62,Bi_2020!AK15)))</f>
        <v/>
      </c>
      <c r="AL15" s="195" t="str">
        <f>IF(AL62="","",IF((AL62-zval(Bi_2020!AL15))=0,AL62,IF((AL62-zval(Bi_2020!AL15))&gt;0,AL62,Bi_2020!AL15)))</f>
        <v/>
      </c>
      <c r="AM15" s="196" t="str">
        <f>IF(AM62="","",IF((AM62-zval(Bi_2020!AM15))=0,AM62,IF((AM62-zval(Bi_2020!AM15))&gt;0,AM62,Bi_2020!AM15)))</f>
        <v/>
      </c>
      <c r="AZ15" s="9" t="s">
        <v>7</v>
      </c>
      <c r="BA15" s="86">
        <v>6.88</v>
      </c>
      <c r="BB15" s="77">
        <v>1</v>
      </c>
      <c r="BC15" s="77"/>
      <c r="BD15" s="77">
        <v>3.2</v>
      </c>
      <c r="BE15" s="77"/>
      <c r="BF15" s="77">
        <v>3.8</v>
      </c>
      <c r="BG15" s="76"/>
      <c r="BH15" s="77">
        <v>3.15</v>
      </c>
      <c r="BI15" s="77"/>
      <c r="BJ15" s="77"/>
      <c r="BK15" s="77"/>
      <c r="BL15" s="77">
        <v>2.9</v>
      </c>
      <c r="BM15" s="77"/>
      <c r="BN15" s="77"/>
      <c r="BO15" s="77"/>
      <c r="BP15" s="77"/>
      <c r="BQ15" s="77"/>
      <c r="BR15" s="77"/>
      <c r="BS15" s="77">
        <v>0</v>
      </c>
      <c r="BT15" s="77"/>
      <c r="BU15" s="77"/>
      <c r="BV15" s="77">
        <v>4.5</v>
      </c>
      <c r="BW15" s="77">
        <v>2.4</v>
      </c>
      <c r="BX15" s="77">
        <v>2.4</v>
      </c>
      <c r="BY15" s="77"/>
      <c r="BZ15" s="77"/>
      <c r="CA15" s="77">
        <v>0.6</v>
      </c>
      <c r="CB15" s="77"/>
      <c r="CC15" s="77"/>
      <c r="CD15" s="77"/>
      <c r="CE15" s="78"/>
      <c r="CF15" s="78"/>
      <c r="CG15" s="78"/>
      <c r="CH15" s="78"/>
      <c r="CI15" s="78"/>
      <c r="CJ15" s="78"/>
      <c r="CK15" s="87"/>
    </row>
    <row r="16" spans="1:90" ht="15.75" x14ac:dyDescent="0.25">
      <c r="B16" s="9" t="s">
        <v>8</v>
      </c>
      <c r="C16" s="176" t="str">
        <f>IF(C63="","",IF((C63-zval(Bi_2020!C16))=0,C63,IF((C63-zval(Bi_2020!C16))&gt;0,C63,Bi_2020!C16)))</f>
        <v/>
      </c>
      <c r="D16" s="99" t="str">
        <f>IF(D63="","",IF((D63-zval(Bi_2020!D16))=0,D63,IF((D63-zval(Bi_2020!D16))&gt;0,D63,Bi_2020!D16)))</f>
        <v/>
      </c>
      <c r="E16" s="99" t="str">
        <f>IF(E63="","",IF((E63-zval(Bi_2020!E16))=0,E63,IF((E63-zval(Bi_2020!E16))&gt;0,E63,Bi_2020!E16)))</f>
        <v/>
      </c>
      <c r="F16" s="99" t="str">
        <f>IF(F63="","",IF((F63-zval(Bi_2020!F16))=0,F63,IF((F63-zval(Bi_2020!F16))&gt;0,F63,Bi_2020!F16)))</f>
        <v/>
      </c>
      <c r="G16" s="99" t="str">
        <f>IF(G63="","",IF((G63-zval(Bi_2020!G16))=0,G63,IF((G63-zval(Bi_2020!G16))&gt;0,G63,Bi_2020!G16)))</f>
        <v/>
      </c>
      <c r="H16" s="99" t="str">
        <f>IF(H63="","",IF((H63-zval(Bi_2020!H16))=0,H63,IF((H63-zval(Bi_2020!H16))&gt;0,H63,Bi_2020!H16)))</f>
        <v/>
      </c>
      <c r="I16" s="99">
        <f>IF(I63="","",IF((I63-zval(Bi_2020!I16))=0,I63,IF((I63-zval(Bi_2020!I16))&gt;0,I63,Bi_2020!I16)))</f>
        <v>3.15</v>
      </c>
      <c r="J16" s="194" t="str">
        <f>IF(J63="","",IF((J63-zval(Bi_2020!J16))=0,J63,IF((J63-zval(Bi_2020!J16))&gt;0,J63,Bi_2020!J16)))</f>
        <v/>
      </c>
      <c r="K16" s="99" t="str">
        <f>IF(K63="","",IF((K63-zval(Bi_2020!K16))=0,K63,IF((K63-zval(Bi_2020!K16))&gt;0,K63,Bi_2020!K16)))</f>
        <v/>
      </c>
      <c r="L16" s="99" t="str">
        <f>IF(L63="","",IF((L63-zval(Bi_2020!L16))=0,L63,IF((L63-zval(Bi_2020!L16))&gt;0,L63,Bi_2020!L16)))</f>
        <v/>
      </c>
      <c r="M16" s="99" t="str">
        <f>IF(M63="","",IF((M63-zval(Bi_2020!M16))=0,M63,IF((M63-zval(Bi_2020!M16))&gt;0,M63,Bi_2020!M16)))</f>
        <v/>
      </c>
      <c r="N16" s="99" t="str">
        <f>IF(N63="","",IF((N63-zval(Bi_2020!N16))=0,N63,IF((N63-zval(Bi_2020!N16))&gt;0,N63,Bi_2020!N16)))</f>
        <v/>
      </c>
      <c r="O16" s="99" t="str">
        <f>IF(O63="","",IF((O63-zval(Bi_2020!O16))=0,O63,IF((O63-zval(Bi_2020!O16))&gt;0,O63,Bi_2020!O16)))</f>
        <v/>
      </c>
      <c r="P16" s="99" t="str">
        <f>IF(P63="","",IF((P63-zval(Bi_2020!P16))=0,P63,IF((P63-zval(Bi_2020!P16))&gt;0,P63,Bi_2020!P16)))</f>
        <v/>
      </c>
      <c r="Q16" s="99" t="str">
        <f>IF(Q63="","",IF((Q63-zval(Bi_2020!Q16))=0,Q63,IF((Q63-zval(Bi_2020!Q16))&gt;0,Q63,Bi_2020!Q16)))</f>
        <v/>
      </c>
      <c r="R16" s="99" t="str">
        <f>IF(R63="","",IF((R63-zval(Bi_2020!R16))=0,R63,IF((R63-zval(Bi_2020!R16))&gt;0,R63,Bi_2020!R16)))</f>
        <v/>
      </c>
      <c r="S16" s="99" t="str">
        <f>IF(S63="","",IF((S63-zval(Bi_2020!S16))=0,S63,IF((S63-zval(Bi_2020!S16))&gt;0,S63,Bi_2020!S16)))</f>
        <v/>
      </c>
      <c r="T16" s="99" t="str">
        <f>IF(T63="","",IF((T63-zval(Bi_2020!T16))=0,T63,IF((T63-zval(Bi_2020!T16))&gt;0,T63,Bi_2020!T16)))</f>
        <v/>
      </c>
      <c r="U16" s="99" t="str">
        <f>IF(U63="","",IF((U63-zval(Bi_2020!U16))=0,U63,IF((U63-zval(Bi_2020!U16))&gt;0,U63,Bi_2020!U16)))</f>
        <v/>
      </c>
      <c r="V16" s="99" t="str">
        <f>IF(V63="","",IF((V63-zval(Bi_2020!V16))=0,V63,IF((V63-zval(Bi_2020!V16))&gt;0,V63,Bi_2020!V16)))</f>
        <v/>
      </c>
      <c r="W16" s="99" t="str">
        <f>IF(W63="","",IF((W63-zval(Bi_2020!W16))=0,W63,IF((W63-zval(Bi_2020!W16))&gt;0,W63,Bi_2020!W16)))</f>
        <v/>
      </c>
      <c r="X16" s="99">
        <f>IF(X63="","",IF((X63-zval(Bi_2020!X16))=0,X63,IF((X63-zval(Bi_2020!X16))&gt;0,X63,Bi_2020!X16)))</f>
        <v>0.6</v>
      </c>
      <c r="Y16" s="99">
        <f>IF(Y63="","",IF((Y63-zval(Bi_2020!Y16))=0,Y63,IF((Y63-zval(Bi_2020!Y16))&gt;0,Y63,Bi_2020!Y16)))</f>
        <v>1.6</v>
      </c>
      <c r="Z16" s="99" t="str">
        <f>IF(Z63="","",IF((Z63-zval(Bi_2020!Z16))=0,Z63,IF((Z63-zval(Bi_2020!Z16))&gt;0,Z63,Bi_2020!Z16)))</f>
        <v/>
      </c>
      <c r="AA16" s="99" t="str">
        <f>IF(AA63="","",IF((AA63-zval(Bi_2020!AA16))=0,AA63,IF((AA63-zval(Bi_2020!AA16))&gt;0,AA63,Bi_2020!AA16)))</f>
        <v/>
      </c>
      <c r="AB16" s="99" t="str">
        <f>IF(AB63="","",IF((AB63-zval(Bi_2020!AB16))=0,AB63,IF((AB63-zval(Bi_2020!AB16))&gt;0,AB63,Bi_2020!AB16)))</f>
        <v/>
      </c>
      <c r="AC16" s="99">
        <f>IF(AC63="","",IF((AC63-zval(Bi_2020!AC16))=0,AC63,IF((AC63-zval(Bi_2020!AC16))&gt;0,AC63,Bi_2020!AC16)))</f>
        <v>2.44</v>
      </c>
      <c r="AD16" s="99" t="str">
        <f>IF(AD63="","",IF((AD63-zval(Bi_2020!AD16))=0,AD63,IF((AD63-zval(Bi_2020!AD16))&gt;0,AD63,Bi_2020!AD16)))</f>
        <v/>
      </c>
      <c r="AE16" s="99" t="str">
        <f>IF(AE63="","",IF((AE63-zval(Bi_2020!AE16))=0,AE63,IF((AE63-zval(Bi_2020!AE16))&gt;0,AE63,Bi_2020!AE16)))</f>
        <v/>
      </c>
      <c r="AF16" s="99" t="str">
        <f>IF(AF63="","",IF((AF63-zval(Bi_2020!AF16))=0,AF63,IF((AF63-zval(Bi_2020!AF16))&gt;0,AF63,Bi_2020!AF16)))</f>
        <v/>
      </c>
      <c r="AG16" s="195" t="str">
        <f>IF(AG63="","",IF((AG63-zval(Bi_2020!AG16))=0,AG63,IF((AG63-zval(Bi_2020!AG16))&gt;0,AG63,Bi_2020!AG16)))</f>
        <v/>
      </c>
      <c r="AH16" s="195" t="str">
        <f>IF(AH63="","",IF((AH63-zval(Bi_2020!AH16))=0,AH63,IF((AH63-zval(Bi_2020!AH16))&gt;0,AH63,Bi_2020!AH16)))</f>
        <v/>
      </c>
      <c r="AI16" s="195" t="str">
        <f>IF(AI63="","",IF((AI63-zval(Bi_2020!AI16))=0,AI63,IF((AI63-zval(Bi_2020!AI16))&gt;0,AI63,Bi_2020!AI16)))</f>
        <v/>
      </c>
      <c r="AJ16" s="195" t="str">
        <f>IF(AJ63="","",IF((AJ63-zval(Bi_2020!AJ16))=0,AJ63,IF((AJ63-zval(Bi_2020!AJ16))&gt;0,AJ63,Bi_2020!AJ16)))</f>
        <v/>
      </c>
      <c r="AK16" s="195" t="str">
        <f>IF(AK63="","",IF((AK63-zval(Bi_2020!AK16))=0,AK63,IF((AK63-zval(Bi_2020!AK16))&gt;0,AK63,Bi_2020!AK16)))</f>
        <v/>
      </c>
      <c r="AL16" s="195" t="str">
        <f>IF(AL63="","",IF((AL63-zval(Bi_2020!AL16))=0,AL63,IF((AL63-zval(Bi_2020!AL16))&gt;0,AL63,Bi_2020!AL16)))</f>
        <v/>
      </c>
      <c r="AM16" s="196" t="str">
        <f>IF(AM63="","",IF((AM63-zval(Bi_2020!AM16))=0,AM63,IF((AM63-zval(Bi_2020!AM16))&gt;0,AM63,Bi_2020!AM16)))</f>
        <v/>
      </c>
      <c r="AZ16" s="9" t="s">
        <v>8</v>
      </c>
      <c r="BA16" s="86"/>
      <c r="BB16" s="77"/>
      <c r="BC16" s="77"/>
      <c r="BD16" s="77"/>
      <c r="BE16" s="77"/>
      <c r="BF16" s="77"/>
      <c r="BG16" s="77">
        <v>2.65</v>
      </c>
      <c r="BH16" s="76"/>
      <c r="BI16" s="77"/>
      <c r="BJ16" s="77"/>
      <c r="BK16" s="77"/>
      <c r="BL16" s="77"/>
      <c r="BM16" s="77"/>
      <c r="BN16" s="77"/>
      <c r="BO16" s="77"/>
      <c r="BP16" s="77"/>
      <c r="BQ16" s="77"/>
      <c r="BR16" s="77"/>
      <c r="BS16" s="77"/>
      <c r="BT16" s="77"/>
      <c r="BU16" s="77"/>
      <c r="BV16" s="77">
        <v>0.6</v>
      </c>
      <c r="BW16" s="77">
        <v>1.6</v>
      </c>
      <c r="BX16" s="77"/>
      <c r="BY16" s="77"/>
      <c r="BZ16" s="77"/>
      <c r="CA16" s="77">
        <v>1.98</v>
      </c>
      <c r="CB16" s="77"/>
      <c r="CC16" s="77"/>
      <c r="CD16" s="77"/>
      <c r="CE16" s="78"/>
      <c r="CF16" s="78"/>
      <c r="CG16" s="78"/>
      <c r="CH16" s="78"/>
      <c r="CI16" s="78"/>
      <c r="CJ16" s="78"/>
      <c r="CK16" s="87"/>
    </row>
    <row r="17" spans="1:89" ht="15.75" x14ac:dyDescent="0.25">
      <c r="A17" s="230"/>
      <c r="B17" s="9" t="s">
        <v>9</v>
      </c>
      <c r="C17" s="176" t="str">
        <f>IF(C64="","",IF((C64-zval(Bi_2020!C17))=0,C64,IF((C64-zval(Bi_2020!C17))&gt;0,C64,Bi_2020!C17)))</f>
        <v/>
      </c>
      <c r="D17" s="99" t="str">
        <f>IF(D64="","",IF((D64-zval(Bi_2020!D17))=0,D64,IF((D64-zval(Bi_2020!D17))&gt;0,D64,Bi_2020!D17)))</f>
        <v/>
      </c>
      <c r="E17" s="99" t="str">
        <f>IF(E64="","",IF((E64-zval(Bi_2020!E17))=0,E64,IF((E64-zval(Bi_2020!E17))&gt;0,E64,Bi_2020!E17)))</f>
        <v/>
      </c>
      <c r="F17" s="99" t="str">
        <f>IF(F64="","",IF((F64-zval(Bi_2020!F17))=0,F64,IF((F64-zval(Bi_2020!F17))&gt;0,F64,Bi_2020!F17)))</f>
        <v/>
      </c>
      <c r="G17" s="99" t="str">
        <f>IF(G64="","",IF((G64-zval(Bi_2020!G17))=0,G64,IF((G64-zval(Bi_2020!G17))&gt;0,G64,Bi_2020!G17)))</f>
        <v/>
      </c>
      <c r="H17" s="99" t="str">
        <f>IF(H64="","",IF((H64-zval(Bi_2020!H17))=0,H64,IF((H64-zval(Bi_2020!H17))&gt;0,H64,Bi_2020!H17)))</f>
        <v/>
      </c>
      <c r="I17" s="99" t="str">
        <f>IF(I64="","",IF((I64-zval(Bi_2020!I17))=0,I64,IF((I64-zval(Bi_2020!I17))&gt;0,I64,Bi_2020!I17)))</f>
        <v/>
      </c>
      <c r="J17" s="99" t="str">
        <f>IF(J64="","",IF((J64-zval(Bi_2020!J17))=0,J64,IF((J64-zval(Bi_2020!J17))&gt;0,J64,Bi_2020!J17)))</f>
        <v/>
      </c>
      <c r="K17" s="194" t="str">
        <f>IF(K64="","",IF((K64-zval(Bi_2020!K17))=0,K64,IF((K64-zval(Bi_2020!K17))&gt;0,K64,Bi_2020!K17)))</f>
        <v/>
      </c>
      <c r="L17" s="99" t="str">
        <f>IF(L64="","",IF((L64-zval(Bi_2020!L17))=0,L64,IF((L64-zval(Bi_2020!L17))&gt;0,L64,Bi_2020!L17)))</f>
        <v/>
      </c>
      <c r="M17" s="99">
        <f>IF(M64="","",IF((M64-zval(Bi_2020!M17))=0,M64,IF((M64-zval(Bi_2020!M17))&gt;0,M64,Bi_2020!M17)))</f>
        <v>1</v>
      </c>
      <c r="N17" s="99" t="str">
        <f>IF(N64="","",IF((N64-zval(Bi_2020!N17))=0,N64,IF((N64-zval(Bi_2020!N17))&gt;0,N64,Bi_2020!N17)))</f>
        <v/>
      </c>
      <c r="O17" s="99" t="str">
        <f>IF(O64="","",IF((O64-zval(Bi_2020!O17))=0,O64,IF((O64-zval(Bi_2020!O17))&gt;0,O64,Bi_2020!O17)))</f>
        <v/>
      </c>
      <c r="P17" s="99" t="str">
        <f>IF(P64="","",IF((P64-zval(Bi_2020!P17))=0,P64,IF((P64-zval(Bi_2020!P17))&gt;0,P64,Bi_2020!P17)))</f>
        <v/>
      </c>
      <c r="Q17" s="99" t="str">
        <f>IF(Q64="","",IF((Q64-zval(Bi_2020!Q17))=0,Q64,IF((Q64-zval(Bi_2020!Q17))&gt;0,Q64,Bi_2020!Q17)))</f>
        <v/>
      </c>
      <c r="R17" s="99" t="str">
        <f>IF(R64="","",IF((R64-zval(Bi_2020!R17))=0,R64,IF((R64-zval(Bi_2020!R17))&gt;0,R64,Bi_2020!R17)))</f>
        <v/>
      </c>
      <c r="S17" s="99" t="str">
        <f>IF(S64="","",IF((S64-zval(Bi_2020!S17))=0,S64,IF((S64-zval(Bi_2020!S17))&gt;0,S64,Bi_2020!S17)))</f>
        <v/>
      </c>
      <c r="T17" s="99" t="str">
        <f>IF(T64="","",IF((T64-zval(Bi_2020!T17))=0,T64,IF((T64-zval(Bi_2020!T17))&gt;0,T64,Bi_2020!T17)))</f>
        <v/>
      </c>
      <c r="U17" s="99" t="str">
        <f>IF(U64="","",IF((U64-zval(Bi_2020!U17))=0,U64,IF((U64-zval(Bi_2020!U17))&gt;0,U64,Bi_2020!U17)))</f>
        <v/>
      </c>
      <c r="V17" s="99">
        <f>IF(V64="","",IF((V64-zval(Bi_2020!V17))=0,V64,IF((V64-zval(Bi_2020!V17))&gt;0,V64,Bi_2020!V17)))</f>
        <v>1.4</v>
      </c>
      <c r="W17" s="182" t="str">
        <f>IF(W64="","",IF((W64-zval(Bi_2020!W17))=0,W64,IF((W64-zval(Bi_2020!W17))&gt;0,W64,Bi_2020!W17)))</f>
        <v/>
      </c>
      <c r="X17" s="99" t="str">
        <f>IF(X64="","",IF((X64-zval(Bi_2020!X17))=0,X64,IF((X64-zval(Bi_2020!X17))&gt;0,X64,Bi_2020!X17)))</f>
        <v/>
      </c>
      <c r="Y17" s="99" t="str">
        <f>IF(Y64="","",IF((Y64-zval(Bi_2020!Y17))=0,Y64,IF((Y64-zval(Bi_2020!Y17))&gt;0,Y64,Bi_2020!Y17)))</f>
        <v/>
      </c>
      <c r="Z17" s="99" t="str">
        <f>IF(Z64="","",IF((Z64-zval(Bi_2020!Z17))=0,Z64,IF((Z64-zval(Bi_2020!Z17))&gt;0,Z64,Bi_2020!Z17)))</f>
        <v/>
      </c>
      <c r="AA17" s="99" t="str">
        <f>IF(AA64="","",IF((AA64-zval(Bi_2020!AA17))=0,AA64,IF((AA64-zval(Bi_2020!AA17))&gt;0,AA64,Bi_2020!AA17)))</f>
        <v/>
      </c>
      <c r="AB17" s="99" t="str">
        <f>IF(AB64="","",IF((AB64-zval(Bi_2020!AB17))=0,AB64,IF((AB64-zval(Bi_2020!AB17))&gt;0,AB64,Bi_2020!AB17)))</f>
        <v/>
      </c>
      <c r="AC17" s="99" t="str">
        <f>IF(AC64="","",IF((AC64-zval(Bi_2020!AC17))=0,AC64,IF((AC64-zval(Bi_2020!AC17))&gt;0,AC64,Bi_2020!AC17)))</f>
        <v/>
      </c>
      <c r="AD17" s="99" t="str">
        <f>IF(AD64="","",IF((AD64-zval(Bi_2020!AD17))=0,AD64,IF((AD64-zval(Bi_2020!AD17))&gt;0,AD64,Bi_2020!AD17)))</f>
        <v/>
      </c>
      <c r="AE17" s="99" t="str">
        <f>IF(AE64="","",IF((AE64-zval(Bi_2020!AE17))=0,AE64,IF((AE64-zval(Bi_2020!AE17))&gt;0,AE64,Bi_2020!AE17)))</f>
        <v/>
      </c>
      <c r="AF17" s="99" t="str">
        <f>IF(AF64="","",IF((AF64-zval(Bi_2020!AF17))=0,AF64,IF((AF64-zval(Bi_2020!AF17))&gt;0,AF64,Bi_2020!AF17)))</f>
        <v/>
      </c>
      <c r="AG17" s="195" t="str">
        <f>IF(AG64="","",IF((AG64-zval(Bi_2020!AG17))=0,AG64,IF((AG64-zval(Bi_2020!AG17))&gt;0,AG64,Bi_2020!AG17)))</f>
        <v/>
      </c>
      <c r="AH17" s="195" t="str">
        <f>IF(AH64="","",IF((AH64-zval(Bi_2020!AH17))=0,AH64,IF((AH64-zval(Bi_2020!AH17))&gt;0,AH64,Bi_2020!AH17)))</f>
        <v/>
      </c>
      <c r="AI17" s="195" t="str">
        <f>IF(AI64="","",IF((AI64-zval(Bi_2020!AI17))=0,AI64,IF((AI64-zval(Bi_2020!AI17))&gt;0,AI64,Bi_2020!AI17)))</f>
        <v/>
      </c>
      <c r="AJ17" s="195" t="str">
        <f>IF(AJ64="","",IF((AJ64-zval(Bi_2020!AJ17))=0,AJ64,IF((AJ64-zval(Bi_2020!AJ17))&gt;0,AJ64,Bi_2020!AJ17)))</f>
        <v/>
      </c>
      <c r="AK17" s="195" t="str">
        <f>IF(AK64="","",IF((AK64-zval(Bi_2020!AK17))=0,AK64,IF((AK64-zval(Bi_2020!AK17))&gt;0,AK64,Bi_2020!AK17)))</f>
        <v/>
      </c>
      <c r="AL17" s="195" t="str">
        <f>IF(AL64="","",IF((AL64-zval(Bi_2020!AL17))=0,AL64,IF((AL64-zval(Bi_2020!AL17))&gt;0,AL64,Bi_2020!AL17)))</f>
        <v/>
      </c>
      <c r="AM17" s="196" t="str">
        <f>IF(AM64="","",IF((AM64-zval(Bi_2020!AM17))=0,AM64,IF((AM64-zval(Bi_2020!AM17))&gt;0,AM64,Bi_2020!AM17)))</f>
        <v/>
      </c>
      <c r="AZ17" s="9" t="s">
        <v>9</v>
      </c>
      <c r="BA17" s="86"/>
      <c r="BB17" s="77"/>
      <c r="BC17" s="77"/>
      <c r="BD17" s="77"/>
      <c r="BE17" s="77"/>
      <c r="BF17" s="77"/>
      <c r="BG17" s="77"/>
      <c r="BH17" s="77"/>
      <c r="BI17" s="76"/>
      <c r="BJ17" s="77"/>
      <c r="BK17" s="77">
        <v>1</v>
      </c>
      <c r="BL17" s="77"/>
      <c r="BM17" s="77"/>
      <c r="BN17" s="77"/>
      <c r="BO17" s="77"/>
      <c r="BP17" s="77"/>
      <c r="BQ17" s="77"/>
      <c r="BR17" s="77"/>
      <c r="BS17" s="77"/>
      <c r="BT17" s="77">
        <v>1.4</v>
      </c>
      <c r="BU17" s="77"/>
      <c r="BV17" s="77"/>
      <c r="BW17" s="77"/>
      <c r="BX17" s="77"/>
      <c r="BY17" s="77"/>
      <c r="BZ17" s="77"/>
      <c r="CA17" s="77"/>
      <c r="CB17" s="77"/>
      <c r="CC17" s="77"/>
      <c r="CD17" s="77"/>
      <c r="CE17" s="78"/>
      <c r="CF17" s="78"/>
      <c r="CG17" s="78"/>
      <c r="CH17" s="78"/>
      <c r="CI17" s="78"/>
      <c r="CJ17" s="78"/>
      <c r="CK17" s="87"/>
    </row>
    <row r="18" spans="1:89" ht="15.75" x14ac:dyDescent="0.25">
      <c r="A18" s="230"/>
      <c r="B18" s="9" t="s">
        <v>10</v>
      </c>
      <c r="C18" s="176" t="str">
        <f>IF(C65="","",IF((C65-zval(Bi_2020!C18))=0,C65,IF((C65-zval(Bi_2020!C18))&gt;0,C65,Bi_2020!C18)))</f>
        <v/>
      </c>
      <c r="D18" s="99" t="str">
        <f>IF(D65="","",IF((D65-zval(Bi_2020!D18))=0,D65,IF((D65-zval(Bi_2020!D18))&gt;0,D65,Bi_2020!D18)))</f>
        <v/>
      </c>
      <c r="E18" s="99" t="str">
        <f>IF(E65="","",IF((E65-zval(Bi_2020!E18))=0,E65,IF((E65-zval(Bi_2020!E18))&gt;0,E65,Bi_2020!E18)))</f>
        <v/>
      </c>
      <c r="F18" s="99" t="str">
        <f>IF(F65="","",IF((F65-zval(Bi_2020!F18))=0,F65,IF((F65-zval(Bi_2020!F18))&gt;0,F65,Bi_2020!F18)))</f>
        <v/>
      </c>
      <c r="G18" s="99" t="str">
        <f>IF(G65="","",IF((G65-zval(Bi_2020!G18))=0,G65,IF((G65-zval(Bi_2020!G18))&gt;0,G65,Bi_2020!G18)))</f>
        <v/>
      </c>
      <c r="H18" s="99" t="str">
        <f>IF(H65="","",IF((H65-zval(Bi_2020!H18))=0,H65,IF((H65-zval(Bi_2020!H18))&gt;0,H65,Bi_2020!H18)))</f>
        <v/>
      </c>
      <c r="I18" s="99" t="str">
        <f>IF(I65="","",IF((I65-zval(Bi_2020!I18))=0,I65,IF((I65-zval(Bi_2020!I18))&gt;0,I65,Bi_2020!I18)))</f>
        <v/>
      </c>
      <c r="J18" s="99" t="str">
        <f>IF(J65="","",IF((J65-zval(Bi_2020!J18))=0,J65,IF((J65-zval(Bi_2020!J18))&gt;0,J65,Bi_2020!J18)))</f>
        <v/>
      </c>
      <c r="K18" s="99" t="str">
        <f>IF(K65="","",IF((K65-zval(Bi_2020!K18))=0,K65,IF((K65-zval(Bi_2020!K18))&gt;0,K65,Bi_2020!K18)))</f>
        <v/>
      </c>
      <c r="L18" s="194" t="str">
        <f>IF(L65="","",IF((L65-zval(Bi_2020!L18))=0,L65,IF((L65-zval(Bi_2020!L18))&gt;0,L65,Bi_2020!L18)))</f>
        <v/>
      </c>
      <c r="M18" s="99" t="str">
        <f>IF(M65="","",IF((M65-zval(Bi_2020!M18))=0,M65,IF((M65-zval(Bi_2020!M18))&gt;0,M65,Bi_2020!M18)))</f>
        <v/>
      </c>
      <c r="N18" s="99">
        <f>L20</f>
        <v>8</v>
      </c>
      <c r="O18" s="99" t="str">
        <f>IF(O65="","",IF((O65-zval(Bi_2020!O18))=0,O65,IF((O65-zval(Bi_2020!O18))&gt;0,O65,Bi_2020!O18)))</f>
        <v/>
      </c>
      <c r="P18" s="99" t="str">
        <f>IF(P65="","",IF((P65-zval(Bi_2020!P18))=0,P65,IF((P65-zval(Bi_2020!P18))&gt;0,P65,Bi_2020!P18)))</f>
        <v/>
      </c>
      <c r="Q18" s="99" t="str">
        <f>IF(Q65="","",IF((Q65-zval(Bi_2020!Q18))=0,Q65,IF((Q65-zval(Bi_2020!Q18))&gt;0,Q65,Bi_2020!Q18)))</f>
        <v/>
      </c>
      <c r="R18" s="99" t="str">
        <f>IF(R65="","",IF((R65-zval(Bi_2020!R18))=0,R65,IF((R65-zval(Bi_2020!R18))&gt;0,R65,Bi_2020!R18)))</f>
        <v/>
      </c>
      <c r="S18" s="99" t="str">
        <f>IF(S65="","",IF((S65-zval(Bi_2020!S18))=0,S65,IF((S65-zval(Bi_2020!S18))&gt;0,S65,Bi_2020!S18)))</f>
        <v/>
      </c>
      <c r="T18" s="99" t="str">
        <f>IF(T65="","",IF((T65-zval(Bi_2020!T18))=0,T65,IF((T65-zval(Bi_2020!T18))&gt;0,T65,Bi_2020!T18)))</f>
        <v/>
      </c>
      <c r="U18" s="99" t="str">
        <f>IF(U65="","",IF((U65-zval(Bi_2020!U18))=0,U65,IF((U65-zval(Bi_2020!U18))&gt;0,U65,Bi_2020!U18)))</f>
        <v/>
      </c>
      <c r="V18" s="99" t="str">
        <f>IF(V65="","",IF((V65-zval(Bi_2020!V18))=0,V65,IF((V65-zval(Bi_2020!V18))&gt;0,V65,Bi_2020!V18)))</f>
        <v/>
      </c>
      <c r="W18" s="99" t="str">
        <f>IF(W65="","",IF((W65-zval(Bi_2020!W18))=0,W65,IF((W65-zval(Bi_2020!W18))&gt;0,W65,Bi_2020!W18)))</f>
        <v/>
      </c>
      <c r="X18" s="99" t="str">
        <f>IF(X65="","",IF((X65-zval(Bi_2020!X18))=0,X65,IF((X65-zval(Bi_2020!X18))&gt;0,X65,Bi_2020!X18)))</f>
        <v/>
      </c>
      <c r="Y18" s="99" t="str">
        <f>IF(Y65="","",IF((Y65-zval(Bi_2020!Y18))=0,Y65,IF((Y65-zval(Bi_2020!Y18))&gt;0,Y65,Bi_2020!Y18)))</f>
        <v/>
      </c>
      <c r="Z18" s="99" t="str">
        <f>IF(Z65="","",IF((Z65-zval(Bi_2020!Z18))=0,Z65,IF((Z65-zval(Bi_2020!Z18))&gt;0,Z65,Bi_2020!Z18)))</f>
        <v/>
      </c>
      <c r="AA18" s="99">
        <f>IF(AA65="","",IF((AA65-zval(Bi_2020!AA18))=0,AA65,IF((AA65-zval(Bi_2020!AA18))&gt;0,AA65,Bi_2020!AA18)))</f>
        <v>3.5</v>
      </c>
      <c r="AB18" s="99" t="str">
        <f>IF(AB65="","",IF((AB65-zval(Bi_2020!AB18))=0,AB65,IF((AB65-zval(Bi_2020!AB18))&gt;0,AB65,Bi_2020!AB18)))</f>
        <v/>
      </c>
      <c r="AC18" s="99" t="str">
        <f>IF(AC65="","",IF((AC65-zval(Bi_2020!AC18))=0,AC65,IF((AC65-zval(Bi_2020!AC18))&gt;0,AC65,Bi_2020!AC18)))</f>
        <v/>
      </c>
      <c r="AD18" s="99" t="str">
        <f>IF(AD65="","",IF((AD65-zval(Bi_2020!AD18))=0,AD65,IF((AD65-zval(Bi_2020!AD18))&gt;0,AD65,Bi_2020!AD18)))</f>
        <v/>
      </c>
      <c r="AE18" s="99" t="str">
        <f>IF(AE65="","",IF((AE65-zval(Bi_2020!AE18))=0,AE65,IF((AE65-zval(Bi_2020!AE18))&gt;0,AE65,Bi_2020!AE18)))</f>
        <v/>
      </c>
      <c r="AF18" s="99" t="str">
        <f>IF(AF65="","",IF((AF65-zval(Bi_2020!AF18))=0,AF65,IF((AF65-zval(Bi_2020!AF18))&gt;0,AF65,Bi_2020!AF18)))</f>
        <v/>
      </c>
      <c r="AG18" s="195" t="str">
        <f>IF(AG65="","",IF((AG65-zval(Bi_2020!AG18))=0,AG65,IF((AG65-zval(Bi_2020!AG18))&gt;0,AG65,Bi_2020!AG18)))</f>
        <v/>
      </c>
      <c r="AH18" s="195" t="str">
        <f>IF(AH65="","",IF((AH65-zval(Bi_2020!AH18))=0,AH65,IF((AH65-zval(Bi_2020!AH18))&gt;0,AH65,Bi_2020!AH18)))</f>
        <v/>
      </c>
      <c r="AI18" s="195" t="str">
        <f>IF(AI65="","",IF((AI65-zval(Bi_2020!AI18))=0,AI65,IF((AI65-zval(Bi_2020!AI18))&gt;0,AI65,Bi_2020!AI18)))</f>
        <v/>
      </c>
      <c r="AJ18" s="195" t="str">
        <f>IF(AJ65="","",IF((AJ65-zval(Bi_2020!AJ18))=0,AJ65,IF((AJ65-zval(Bi_2020!AJ18))&gt;0,AJ65,Bi_2020!AJ18)))</f>
        <v/>
      </c>
      <c r="AK18" s="195" t="str">
        <f>IF(AK65="","",IF((AK65-zval(Bi_2020!AK18))=0,AK65,IF((AK65-zval(Bi_2020!AK18))&gt;0,AK65,Bi_2020!AK18)))</f>
        <v/>
      </c>
      <c r="AL18" s="195" t="str">
        <f>IF(AL65="","",IF((AL65-zval(Bi_2020!AL18))=0,AL65,IF((AL65-zval(Bi_2020!AL18))&gt;0,AL65,Bi_2020!AL18)))</f>
        <v/>
      </c>
      <c r="AM18" s="196" t="str">
        <f>IF(AM65="","",IF((AM65-zval(Bi_2020!AM18))=0,AM65,IF((AM65-zval(Bi_2020!AM18))&gt;0,AM65,Bi_2020!AM18)))</f>
        <v/>
      </c>
      <c r="AZ18" s="9" t="s">
        <v>10</v>
      </c>
      <c r="BA18" s="86"/>
      <c r="BB18" s="77"/>
      <c r="BC18" s="77"/>
      <c r="BD18" s="77"/>
      <c r="BE18" s="77"/>
      <c r="BF18" s="77"/>
      <c r="BG18" s="77"/>
      <c r="BH18" s="77"/>
      <c r="BI18" s="77"/>
      <c r="BJ18" s="76"/>
      <c r="BK18" s="77"/>
      <c r="BL18" s="77">
        <v>4</v>
      </c>
      <c r="BM18" s="77"/>
      <c r="BN18" s="77"/>
      <c r="BO18" s="77"/>
      <c r="BP18" s="77"/>
      <c r="BQ18" s="77"/>
      <c r="BR18" s="77"/>
      <c r="BS18" s="77"/>
      <c r="BT18" s="77"/>
      <c r="BU18" s="77"/>
      <c r="BV18" s="77"/>
      <c r="BW18" s="77"/>
      <c r="BX18" s="77"/>
      <c r="BY18" s="77">
        <v>3</v>
      </c>
      <c r="BZ18" s="77"/>
      <c r="CA18" s="77"/>
      <c r="CB18" s="77"/>
      <c r="CC18" s="77"/>
      <c r="CD18" s="77"/>
      <c r="CE18" s="78"/>
      <c r="CF18" s="78"/>
      <c r="CG18" s="78"/>
      <c r="CH18" s="78"/>
      <c r="CI18" s="78"/>
      <c r="CJ18" s="78"/>
      <c r="CK18" s="87"/>
    </row>
    <row r="19" spans="1:89" ht="15.75" x14ac:dyDescent="0.25">
      <c r="B19" s="9" t="s">
        <v>11</v>
      </c>
      <c r="C19" s="176" t="str">
        <f>IF(C66="","",IF((C66-zval(Bi_2020!C19))=0,C66,IF((C66-zval(Bi_2020!C19))&gt;0,C66,Bi_2020!C19)))</f>
        <v/>
      </c>
      <c r="D19" s="99" t="str">
        <f>IF(D66="","",IF((D66-zval(Bi_2020!D19))=0,D66,IF((D66-zval(Bi_2020!D19))&gt;0,D66,Bi_2020!D19)))</f>
        <v/>
      </c>
      <c r="E19" s="99" t="str">
        <f>IF(E66="","",IF((E66-zval(Bi_2020!E19))=0,E66,IF((E66-zval(Bi_2020!E19))&gt;0,E66,Bi_2020!E19)))</f>
        <v/>
      </c>
      <c r="F19" s="99" t="str">
        <f>IF(F66="","",IF((F66-zval(Bi_2020!F19))=0,F66,IF((F66-zval(Bi_2020!F19))&gt;0,F66,Bi_2020!F19)))</f>
        <v/>
      </c>
      <c r="G19" s="99" t="str">
        <f>IF(G66="","",IF((G66-zval(Bi_2020!G19))=0,G66,IF((G66-zval(Bi_2020!G19))&gt;0,G66,Bi_2020!G19)))</f>
        <v/>
      </c>
      <c r="H19" s="99" t="str">
        <f>IF(H66="","",IF((H66-zval(Bi_2020!H19))=0,H66,IF((H66-zval(Bi_2020!H19))&gt;0,H66,Bi_2020!H19)))</f>
        <v/>
      </c>
      <c r="I19" s="99" t="str">
        <f>IF(I66="","",IF((I66-zval(Bi_2020!I19))=0,I66,IF((I66-zval(Bi_2020!I19))&gt;0,I66,Bi_2020!I19)))</f>
        <v/>
      </c>
      <c r="J19" s="99" t="str">
        <f>IF(J66="","",IF((J66-zval(Bi_2020!J19))=0,J66,IF((J66-zval(Bi_2020!J19))&gt;0,J66,Bi_2020!J19)))</f>
        <v/>
      </c>
      <c r="K19" s="99">
        <f>IF(K66="","",IF((K66-zval(Bi_2020!K19))=0,K66,IF((K66-zval(Bi_2020!K19))&gt;0,K66,Bi_2020!K19)))</f>
        <v>1</v>
      </c>
      <c r="L19" s="99" t="str">
        <f>IF(L66="","",IF((L66-zval(Bi_2020!L19))=0,L66,IF((L66-zval(Bi_2020!L19))&gt;0,L66,Bi_2020!L19)))</f>
        <v/>
      </c>
      <c r="M19" s="194" t="str">
        <f>IF(M66="","",IF((M66-zval(Bi_2020!M19))=0,M66,IF((M66-zval(Bi_2020!M19))&gt;0,M66,Bi_2020!M19)))</f>
        <v/>
      </c>
      <c r="N19" s="99" t="str">
        <f>IF(N66="","",IF((N66-zval(Bi_2020!N19))=0,N66,IF((N66-zval(Bi_2020!N19))&gt;0,N66,Bi_2020!N19)))</f>
        <v/>
      </c>
      <c r="O19" s="99" t="str">
        <f>IF(O66="","",IF((O66-zval(Bi_2020!O19))=0,O66,IF((O66-zval(Bi_2020!O19))&gt;0,O66,Bi_2020!O19)))</f>
        <v/>
      </c>
      <c r="P19" s="99" t="str">
        <f>IF(P66="","",IF((P66-zval(Bi_2020!P19))=0,P66,IF((P66-zval(Bi_2020!P19))&gt;0,P66,Bi_2020!P19)))</f>
        <v/>
      </c>
      <c r="Q19" s="99" t="str">
        <f>IF(Q66="","",IF((Q66-zval(Bi_2020!Q19))=0,Q66,IF((Q66-zval(Bi_2020!Q19))&gt;0,Q66,Bi_2020!Q19)))</f>
        <v/>
      </c>
      <c r="R19" s="99" t="str">
        <f>IF(R66="","",IF((R66-zval(Bi_2020!R19))=0,R66,IF((R66-zval(Bi_2020!R19))&gt;0,R66,Bi_2020!R19)))</f>
        <v/>
      </c>
      <c r="S19" s="99" t="str">
        <f>IF(S66="","",IF((S66-zval(Bi_2020!S19))=0,S66,IF((S66-zval(Bi_2020!S19))&gt;0,S66,Bi_2020!S19)))</f>
        <v/>
      </c>
      <c r="T19" s="99" t="str">
        <f>IF(T66="","",IF((T66-zval(Bi_2020!T19))=0,T66,IF((T66-zval(Bi_2020!T19))&gt;0,T66,Bi_2020!T19)))</f>
        <v/>
      </c>
      <c r="U19" s="99" t="str">
        <f>IF(U66="","",IF((U66-zval(Bi_2020!U19))=0,U66,IF((U66-zval(Bi_2020!U19))&gt;0,U66,Bi_2020!U19)))</f>
        <v/>
      </c>
      <c r="V19" s="99" t="str">
        <f>IF(V66="","",IF((V66-zval(Bi_2020!V19))=0,V66,IF((V66-zval(Bi_2020!V19))&gt;0,V66,Bi_2020!V19)))</f>
        <v/>
      </c>
      <c r="W19" s="99" t="str">
        <f>IF(W66="","",IF((W66-zval(Bi_2020!W19))=0,W66,IF((W66-zval(Bi_2020!W19))&gt;0,W66,Bi_2020!W19)))</f>
        <v/>
      </c>
      <c r="X19" s="99" t="str">
        <f>IF(X66="","",IF((X66-zval(Bi_2020!X19))=0,X66,IF((X66-zval(Bi_2020!X19))&gt;0,X66,Bi_2020!X19)))</f>
        <v/>
      </c>
      <c r="Y19" s="159">
        <v>1</v>
      </c>
      <c r="Z19" s="99" t="str">
        <f>IF(Z66="","",IF((Z66-zval(Bi_2020!Z19))=0,Z66,IF((Z66-zval(Bi_2020!Z19))&gt;0,Z66,Bi_2020!Z19)))</f>
        <v/>
      </c>
      <c r="AA19" s="99" t="str">
        <f>IF(AA66="","",IF((AA66-zval(Bi_2020!AA19))=0,AA66,IF((AA66-zval(Bi_2020!AA19))&gt;0,AA66,Bi_2020!AA19)))</f>
        <v/>
      </c>
      <c r="AB19" s="99" t="str">
        <f>IF(AB66="","",IF((AB66-zval(Bi_2020!AB19))=0,AB66,IF((AB66-zval(Bi_2020!AB19))&gt;0,AB66,Bi_2020!AB19)))</f>
        <v/>
      </c>
      <c r="AC19" s="99">
        <f>M35</f>
        <v>2.8</v>
      </c>
      <c r="AD19" s="99" t="str">
        <f>IF(AD66="","",IF((AD66-zval(Bi_2020!AD19))=0,AD66,IF((AD66-zval(Bi_2020!AD19))&gt;0,AD66,Bi_2020!AD19)))</f>
        <v/>
      </c>
      <c r="AE19" s="99" t="str">
        <f>IF(AE66="","",IF((AE66-zval(Bi_2020!AE19))=0,AE66,IF((AE66-zval(Bi_2020!AE19))&gt;0,AE66,Bi_2020!AE19)))</f>
        <v/>
      </c>
      <c r="AF19" s="99" t="str">
        <f>IF(AF66="","",IF((AF66-zval(Bi_2020!AF19))=0,AF66,IF((AF66-zval(Bi_2020!AF19))&gt;0,AF66,Bi_2020!AF19)))</f>
        <v/>
      </c>
      <c r="AG19" s="195" t="str">
        <f>IF(AG66="","",IF((AG66-zval(Bi_2020!AG19))=0,AG66,IF((AG66-zval(Bi_2020!AG19))&gt;0,AG66,Bi_2020!AG19)))</f>
        <v/>
      </c>
      <c r="AH19" s="195" t="str">
        <f>IF(AH66="","",IF((AH66-zval(Bi_2020!AH19))=0,AH66,IF((AH66-zval(Bi_2020!AH19))&gt;0,AH66,Bi_2020!AH19)))</f>
        <v/>
      </c>
      <c r="AI19" s="195" t="str">
        <f>IF(AI66="","",IF((AI66-zval(Bi_2020!AI19))=0,AI66,IF((AI66-zval(Bi_2020!AI19))&gt;0,AI66,Bi_2020!AI19)))</f>
        <v/>
      </c>
      <c r="AJ19" s="195" t="str">
        <f>IF(AJ66="","",IF((AJ66-zval(Bi_2020!AJ19))=0,AJ66,IF((AJ66-zval(Bi_2020!AJ19))&gt;0,AJ66,Bi_2020!AJ19)))</f>
        <v/>
      </c>
      <c r="AK19" s="195" t="str">
        <f>IF(AK66="","",IF((AK66-zval(Bi_2020!AK19))=0,AK66,IF((AK66-zval(Bi_2020!AK19))&gt;0,AK66,Bi_2020!AK19)))</f>
        <v/>
      </c>
      <c r="AL19" s="195" t="str">
        <f>IF(AL66="","",IF((AL66-zval(Bi_2020!AL19))=0,AL66,IF((AL66-zval(Bi_2020!AL19))&gt;0,AL66,Bi_2020!AL19)))</f>
        <v/>
      </c>
      <c r="AM19" s="196" t="str">
        <f>IF(AM66="","",IF((AM66-zval(Bi_2020!AM19))=0,AM66,IF((AM66-zval(Bi_2020!AM19))&gt;0,AM66,Bi_2020!AM19)))</f>
        <v/>
      </c>
      <c r="AZ19" s="9" t="s">
        <v>11</v>
      </c>
      <c r="BA19" s="86"/>
      <c r="BB19" s="77"/>
      <c r="BC19" s="77"/>
      <c r="BD19" s="77"/>
      <c r="BE19" s="77"/>
      <c r="BF19" s="77"/>
      <c r="BG19" s="77"/>
      <c r="BH19" s="77"/>
      <c r="BI19" s="77">
        <v>1</v>
      </c>
      <c r="BJ19" s="77"/>
      <c r="BK19" s="76"/>
      <c r="BL19" s="77"/>
      <c r="BM19" s="77"/>
      <c r="BN19" s="77"/>
      <c r="BO19" s="77"/>
      <c r="BP19" s="77"/>
      <c r="BQ19" s="77"/>
      <c r="BR19" s="77"/>
      <c r="BS19" s="77"/>
      <c r="BT19" s="77"/>
      <c r="BU19" s="77"/>
      <c r="BV19" s="77"/>
      <c r="BW19" s="77">
        <v>0.1</v>
      </c>
      <c r="BX19" s="77"/>
      <c r="BY19" s="77"/>
      <c r="BZ19" s="77"/>
      <c r="CA19" s="77">
        <v>2.8</v>
      </c>
      <c r="CB19" s="77"/>
      <c r="CC19" s="77"/>
      <c r="CD19" s="77"/>
      <c r="CE19" s="78"/>
      <c r="CF19" s="78"/>
      <c r="CG19" s="78"/>
      <c r="CH19" s="78"/>
      <c r="CI19" s="78"/>
      <c r="CJ19" s="78"/>
      <c r="CK19" s="87"/>
    </row>
    <row r="20" spans="1:89" ht="15.75" x14ac:dyDescent="0.25">
      <c r="B20" s="9" t="s">
        <v>12</v>
      </c>
      <c r="C20" s="176" t="str">
        <f>IF(C67="","",IF((C67-zval(Bi_2020!C20))=0,C67,IF((C67-zval(Bi_2020!C20))&gt;0,C67,Bi_2020!C20)))</f>
        <v/>
      </c>
      <c r="D20" s="99">
        <f>IF(D67="","",IF((D67-zval(Bi_2020!D20))=0,D67,IF((D67-zval(Bi_2020!D20))&gt;0,D67,Bi_2020!D20)))</f>
        <v>3.7</v>
      </c>
      <c r="E20" s="99" t="str">
        <f>IF(E67="","",IF((E67-zval(Bi_2020!E20))=0,E67,IF((E67-zval(Bi_2020!E20))&gt;0,E67,Bi_2020!E20)))</f>
        <v/>
      </c>
      <c r="F20" s="99">
        <f>IF(F67="","",IF((F67-zval(Bi_2020!F20))=0,F67,IF((F67-zval(Bi_2020!F20))&gt;0,F67,Bi_2020!F20)))</f>
        <v>3.5</v>
      </c>
      <c r="G20" s="99" t="str">
        <f>IF(G67="","",IF((G67-zval(Bi_2020!G20))=0,G67,IF((G67-zval(Bi_2020!G20))&gt;0,G67,Bi_2020!G20)))</f>
        <v/>
      </c>
      <c r="H20" s="99" t="str">
        <f>IF(H67="","",IF((H67-zval(Bi_2020!H20))=0,H67,IF((H67-zval(Bi_2020!H20))&gt;0,H67,Bi_2020!H20)))</f>
        <v/>
      </c>
      <c r="I20" s="159">
        <f>N15</f>
        <v>5.6</v>
      </c>
      <c r="J20" s="99" t="str">
        <f>IF(J67="","",IF((J67-zval(Bi_2020!J20))=0,J67,IF((J67-zval(Bi_2020!J20))&gt;0,J67,Bi_2020!J20)))</f>
        <v/>
      </c>
      <c r="K20" s="99" t="str">
        <f>IF(K67="","",IF((K67-zval(Bi_2020!K20))=0,K67,IF((K67-zval(Bi_2020!K20))&gt;0,K67,Bi_2020!K20)))</f>
        <v/>
      </c>
      <c r="L20" s="99">
        <v>8</v>
      </c>
      <c r="M20" s="99" t="str">
        <f>IF(M67="","",IF((M67-zval(Bi_2020!M20))=0,M67,IF((M67-zval(Bi_2020!M20))&gt;0,M67,Bi_2020!M20)))</f>
        <v/>
      </c>
      <c r="N20" s="194" t="str">
        <f>IF(N67="","",IF((N67-zval(Bi_2020!N20))=0,N67,IF((N67-zval(Bi_2020!N20))&gt;0,N67,Bi_2020!N20)))</f>
        <v/>
      </c>
      <c r="O20" s="99" t="str">
        <f>IF(O67="","",IF((O67-zval(Bi_2020!O20))=0,O67,IF((O67-zval(Bi_2020!O20))&gt;0,O67,Bi_2020!O20)))</f>
        <v/>
      </c>
      <c r="P20" s="99" t="str">
        <f>IF(P67="","",IF((P67-zval(Bi_2020!P20))=0,P67,IF((P67-zval(Bi_2020!P20))&gt;0,P67,Bi_2020!P20)))</f>
        <v/>
      </c>
      <c r="Q20" s="99">
        <f>IF(Q67="","",IF((Q67-zval(Bi_2020!Q20))=0,Q67,IF((Q67-zval(Bi_2020!Q20))&gt;0,Q67,Bi_2020!Q20)))</f>
        <v>1</v>
      </c>
      <c r="R20" s="99" t="str">
        <f>IF(R67="","",IF((R67-zval(Bi_2020!R20))=0,R67,IF((R67-zval(Bi_2020!R20))&gt;0,R67,Bi_2020!R20)))</f>
        <v/>
      </c>
      <c r="S20" s="99">
        <f>IF(S67="","",IF((S67-zval(Bi_2020!S20))=0,S67,IF((S67-zval(Bi_2020!S20))&gt;0,S67,Bi_2020!S20)))</f>
        <v>4.2</v>
      </c>
      <c r="T20" s="99" t="str">
        <f>IF(T67="","",IF((T67-zval(Bi_2020!T20))=0,T67,IF((T67-zval(Bi_2020!T20))&gt;0,T67,Bi_2020!T20)))</f>
        <v/>
      </c>
      <c r="U20" s="99">
        <f>IF(U67="","",IF((U67-zval(Bi_2020!U20))=0,U67,IF((U67-zval(Bi_2020!U20))&gt;0,U67,Bi_2020!U20)))</f>
        <v>0.3</v>
      </c>
      <c r="V20" s="99" t="str">
        <f>IF(V67="","",IF((V67-zval(Bi_2020!V20))=0,V67,IF((V67-zval(Bi_2020!V20))&gt;0,V67,Bi_2020!V20)))</f>
        <v/>
      </c>
      <c r="W20" s="99" t="str">
        <f>IF(W67="","",IF((W67-zval(Bi_2020!W20))=0,W67,IF((W67-zval(Bi_2020!W20))&gt;0,W67,Bi_2020!W20)))</f>
        <v/>
      </c>
      <c r="X20" s="99" t="str">
        <f>IF(X67="","",IF((X67-zval(Bi_2020!X20))=0,X67,IF((X67-zval(Bi_2020!X20))&gt;0,X67,Bi_2020!X20)))</f>
        <v/>
      </c>
      <c r="Y20" s="99" t="str">
        <f>IF(Y67="","",IF((Y67-zval(Bi_2020!Y20))=0,Y67,IF((Y67-zval(Bi_2020!Y20))&gt;0,Y67,Bi_2020!Y20)))</f>
        <v/>
      </c>
      <c r="Z20" s="99" t="str">
        <f>IF(Z67="","",IF((Z67-zval(Bi_2020!Z20))=0,Z67,IF((Z67-zval(Bi_2020!Z20))&gt;0,Z67,Bi_2020!Z20)))</f>
        <v/>
      </c>
      <c r="AA20" s="99" t="str">
        <f>IF(AA67="","",IF((AA67-zval(Bi_2020!AA20))=0,AA67,IF((AA67-zval(Bi_2020!AA20))&gt;0,AA67,Bi_2020!AA20)))</f>
        <v/>
      </c>
      <c r="AB20" s="99" t="str">
        <f>IF(AB67="","",IF((AB67-zval(Bi_2020!AB20))=0,AB67,IF((AB67-zval(Bi_2020!AB20))&gt;0,AB67,Bi_2020!AB20)))</f>
        <v/>
      </c>
      <c r="AC20" s="99" t="str">
        <f>IF(AC67="","",IF((AC67-zval(Bi_2020!AC20))=0,AC67,IF((AC67-zval(Bi_2020!AC20))&gt;0,AC67,Bi_2020!AC20)))</f>
        <v/>
      </c>
      <c r="AD20" s="99" t="str">
        <f>IF(AD67="","",IF((AD67-zval(Bi_2020!AD20))=0,AD67,IF((AD67-zval(Bi_2020!AD20))&gt;0,AD67,Bi_2020!AD20)))</f>
        <v/>
      </c>
      <c r="AE20" s="99" t="str">
        <f>IF(AE67="","",IF((AE67-zval(Bi_2020!AE20))=0,AE67,IF((AE67-zval(Bi_2020!AE20))&gt;0,AE67,Bi_2020!AE20)))</f>
        <v/>
      </c>
      <c r="AF20" s="195">
        <f>IF(AF67="","",IF((AF67-zval(Bi_2020!AF20))=0,AF67,IF((AF67-zval(Bi_2020!AF20))&gt;0,AF67,Bi_2020!AF20)))</f>
        <v>5.4</v>
      </c>
      <c r="AG20" s="195" t="str">
        <f>IF(AG67="","",IF((AG67-zval(Bi_2020!AG20))=0,AG67,IF((AG67-zval(Bi_2020!AG20))&gt;0,AG67,Bi_2020!AG20)))</f>
        <v/>
      </c>
      <c r="AH20" s="195" t="str">
        <f>IF(AH67="","",IF((AH67-zval(Bi_2020!AH20))=0,AH67,IF((AH67-zval(Bi_2020!AH20))&gt;0,AH67,Bi_2020!AH20)))</f>
        <v/>
      </c>
      <c r="AI20" s="195" t="str">
        <f>IF(AI67="","",IF((AI67-zval(Bi_2020!AI20))=0,AI67,IF((AI67-zval(Bi_2020!AI20))&gt;0,AI67,Bi_2020!AI20)))</f>
        <v/>
      </c>
      <c r="AJ20" s="195" t="str">
        <f>IF(AJ67="","",IF((AJ67-zval(Bi_2020!AJ20))=0,AJ67,IF((AJ67-zval(Bi_2020!AJ20))&gt;0,AJ67,Bi_2020!AJ20)))</f>
        <v/>
      </c>
      <c r="AK20" s="195" t="str">
        <f>IF(AK67="","",IF((AK67-zval(Bi_2020!AK20))=0,AK67,IF((AK67-zval(Bi_2020!AK20))&gt;0,AK67,Bi_2020!AK20)))</f>
        <v/>
      </c>
      <c r="AL20" s="195" t="str">
        <f>IF(AL67="","",IF((AL67-zval(Bi_2020!AL20))=0,AL67,IF((AL67-zval(Bi_2020!AL20))&gt;0,AL67,Bi_2020!AL20)))</f>
        <v/>
      </c>
      <c r="AM20" s="196" t="str">
        <f>IF(AM67="","",IF((AM67-zval(Bi_2020!AM20))=0,AM67,IF((AM67-zval(Bi_2020!AM20))&gt;0,AM67,Bi_2020!AM20)))</f>
        <v/>
      </c>
      <c r="AZ20" s="9" t="s">
        <v>12</v>
      </c>
      <c r="BA20" s="86"/>
      <c r="BB20" s="77">
        <v>2.8</v>
      </c>
      <c r="BC20" s="77"/>
      <c r="BD20" s="77">
        <v>2.2999999999999998</v>
      </c>
      <c r="BE20" s="77"/>
      <c r="BF20" s="77"/>
      <c r="BG20" s="77">
        <v>3.05</v>
      </c>
      <c r="BH20" s="77"/>
      <c r="BI20" s="77"/>
      <c r="BJ20" s="77">
        <v>4</v>
      </c>
      <c r="BK20" s="77"/>
      <c r="BL20" s="76"/>
      <c r="BM20" s="77"/>
      <c r="BN20" s="77"/>
      <c r="BO20" s="77">
        <v>1</v>
      </c>
      <c r="BP20" s="77"/>
      <c r="BQ20" s="77">
        <v>2.5950000000000002</v>
      </c>
      <c r="BR20" s="77"/>
      <c r="BS20" s="77">
        <v>0.3</v>
      </c>
      <c r="BT20" s="77"/>
      <c r="BU20" s="77"/>
      <c r="BV20" s="77"/>
      <c r="BW20" s="77"/>
      <c r="BX20" s="77"/>
      <c r="BY20" s="77"/>
      <c r="BZ20" s="77"/>
      <c r="CA20" s="77"/>
      <c r="CB20" s="77"/>
      <c r="CC20" s="77"/>
      <c r="CD20" s="77">
        <v>3</v>
      </c>
      <c r="CE20" s="78"/>
      <c r="CF20" s="78"/>
      <c r="CG20" s="78"/>
      <c r="CH20" s="78"/>
      <c r="CI20" s="78"/>
      <c r="CJ20" s="78"/>
      <c r="CK20" s="87"/>
    </row>
    <row r="21" spans="1:89" x14ac:dyDescent="0.25">
      <c r="B21" s="209" t="s">
        <v>218</v>
      </c>
      <c r="C21" s="176" t="str">
        <f>IF(C68="","",IF((C68-zval(Bi_2020!C21))=0,C68,IF((C68-zval(Bi_2020!C21))&gt;0,C68,Bi_2020!C21)))</f>
        <v/>
      </c>
      <c r="D21" s="99" t="str">
        <f>IF(D68="","",IF((D68-zval(Bi_2020!D21))=0,D68,IF((D68-zval(Bi_2020!D21))&gt;0,D68,Bi_2020!D21)))</f>
        <v/>
      </c>
      <c r="E21" s="99">
        <f>IF(E68="","",IF((E68-zval(Bi_2020!E21))=0,E68,IF((E68-zval(Bi_2020!E21))&gt;0,E68,Bi_2020!E21)))</f>
        <v>1.5</v>
      </c>
      <c r="F21" s="99" t="str">
        <f>IF(F68="","",IF((F68-zval(Bi_2020!F21))=0,F68,IF((F68-zval(Bi_2020!F21))&gt;0,F68,Bi_2020!F21)))</f>
        <v/>
      </c>
      <c r="G21" s="99" t="str">
        <f>IF(G68="","",IF((G68-zval(Bi_2020!G21))=0,G68,IF((G68-zval(Bi_2020!G21))&gt;0,G68,Bi_2020!G21)))</f>
        <v/>
      </c>
      <c r="H21" s="99" t="str">
        <f>IF(H68="","",IF((H68-zval(Bi_2020!H21))=0,H68,IF((H68-zval(Bi_2020!H21))&gt;0,H68,Bi_2020!H21)))</f>
        <v/>
      </c>
      <c r="I21" s="99" t="str">
        <f>IF(I68="","",IF((I68-zval(Bi_2020!I21))=0,I68,IF((I68-zval(Bi_2020!I21))&gt;0,I68,Bi_2020!I21)))</f>
        <v/>
      </c>
      <c r="J21" s="99" t="str">
        <f>IF(J68="","",IF((J68-zval(Bi_2020!J21))=0,J68,IF((J68-zval(Bi_2020!J21))&gt;0,J68,Bi_2020!J21)))</f>
        <v/>
      </c>
      <c r="K21" s="99" t="str">
        <f>IF(K68="","",IF((K68-zval(Bi_2020!K21))=0,K68,IF((K68-zval(Bi_2020!K21))&gt;0,K68,Bi_2020!K21)))</f>
        <v/>
      </c>
      <c r="L21" s="99" t="str">
        <f>IF(L68="","",IF((L68-zval(Bi_2020!L21))=0,L68,IF((L68-zval(Bi_2020!L21))&gt;0,L68,Bi_2020!L21)))</f>
        <v/>
      </c>
      <c r="M21" s="99" t="str">
        <f>IF(M68="","",IF((M68-zval(Bi_2020!M21))=0,M68,IF((M68-zval(Bi_2020!M21))&gt;0,M68,Bi_2020!M21)))</f>
        <v/>
      </c>
      <c r="N21" s="99" t="str">
        <f>IF(N68="","",IF((N68-zval(Bi_2020!N21))=0,N68,IF((N68-zval(Bi_2020!N21))&gt;0,N68,Bi_2020!N21)))</f>
        <v/>
      </c>
      <c r="O21" s="194" t="str">
        <f>IF(O68="","",IF((O68-zval(Bi_2020!O21))=0,O68,IF((O68-zval(Bi_2020!O21))&gt;0,O68,Bi_2020!O21)))</f>
        <v/>
      </c>
      <c r="P21" s="99" t="str">
        <f>IF(P68="","",IF((P68-zval(Bi_2020!P21))=0,P68,IF((P68-zval(Bi_2020!P21))&gt;0,P68,Bi_2020!P21)))</f>
        <v/>
      </c>
      <c r="Q21" s="99" t="str">
        <f>IF(Q68="","",IF((Q68-zval(Bi_2020!Q21))=0,Q68,IF((Q68-zval(Bi_2020!Q21))&gt;0,Q68,Bi_2020!Q21)))</f>
        <v/>
      </c>
      <c r="R21" s="99" t="str">
        <f>IF(R68="","",IF((R68-zval(Bi_2020!R21))=0,R68,IF((R68-zval(Bi_2020!R21))&gt;0,R68,Bi_2020!R21)))</f>
        <v/>
      </c>
      <c r="S21" s="99">
        <f>IF(S68="","",IF((S68-zval(Bi_2020!S21))=0,S68,IF((S68-zval(Bi_2020!S21))&gt;0,S68,Bi_2020!S21)))</f>
        <v>0.5</v>
      </c>
      <c r="T21" s="99" t="str">
        <f>IF(T68="","",IF((T68-zval(Bi_2020!T21))=0,T68,IF((T68-zval(Bi_2020!T21))&gt;0,T68,Bi_2020!T21)))</f>
        <v/>
      </c>
      <c r="U21" s="99" t="str">
        <f>IF(U68="","",IF((U68-zval(Bi_2020!U21))=0,U68,IF((U68-zval(Bi_2020!U21))&gt;0,U68,Bi_2020!U21)))</f>
        <v/>
      </c>
      <c r="V21" s="99" t="str">
        <f>IF(V68="","",IF((V68-zval(Bi_2020!V21))=0,V68,IF((V68-zval(Bi_2020!V21))&gt;0,V68,Bi_2020!V21)))</f>
        <v/>
      </c>
      <c r="W21" s="99" t="str">
        <f>IF(W68="","",IF((W68-zval(Bi_2020!W21))=0,W68,IF((W68-zval(Bi_2020!W21))&gt;0,W68,Bi_2020!W21)))</f>
        <v/>
      </c>
      <c r="X21" s="99" t="str">
        <f>IF(X68="","",IF((X68-zval(Bi_2020!X21))=0,X68,IF((X68-zval(Bi_2020!X21))&gt;0,X68,Bi_2020!X21)))</f>
        <v/>
      </c>
      <c r="Y21" s="99" t="str">
        <f>IF(Y68="","",IF((Y68-zval(Bi_2020!Y21))=0,Y68,IF((Y68-zval(Bi_2020!Y21))&gt;0,Y68,Bi_2020!Y21)))</f>
        <v/>
      </c>
      <c r="Z21" s="99" t="str">
        <f>IF(Z68="","",IF((Z68-zval(Bi_2020!Z21))=0,Z68,IF((Z68-zval(Bi_2020!Z21))&gt;0,Z68,Bi_2020!Z21)))</f>
        <v/>
      </c>
      <c r="AA21" s="99" t="str">
        <f>IF(AA68="","",IF((AA68-zval(Bi_2020!AA21))=0,AA68,IF((AA68-zval(Bi_2020!AA21))&gt;0,AA68,Bi_2020!AA21)))</f>
        <v/>
      </c>
      <c r="AB21" s="99" t="str">
        <f>IF(AB68="","",IF((AB68-zval(Bi_2020!AB21))=0,AB68,IF((AB68-zval(Bi_2020!AB21))&gt;0,AB68,Bi_2020!AB21)))</f>
        <v/>
      </c>
      <c r="AC21" s="99" t="str">
        <f>IF(AC68="","",IF((AC68-zval(Bi_2020!AC21))=0,AC68,IF((AC68-zval(Bi_2020!AC21))&gt;0,AC68,Bi_2020!AC21)))</f>
        <v/>
      </c>
      <c r="AD21" s="99" t="str">
        <f>IF(AD68="","",IF((AD68-zval(Bi_2020!AD21))=0,AD68,IF((AD68-zval(Bi_2020!AD21))&gt;0,AD68,Bi_2020!AD21)))</f>
        <v/>
      </c>
      <c r="AE21" s="99" t="str">
        <f>IF(AE68="","",IF((AE68-zval(Bi_2020!AE21))=0,AE68,IF((AE68-zval(Bi_2020!AE21))&gt;0,AE68,Bi_2020!AE21)))</f>
        <v/>
      </c>
      <c r="AF21" s="99" t="str">
        <f>IF(AF68="","",IF((AF68-zval(Bi_2020!AF21))=0,AF68,IF((AF68-zval(Bi_2020!AF21))&gt;0,AF68,Bi_2020!AF21)))</f>
        <v/>
      </c>
      <c r="AG21" s="99">
        <f>IF(AG68="","",IF((AG68-zval(Bi_2020!AG21))=0,AG68,IF((AG68-zval(Bi_2020!AG21))&gt;0,AG68,Bi_2020!AG21)))</f>
        <v>0.3</v>
      </c>
      <c r="AH21" s="195" t="str">
        <f>IF(AH68="","",IF((AH68-zval(Bi_2020!AH21))=0,AH68,IF((AH68-zval(Bi_2020!AH21))&gt;0,AH68,Bi_2020!AH21)))</f>
        <v/>
      </c>
      <c r="AI21" s="195" t="str">
        <f>IF(AI68="","",IF((AI68-zval(Bi_2020!AI21))=0,AI68,IF((AI68-zval(Bi_2020!AI21))&gt;0,AI68,Bi_2020!AI21)))</f>
        <v/>
      </c>
      <c r="AJ21" s="195" t="str">
        <f>IF(AJ68="","",IF((AJ68-zval(Bi_2020!AJ21))=0,AJ68,IF((AJ68-zval(Bi_2020!AJ21))&gt;0,AJ68,Bi_2020!AJ21)))</f>
        <v/>
      </c>
      <c r="AK21" s="195">
        <f>IF(AK68="","",IF((AK68-zval(Bi_2020!AK21))=0,AK68,IF((AK68-zval(Bi_2020!AK21))&gt;0,AK68,Bi_2020!AK21)))</f>
        <v>0.6</v>
      </c>
      <c r="AL21" s="195" t="str">
        <f>IF(AL68="","",IF((AL68-zval(Bi_2020!AL21))=0,AL68,IF((AL68-zval(Bi_2020!AL21))&gt;0,AL68,Bi_2020!AL21)))</f>
        <v/>
      </c>
      <c r="AM21" s="196" t="str">
        <f>IF(AM68="","",IF((AM68-zval(Bi_2020!AM21))=0,AM68,IF((AM68-zval(Bi_2020!AM21))&gt;0,AM68,Bi_2020!AM21)))</f>
        <v/>
      </c>
      <c r="AZ21" s="209" t="s">
        <v>218</v>
      </c>
      <c r="BA21" s="86"/>
      <c r="BB21" s="77"/>
      <c r="BC21" s="77">
        <v>1.5</v>
      </c>
      <c r="BD21" s="77"/>
      <c r="BE21" s="77"/>
      <c r="BF21" s="77"/>
      <c r="BG21" s="77"/>
      <c r="BH21" s="77"/>
      <c r="BI21" s="77"/>
      <c r="BJ21" s="77"/>
      <c r="BK21" s="77"/>
      <c r="BL21" s="77"/>
      <c r="BM21" s="76"/>
      <c r="BN21" s="77"/>
      <c r="BO21" s="77"/>
      <c r="BP21" s="77"/>
      <c r="BQ21" s="77">
        <v>0.5</v>
      </c>
      <c r="BR21" s="77"/>
      <c r="BS21" s="77"/>
      <c r="BT21" s="77"/>
      <c r="BU21" s="77"/>
      <c r="BV21" s="77"/>
      <c r="BW21" s="77"/>
      <c r="BX21" s="77"/>
      <c r="BY21" s="77"/>
      <c r="BZ21" s="77"/>
      <c r="CA21" s="77"/>
      <c r="CB21" s="77"/>
      <c r="CC21" s="77"/>
      <c r="CD21" s="77"/>
      <c r="CE21" s="77">
        <v>0.15</v>
      </c>
      <c r="CF21" s="78"/>
      <c r="CG21" s="78"/>
      <c r="CH21" s="78"/>
      <c r="CI21" s="78">
        <v>0.35</v>
      </c>
      <c r="CJ21" s="78"/>
      <c r="CK21" s="87"/>
    </row>
    <row r="22" spans="1:89" ht="15.75" x14ac:dyDescent="0.25">
      <c r="B22" s="9" t="s">
        <v>13</v>
      </c>
      <c r="C22" s="176">
        <f>IF(C69="","",IF((C69-zval(Bi_2020!C22))=0,C69,IF((C69-zval(Bi_2020!C22))&gt;0,C69,Bi_2020!C22)))</f>
        <v>1.5</v>
      </c>
      <c r="D22" s="99" t="str">
        <f>IF(D69="","",IF((D69-zval(Bi_2020!D22))=0,D69,IF((D69-zval(Bi_2020!D22))&gt;0,D69,Bi_2020!D22)))</f>
        <v/>
      </c>
      <c r="E22" s="99" t="str">
        <f>IF(E69="","",IF((E69-zval(Bi_2020!E22))=0,E69,IF((E69-zval(Bi_2020!E22))&gt;0,E69,Bi_2020!E22)))</f>
        <v/>
      </c>
      <c r="F22" s="99" t="str">
        <f>IF(F69="","",IF((F69-zval(Bi_2020!F22))=0,F69,IF((F69-zval(Bi_2020!F22))&gt;0,F69,Bi_2020!F22)))</f>
        <v/>
      </c>
      <c r="G22" s="99" t="str">
        <f>IF(G69="","",IF((G69-zval(Bi_2020!G22))=0,G69,IF((G69-zval(Bi_2020!G22))&gt;0,G69,Bi_2020!G22)))</f>
        <v/>
      </c>
      <c r="H22" s="99" t="str">
        <f>IF(H69="","",IF((H69-zval(Bi_2020!H22))=0,H69,IF((H69-zval(Bi_2020!H22))&gt;0,H69,Bi_2020!H22)))</f>
        <v/>
      </c>
      <c r="I22" s="99" t="str">
        <f>IF(I69="","",IF((I69-zval(Bi_2020!I22))=0,I69,IF((I69-zval(Bi_2020!I22))&gt;0,I69,Bi_2020!I22)))</f>
        <v/>
      </c>
      <c r="J22" s="99" t="str">
        <f>IF(J69="","",IF((J69-zval(Bi_2020!J22))=0,J69,IF((J69-zval(Bi_2020!J22))&gt;0,J69,Bi_2020!J22)))</f>
        <v/>
      </c>
      <c r="K22" s="99" t="str">
        <f>IF(K69="","",IF((K69-zval(Bi_2020!K22))=0,K69,IF((K69-zval(Bi_2020!K22))&gt;0,K69,Bi_2020!K22)))</f>
        <v/>
      </c>
      <c r="L22" s="99" t="str">
        <f>IF(L69="","",IF((L69-zval(Bi_2020!L22))=0,L69,IF((L69-zval(Bi_2020!L22))&gt;0,L69,Bi_2020!L22)))</f>
        <v/>
      </c>
      <c r="M22" s="99" t="str">
        <f>IF(M69="","",IF((M69-zval(Bi_2020!M22))=0,M69,IF((M69-zval(Bi_2020!M22))&gt;0,M69,Bi_2020!M22)))</f>
        <v/>
      </c>
      <c r="N22" s="99" t="str">
        <f>IF(N69="","",IF((N69-zval(Bi_2020!N22))=0,N69,IF((N69-zval(Bi_2020!N22))&gt;0,N69,Bi_2020!N22)))</f>
        <v/>
      </c>
      <c r="O22" s="99" t="str">
        <f>IF(O69="","",IF((O69-zval(Bi_2020!O22))=0,O69,IF((O69-zval(Bi_2020!O22))&gt;0,O69,Bi_2020!O22)))</f>
        <v/>
      </c>
      <c r="P22" s="194" t="str">
        <f>IF(P69="","",IF((P69-zval(Bi_2020!P22))=0,P69,IF((P69-zval(Bi_2020!P22))&gt;0,P69,Bi_2020!P22)))</f>
        <v/>
      </c>
      <c r="Q22" s="99" t="str">
        <f>IF(Q69="","",IF((Q69-zval(Bi_2020!Q22))=0,Q69,IF((Q69-zval(Bi_2020!Q22))&gt;0,Q69,Bi_2020!Q22)))</f>
        <v/>
      </c>
      <c r="R22" s="99" t="str">
        <f>IF(R69="","",IF((R69-zval(Bi_2020!R22))=0,R69,IF((R69-zval(Bi_2020!R22))&gt;0,R69,Bi_2020!R22)))</f>
        <v/>
      </c>
      <c r="S22" s="99" t="str">
        <f>IF(S69="","",IF((S69-zval(Bi_2020!S22))=0,S69,IF((S69-zval(Bi_2020!S22))&gt;0,S69,Bi_2020!S22)))</f>
        <v/>
      </c>
      <c r="T22" s="99" t="str">
        <f>IF(T69="","",IF((T69-zval(Bi_2020!T22))=0,T69,IF((T69-zval(Bi_2020!T22))&gt;0,T69,Bi_2020!T22)))</f>
        <v/>
      </c>
      <c r="U22" s="99" t="str">
        <f>IF(U69="","",IF((U69-zval(Bi_2020!U22))=0,U69,IF((U69-zval(Bi_2020!U22))&gt;0,U69,Bi_2020!U22)))</f>
        <v/>
      </c>
      <c r="V22" s="99" t="str">
        <f>IF(V69="","",IF((V69-zval(Bi_2020!V22))=0,V69,IF((V69-zval(Bi_2020!V22))&gt;0,V69,Bi_2020!V22)))</f>
        <v/>
      </c>
      <c r="W22" s="99" t="str">
        <f>IF(W69="","",IF((W69-zval(Bi_2020!W22))=0,W69,IF((W69-zval(Bi_2020!W22))&gt;0,W69,Bi_2020!W22)))</f>
        <v/>
      </c>
      <c r="X22" s="99" t="str">
        <f>IF(X69="","",IF((X69-zval(Bi_2020!X22))=0,X69,IF((X69-zval(Bi_2020!X22))&gt;0,X69,Bi_2020!X22)))</f>
        <v/>
      </c>
      <c r="Y22" s="99" t="str">
        <f>IF(Y69="","",IF((Y69-zval(Bi_2020!Y22))=0,Y69,IF((Y69-zval(Bi_2020!Y22))&gt;0,Y69,Bi_2020!Y22)))</f>
        <v/>
      </c>
      <c r="Z22" s="99" t="str">
        <f>IF(Z69="","",IF((Z69-zval(Bi_2020!Z22))=0,Z69,IF((Z69-zval(Bi_2020!Z22))&gt;0,Z69,Bi_2020!Z22)))</f>
        <v/>
      </c>
      <c r="AA22" s="99" t="str">
        <f>IF(AA69="","",IF((AA69-zval(Bi_2020!AA22))=0,AA69,IF((AA69-zval(Bi_2020!AA22))&gt;0,AA69,Bi_2020!AA22)))</f>
        <v/>
      </c>
      <c r="AB22" s="99">
        <f>IF(AB69="","",IF((AB69-zval(Bi_2020!AB22))=0,AB69,IF((AB69-zval(Bi_2020!AB22))&gt;0,AB69,Bi_2020!AB22)))</f>
        <v>1.4</v>
      </c>
      <c r="AC22" s="99" t="str">
        <f>IF(AC69="","",IF((AC69-zval(Bi_2020!AC22))=0,AC69,IF((AC69-zval(Bi_2020!AC22))&gt;0,AC69,Bi_2020!AC22)))</f>
        <v/>
      </c>
      <c r="AD22" s="99">
        <f>IF(AD69="","",IF((AD69-zval(Bi_2020!AD22))=0,AD69,IF((AD69-zval(Bi_2020!AD22))&gt;0,AD69,Bi_2020!AD22)))</f>
        <v>0.9</v>
      </c>
      <c r="AE22" s="99">
        <f>IF(AE69="","",IF((AE69-zval(Bi_2020!AE22))=0,AE69,IF((AE69-zval(Bi_2020!AE22))&gt;0,AE69,Bi_2020!AE22)))</f>
        <v>3</v>
      </c>
      <c r="AF22" s="99" t="str">
        <f>IF(AF69="","",IF((AF69-zval(Bi_2020!AF22))=0,AF69,IF((AF69-zval(Bi_2020!AF22))&gt;0,AF69,Bi_2020!AF22)))</f>
        <v/>
      </c>
      <c r="AG22" s="99" t="str">
        <f>IF(AG69="","",IF((AG69-zval(Bi_2020!AG22))=0,AG69,IF((AG69-zval(Bi_2020!AG22))&gt;0,AG69,Bi_2020!AG22)))</f>
        <v/>
      </c>
      <c r="AH22" s="99" t="str">
        <f>IF(AH69="","",IF((AH69-zval(Bi_2020!AH22))=0,AH69,IF((AH69-zval(Bi_2020!AH22))&gt;0,AH69,Bi_2020!AH22)))</f>
        <v/>
      </c>
      <c r="AI22" s="99">
        <f>IF(AI69="","",IF((AI69-zval(Bi_2020!AI22))=0,AI69,IF((AI69-zval(Bi_2020!AI22))&gt;0,AI69,Bi_2020!AI22)))</f>
        <v>2.5</v>
      </c>
      <c r="AJ22" s="195" t="str">
        <f>IF(AJ69="","",IF((AJ69-zval(Bi_2020!AJ22))=0,AJ69,IF((AJ69-zval(Bi_2020!AJ22))&gt;0,AJ69,Bi_2020!AJ22)))</f>
        <v/>
      </c>
      <c r="AK22" s="195" t="str">
        <f>IF(AK69="","",IF((AK69-zval(Bi_2020!AK22))=0,AK69,IF((AK69-zval(Bi_2020!AK22))&gt;0,AK69,Bi_2020!AK22)))</f>
        <v/>
      </c>
      <c r="AL22" s="195">
        <f>IF(AL69="","",IF((AL69-zval(Bi_2020!AL22))=0,AL69,IF((AL69-zval(Bi_2020!AL22))&gt;0,AL69,Bi_2020!AL22)))</f>
        <v>0.6</v>
      </c>
      <c r="AM22" s="196" t="str">
        <f>IF(AM69="","",IF((AM69-zval(Bi_2020!AM22))=0,AM69,IF((AM69-zval(Bi_2020!AM22))&gt;0,AM69,Bi_2020!AM22)))</f>
        <v/>
      </c>
      <c r="AZ22" s="9" t="s">
        <v>13</v>
      </c>
      <c r="BA22" s="86">
        <v>1.5</v>
      </c>
      <c r="BB22" s="77"/>
      <c r="BC22" s="77"/>
      <c r="BD22" s="77"/>
      <c r="BE22" s="77"/>
      <c r="BF22" s="77"/>
      <c r="BG22" s="77"/>
      <c r="BH22" s="77"/>
      <c r="BI22" s="77"/>
      <c r="BJ22" s="77"/>
      <c r="BK22" s="77"/>
      <c r="BL22" s="77"/>
      <c r="BM22" s="77"/>
      <c r="BN22" s="76"/>
      <c r="BO22" s="77"/>
      <c r="BP22" s="77"/>
      <c r="BQ22" s="77"/>
      <c r="BR22" s="77"/>
      <c r="BS22" s="77"/>
      <c r="BT22" s="77"/>
      <c r="BU22" s="77"/>
      <c r="BV22" s="77"/>
      <c r="BW22" s="77"/>
      <c r="BX22" s="77"/>
      <c r="BY22" s="77"/>
      <c r="BZ22" s="77">
        <v>1.4</v>
      </c>
      <c r="CA22" s="77"/>
      <c r="CB22" s="77">
        <v>0.9</v>
      </c>
      <c r="CC22" s="77">
        <v>3</v>
      </c>
      <c r="CD22" s="77"/>
      <c r="CE22" s="78"/>
      <c r="CF22" s="78"/>
      <c r="CG22" s="78">
        <v>3</v>
      </c>
      <c r="CH22" s="78"/>
      <c r="CI22" s="78"/>
      <c r="CJ22" s="78">
        <v>0.6</v>
      </c>
      <c r="CK22" s="87"/>
    </row>
    <row r="23" spans="1:89" ht="15.75" x14ac:dyDescent="0.25">
      <c r="B23" s="9" t="s">
        <v>14</v>
      </c>
      <c r="C23" s="176" t="str">
        <f>IF(C70="","",IF((C70-zval(Bi_2020!C23))=0,C70,IF((C70-zval(Bi_2020!C23))&gt;0,C70,Bi_2020!C23)))</f>
        <v/>
      </c>
      <c r="D23" s="99" t="str">
        <f>IF(D70="","",IF((D70-zval(Bi_2020!D23))=0,D70,IF((D70-zval(Bi_2020!D23))&gt;0,D70,Bi_2020!D23)))</f>
        <v/>
      </c>
      <c r="E23" s="99" t="str">
        <f>IF(E70="","",IF((E70-zval(Bi_2020!E23))=0,E70,IF((E70-zval(Bi_2020!E23))&gt;0,E70,Bi_2020!E23)))</f>
        <v/>
      </c>
      <c r="F23" s="99" t="str">
        <f>IF(F70="","",IF((F70-zval(Bi_2020!F23))=0,F70,IF((F70-zval(Bi_2020!F23))&gt;0,F70,Bi_2020!F23)))</f>
        <v/>
      </c>
      <c r="G23" s="99" t="str">
        <f>IF(G70="","",IF((G70-zval(Bi_2020!G23))=0,G70,IF((G70-zval(Bi_2020!G23))&gt;0,G70,Bi_2020!G23)))</f>
        <v/>
      </c>
      <c r="H23" s="99" t="str">
        <f>IF(H70="","",IF((H70-zval(Bi_2020!H23))=0,H70,IF((H70-zval(Bi_2020!H23))&gt;0,H70,Bi_2020!H23)))</f>
        <v/>
      </c>
      <c r="I23" s="99" t="str">
        <f>IF(I70="","",IF((I70-zval(Bi_2020!I23))=0,I70,IF((I70-zval(Bi_2020!I23))&gt;0,I70,Bi_2020!I23)))</f>
        <v/>
      </c>
      <c r="J23" s="99" t="str">
        <f>IF(J70="","",IF((J70-zval(Bi_2020!J23))=0,J70,IF((J70-zval(Bi_2020!J23))&gt;0,J70,Bi_2020!J23)))</f>
        <v/>
      </c>
      <c r="K23" s="99" t="str">
        <f>IF(K70="","",IF((K70-zval(Bi_2020!K23))=0,K70,IF((K70-zval(Bi_2020!K23))&gt;0,K70,Bi_2020!K23)))</f>
        <v/>
      </c>
      <c r="L23" s="99" t="str">
        <f>IF(L70="","",IF((L70-zval(Bi_2020!L23))=0,L70,IF((L70-zval(Bi_2020!L23))&gt;0,L70,Bi_2020!L23)))</f>
        <v/>
      </c>
      <c r="M23" s="99" t="str">
        <f>IF(M70="","",IF((M70-zval(Bi_2020!M23))=0,M70,IF((M70-zval(Bi_2020!M23))&gt;0,M70,Bi_2020!M23)))</f>
        <v/>
      </c>
      <c r="N23" s="99">
        <f>IF(N70="","",IF((N70-zval(Bi_2020!N23))=0,N70,IF((N70-zval(Bi_2020!N23))&gt;0,N70,Bi_2020!N23)))</f>
        <v>1</v>
      </c>
      <c r="O23" s="99" t="str">
        <f>IF(O70="","",IF((O70-zval(Bi_2020!O23))=0,O70,IF((O70-zval(Bi_2020!O23))&gt;0,O70,Bi_2020!O23)))</f>
        <v/>
      </c>
      <c r="P23" s="99" t="str">
        <f>IF(P70="","",IF((P70-zval(Bi_2020!P23))=0,P70,IF((P70-zval(Bi_2020!P23))&gt;0,P70,Bi_2020!P23)))</f>
        <v/>
      </c>
      <c r="Q23" s="194" t="str">
        <f>IF(Q70="","",IF((Q70-zval(Bi_2020!Q23))=0,Q70,IF((Q70-zval(Bi_2020!Q23))&gt;0,Q70,Bi_2020!Q23)))</f>
        <v/>
      </c>
      <c r="R23" s="99" t="str">
        <f>IF(R70="","",IF((R70-zval(Bi_2020!R23))=0,R70,IF((R70-zval(Bi_2020!R23))&gt;0,R70,Bi_2020!R23)))</f>
        <v/>
      </c>
      <c r="S23" s="99" t="str">
        <f>IF(S70="","",IF((S70-zval(Bi_2020!S23))=0,S70,IF((S70-zval(Bi_2020!S23))&gt;0,S70,Bi_2020!S23)))</f>
        <v/>
      </c>
      <c r="T23" s="99" t="str">
        <f>IF(T70="","",IF((T70-zval(Bi_2020!T23))=0,T70,IF((T70-zval(Bi_2020!T23))&gt;0,T70,Bi_2020!T23)))</f>
        <v/>
      </c>
      <c r="U23" s="99" t="str">
        <f>IF(U70="","",IF((U70-zval(Bi_2020!U23))=0,U70,IF((U70-zval(Bi_2020!U23))&gt;0,U70,Bi_2020!U23)))</f>
        <v/>
      </c>
      <c r="V23" s="99" t="str">
        <f>IF(V70="","",IF((V70-zval(Bi_2020!V23))=0,V70,IF((V70-zval(Bi_2020!V23))&gt;0,V70,Bi_2020!V23)))</f>
        <v/>
      </c>
      <c r="W23" s="99" t="str">
        <f>IF(W70="","",IF((W70-zval(Bi_2020!W23))=0,W70,IF((W70-zval(Bi_2020!W23))&gt;0,W70,Bi_2020!W23)))</f>
        <v/>
      </c>
      <c r="X23" s="99" t="str">
        <f>IF(X70="","",IF((X70-zval(Bi_2020!X23))=0,X70,IF((X70-zval(Bi_2020!X23))&gt;0,X70,Bi_2020!X23)))</f>
        <v/>
      </c>
      <c r="Y23" s="99" t="str">
        <f>IF(Y70="","",IF((Y70-zval(Bi_2020!Y23))=0,Y70,IF((Y70-zval(Bi_2020!Y23))&gt;0,Y70,Bi_2020!Y23)))</f>
        <v/>
      </c>
      <c r="Z23" s="99" t="str">
        <f>IF(Z70="","",IF((Z70-zval(Bi_2020!Z23))=0,Z70,IF((Z70-zval(Bi_2020!Z23))&gt;0,Z70,Bi_2020!Z23)))</f>
        <v/>
      </c>
      <c r="AA23" s="99" t="str">
        <f>IF(AA70="","",IF((AA70-zval(Bi_2020!AA23))=0,AA70,IF((AA70-zval(Bi_2020!AA23))&gt;0,AA70,Bi_2020!AA23)))</f>
        <v/>
      </c>
      <c r="AB23" s="99" t="str">
        <f>IF(AB70="","",IF((AB70-zval(Bi_2020!AB23))=0,AB70,IF((AB70-zval(Bi_2020!AB23))&gt;0,AB70,Bi_2020!AB23)))</f>
        <v/>
      </c>
      <c r="AC23" s="99" t="str">
        <f>IF(AC70="","",IF((AC70-zval(Bi_2020!AC23))=0,AC70,IF((AC70-zval(Bi_2020!AC23))&gt;0,AC70,Bi_2020!AC23)))</f>
        <v/>
      </c>
      <c r="AD23" s="99" t="str">
        <f>IF(AD70="","",IF((AD70-zval(Bi_2020!AD23))=0,AD70,IF((AD70-zval(Bi_2020!AD23))&gt;0,AD70,Bi_2020!AD23)))</f>
        <v/>
      </c>
      <c r="AE23" s="99" t="str">
        <f>IF(AE70="","",IF((AE70-zval(Bi_2020!AE23))=0,AE70,IF((AE70-zval(Bi_2020!AE23))&gt;0,AE70,Bi_2020!AE23)))</f>
        <v/>
      </c>
      <c r="AF23" s="99">
        <f>IF(AF70="","",IF((AF70-zval(Bi_2020!AF23))=0,AF70,IF((AF70-zval(Bi_2020!AF23))&gt;0,AF70,Bi_2020!AF23)))</f>
        <v>1.85</v>
      </c>
      <c r="AG23" s="195" t="str">
        <f>IF(AG70="","",IF((AG70-zval(Bi_2020!AG23))=0,AG70,IF((AG70-zval(Bi_2020!AG23))&gt;0,AG70,Bi_2020!AG23)))</f>
        <v/>
      </c>
      <c r="AH23" s="195" t="str">
        <f>IF(AH70="","",IF((AH70-zval(Bi_2020!AH23))=0,AH70,IF((AH70-zval(Bi_2020!AH23))&gt;0,AH70,Bi_2020!AH23)))</f>
        <v/>
      </c>
      <c r="AI23" s="195" t="str">
        <f>IF(AI70="","",IF((AI70-zval(Bi_2020!AI23))=0,AI70,IF((AI70-zval(Bi_2020!AI23))&gt;0,AI70,Bi_2020!AI23)))</f>
        <v/>
      </c>
      <c r="AJ23" s="195" t="str">
        <f>IF(AJ70="","",IF((AJ70-zval(Bi_2020!AJ23))=0,AJ70,IF((AJ70-zval(Bi_2020!AJ23))&gt;0,AJ70,Bi_2020!AJ23)))</f>
        <v/>
      </c>
      <c r="AK23" s="195" t="str">
        <f>IF(AK70="","",IF((AK70-zval(Bi_2020!AK23))=0,AK70,IF((AK70-zval(Bi_2020!AK23))&gt;0,AK70,Bi_2020!AK23)))</f>
        <v/>
      </c>
      <c r="AL23" s="195" t="str">
        <f>IF(AL70="","",IF((AL70-zval(Bi_2020!AL23))=0,AL70,IF((AL70-zval(Bi_2020!AL23))&gt;0,AL70,Bi_2020!AL23)))</f>
        <v/>
      </c>
      <c r="AM23" s="196" t="str">
        <f>IF(AM70="","",IF((AM70-zval(Bi_2020!AM23))=0,AM70,IF((AM70-zval(Bi_2020!AM23))&gt;0,AM70,Bi_2020!AM23)))</f>
        <v/>
      </c>
      <c r="AZ23" s="9" t="s">
        <v>14</v>
      </c>
      <c r="BA23" s="86"/>
      <c r="BB23" s="77"/>
      <c r="BC23" s="77"/>
      <c r="BD23" s="77"/>
      <c r="BE23" s="77"/>
      <c r="BF23" s="77"/>
      <c r="BG23" s="77"/>
      <c r="BH23" s="77"/>
      <c r="BI23" s="77"/>
      <c r="BJ23" s="77"/>
      <c r="BK23" s="77"/>
      <c r="BL23" s="77">
        <v>1</v>
      </c>
      <c r="BM23" s="77"/>
      <c r="BN23" s="77"/>
      <c r="BO23" s="76"/>
      <c r="BP23" s="77"/>
      <c r="BQ23" s="77"/>
      <c r="BR23" s="77"/>
      <c r="BS23" s="77"/>
      <c r="BT23" s="77"/>
      <c r="BU23" s="77"/>
      <c r="BV23" s="77"/>
      <c r="BW23" s="77"/>
      <c r="BX23" s="77"/>
      <c r="BY23" s="77"/>
      <c r="BZ23" s="77"/>
      <c r="CA23" s="77"/>
      <c r="CB23" s="77"/>
      <c r="CC23" s="77"/>
      <c r="CD23" s="77">
        <v>1.3</v>
      </c>
      <c r="CE23" s="78"/>
      <c r="CF23" s="78"/>
      <c r="CG23" s="78"/>
      <c r="CH23" s="78"/>
      <c r="CI23" s="78"/>
      <c r="CJ23" s="78"/>
      <c r="CK23" s="87"/>
    </row>
    <row r="24" spans="1:89" ht="15.75" x14ac:dyDescent="0.25">
      <c r="B24" s="9" t="s">
        <v>15</v>
      </c>
      <c r="C24" s="176" t="str">
        <f>IF(C71="","",IF((C71-zval(Bi_2020!C24))=0,C71,IF((C71-zval(Bi_2020!C24))&gt;0,C71,Bi_2020!C24)))</f>
        <v/>
      </c>
      <c r="D24" s="99" t="str">
        <f>IF(D71="","",IF((D71-zval(Bi_2020!D24))=0,D71,IF((D71-zval(Bi_2020!D24))&gt;0,D71,Bi_2020!D24)))</f>
        <v/>
      </c>
      <c r="E24" s="99" t="str">
        <f>IF(E71="","",IF((E71-zval(Bi_2020!E24))=0,E71,IF((E71-zval(Bi_2020!E24))&gt;0,E71,Bi_2020!E24)))</f>
        <v/>
      </c>
      <c r="F24" s="99" t="str">
        <f>IF(F71="","",IF((F71-zval(Bi_2020!F24))=0,F71,IF((F71-zval(Bi_2020!F24))&gt;0,F71,Bi_2020!F24)))</f>
        <v/>
      </c>
      <c r="G24" s="99" t="str">
        <f>IF(G71="","",IF((G71-zval(Bi_2020!G24))=0,G71,IF((G71-zval(Bi_2020!G24))&gt;0,G71,Bi_2020!G24)))</f>
        <v/>
      </c>
      <c r="H24" s="99" t="str">
        <f>IF(H71="","",IF((H71-zval(Bi_2020!H24))=0,H71,IF((H71-zval(Bi_2020!H24))&gt;0,H71,Bi_2020!H24)))</f>
        <v/>
      </c>
      <c r="I24" s="99" t="str">
        <f>IF(I71="","",IF((I71-zval(Bi_2020!I24))=0,I71,IF((I71-zval(Bi_2020!I24))&gt;0,I71,Bi_2020!I24)))</f>
        <v/>
      </c>
      <c r="J24" s="99" t="str">
        <f>IF(J71="","",IF((J71-zval(Bi_2020!J24))=0,J71,IF((J71-zval(Bi_2020!J24))&gt;0,J71,Bi_2020!J24)))</f>
        <v/>
      </c>
      <c r="K24" s="99" t="str">
        <f>IF(K71="","",IF((K71-zval(Bi_2020!K24))=0,K71,IF((K71-zval(Bi_2020!K24))&gt;0,K71,Bi_2020!K24)))</f>
        <v/>
      </c>
      <c r="L24" s="99" t="str">
        <f>IF(L71="","",IF((L71-zval(Bi_2020!L24))=0,L71,IF((L71-zval(Bi_2020!L24))&gt;0,L71,Bi_2020!L24)))</f>
        <v/>
      </c>
      <c r="M24" s="99" t="str">
        <f>IF(M71="","",IF((M71-zval(Bi_2020!M24))=0,M71,IF((M71-zval(Bi_2020!M24))&gt;0,M71,Bi_2020!M24)))</f>
        <v/>
      </c>
      <c r="N24" s="99" t="str">
        <f>IF(N71="","",IF((N71-zval(Bi_2020!N24))=0,N71,IF((N71-zval(Bi_2020!N24))&gt;0,N71,Bi_2020!N24)))</f>
        <v/>
      </c>
      <c r="O24" s="99" t="str">
        <f>IF(O71="","",IF((O71-zval(Bi_2020!O24))=0,O71,IF((O71-zval(Bi_2020!O24))&gt;0,O71,Bi_2020!O24)))</f>
        <v/>
      </c>
      <c r="P24" s="99" t="str">
        <f>IF(P71="","",IF((P71-zval(Bi_2020!P24))=0,P71,IF((P71-zval(Bi_2020!P24))&gt;0,P71,Bi_2020!P24)))</f>
        <v/>
      </c>
      <c r="Q24" s="99" t="str">
        <f>IF(Q71="","",IF((Q71-zval(Bi_2020!Q24))=0,Q71,IF((Q71-zval(Bi_2020!Q24))&gt;0,Q71,Bi_2020!Q24)))</f>
        <v/>
      </c>
      <c r="R24" s="194" t="str">
        <f>IF(R71="","",IF((R71-zval(Bi_2020!R24))=0,R71,IF((R71-zval(Bi_2020!R24))&gt;0,R71,Bi_2020!R24)))</f>
        <v/>
      </c>
      <c r="S24" s="99" t="str">
        <f>IF(S71="","",IF((S71-zval(Bi_2020!S24))=0,S71,IF((S71-zval(Bi_2020!S24))&gt;0,S71,Bi_2020!S24)))</f>
        <v/>
      </c>
      <c r="T24" s="99" t="str">
        <f>IF(T71="","",IF((T71-zval(Bi_2020!T24))=0,T71,IF((T71-zval(Bi_2020!T24))&gt;0,T71,Bi_2020!T24)))</f>
        <v/>
      </c>
      <c r="U24" s="99" t="str">
        <f>IF(U71="","",IF((U71-zval(Bi_2020!U24))=0,U71,IF((U71-zval(Bi_2020!U24))&gt;0,U71,Bi_2020!U24)))</f>
        <v/>
      </c>
      <c r="V24" s="99" t="str">
        <f>IF(V71="","",IF((V71-zval(Bi_2020!V24))=0,V71,IF((V71-zval(Bi_2020!V24))&gt;0,V71,Bi_2020!V24)))</f>
        <v/>
      </c>
      <c r="W24" s="99" t="str">
        <f>IF(W71="","",IF((W71-zval(Bi_2020!W24))=0,W71,IF((W71-zval(Bi_2020!W24))&gt;0,W71,Bi_2020!W24)))</f>
        <v/>
      </c>
      <c r="X24" s="99" t="str">
        <f>IF(X71="","",IF((X71-zval(Bi_2020!X24))=0,X71,IF((X71-zval(Bi_2020!X24))&gt;0,X71,Bi_2020!X24)))</f>
        <v/>
      </c>
      <c r="Y24" s="99" t="str">
        <f>IF(Y71="","",IF((Y71-zval(Bi_2020!Y24))=0,Y71,IF((Y71-zval(Bi_2020!Y24))&gt;0,Y71,Bi_2020!Y24)))</f>
        <v/>
      </c>
      <c r="Z24" s="99" t="str">
        <f>IF(Z71="","",IF((Z71-zval(Bi_2020!Z24))=0,Z71,IF((Z71-zval(Bi_2020!Z24))&gt;0,Z71,Bi_2020!Z24)))</f>
        <v/>
      </c>
      <c r="AA24" s="99" t="str">
        <f>IF(AA71="","",IF((AA71-zval(Bi_2020!AA24))=0,AA71,IF((AA71-zval(Bi_2020!AA24))&gt;0,AA71,Bi_2020!AA24)))</f>
        <v/>
      </c>
      <c r="AB24" s="99" t="str">
        <f>IF(AB71="","",IF((AB71-zval(Bi_2020!AB24))=0,AB71,IF((AB71-zval(Bi_2020!AB24))&gt;0,AB71,Bi_2020!AB24)))</f>
        <v/>
      </c>
      <c r="AC24" s="99" t="str">
        <f>IF(AC71="","",IF((AC71-zval(Bi_2020!AC24))=0,AC71,IF((AC71-zval(Bi_2020!AC24))&gt;0,AC71,Bi_2020!AC24)))</f>
        <v/>
      </c>
      <c r="AD24" s="99" t="str">
        <f>IF(AD71="","",IF((AD71-zval(Bi_2020!AD24))=0,AD71,IF((AD71-zval(Bi_2020!AD24))&gt;0,AD71,Bi_2020!AD24)))</f>
        <v/>
      </c>
      <c r="AE24" s="99" t="str">
        <f>IF(AE71="","",IF((AE71-zval(Bi_2020!AE24))=0,AE71,IF((AE71-zval(Bi_2020!AE24))&gt;0,AE71,Bi_2020!AE24)))</f>
        <v/>
      </c>
      <c r="AF24" s="99" t="str">
        <f>IF(AF71="","",IF((AF71-zval(Bi_2020!AF24))=0,AF71,IF((AF71-zval(Bi_2020!AF24))&gt;0,AF71,Bi_2020!AF24)))</f>
        <v/>
      </c>
      <c r="AG24" s="195" t="str">
        <f>IF(AG71="","",IF((AG71-zval(Bi_2020!AG24))=0,AG71,IF((AG71-zval(Bi_2020!AG24))&gt;0,AG71,Bi_2020!AG24)))</f>
        <v/>
      </c>
      <c r="AH24" s="195" t="str">
        <f>IF(AH71="","",IF((AH71-zval(Bi_2020!AH24))=0,AH71,IF((AH71-zval(Bi_2020!AH24))&gt;0,AH71,Bi_2020!AH24)))</f>
        <v/>
      </c>
      <c r="AI24" s="195" t="str">
        <f>IF(AI71="","",IF((AI71-zval(Bi_2020!AI24))=0,AI71,IF((AI71-zval(Bi_2020!AI24))&gt;0,AI71,Bi_2020!AI24)))</f>
        <v/>
      </c>
      <c r="AJ24" s="195" t="str">
        <f>IF(AJ71="","",IF((AJ71-zval(Bi_2020!AJ24))=0,AJ71,IF((AJ71-zval(Bi_2020!AJ24))&gt;0,AJ71,Bi_2020!AJ24)))</f>
        <v/>
      </c>
      <c r="AK24" s="195" t="str">
        <f>IF(AK71="","",IF((AK71-zval(Bi_2020!AK24))=0,AK71,IF((AK71-zval(Bi_2020!AK24))&gt;0,AK71,Bi_2020!AK24)))</f>
        <v/>
      </c>
      <c r="AL24" s="195" t="str">
        <f>IF(AL71="","",IF((AL71-zval(Bi_2020!AL24))=0,AL71,IF((AL71-zval(Bi_2020!AL24))&gt;0,AL71,Bi_2020!AL24)))</f>
        <v/>
      </c>
      <c r="AM24" s="196" t="str">
        <f>IF(AM71="","",IF((AM71-zval(Bi_2020!AM24))=0,AM71,IF((AM71-zval(Bi_2020!AM24))&gt;0,AM71,Bi_2020!AM24)))</f>
        <v/>
      </c>
      <c r="AZ24" s="9" t="s">
        <v>15</v>
      </c>
      <c r="BA24" s="86"/>
      <c r="BB24" s="77"/>
      <c r="BC24" s="77"/>
      <c r="BD24" s="77"/>
      <c r="BE24" s="77"/>
      <c r="BF24" s="77"/>
      <c r="BG24" s="77"/>
      <c r="BH24" s="77"/>
      <c r="BI24" s="77"/>
      <c r="BJ24" s="77"/>
      <c r="BK24" s="77"/>
      <c r="BL24" s="77"/>
      <c r="BM24" s="77"/>
      <c r="BN24" s="77"/>
      <c r="BO24" s="77"/>
      <c r="BP24" s="76"/>
      <c r="BQ24" s="77"/>
      <c r="BR24" s="77"/>
      <c r="BS24" s="77"/>
      <c r="BT24" s="77"/>
      <c r="BU24" s="77"/>
      <c r="BV24" s="77"/>
      <c r="BW24" s="77"/>
      <c r="BX24" s="77"/>
      <c r="BY24" s="77"/>
      <c r="BZ24" s="77"/>
      <c r="CA24" s="77"/>
      <c r="CB24" s="77"/>
      <c r="CC24" s="77"/>
      <c r="CD24" s="77"/>
      <c r="CE24" s="78"/>
      <c r="CF24" s="78"/>
      <c r="CG24" s="78"/>
      <c r="CH24" s="78"/>
      <c r="CI24" s="78"/>
      <c r="CJ24" s="78"/>
      <c r="CK24" s="87"/>
    </row>
    <row r="25" spans="1:89" ht="15.75" x14ac:dyDescent="0.25">
      <c r="B25" s="9" t="s">
        <v>16</v>
      </c>
      <c r="C25" s="176">
        <f>IF(C72="","",IF((C72-zval(Bi_2020!C25))=0,C72,IF((C72-zval(Bi_2020!C25))&gt;0,C72,Bi_2020!C25)))</f>
        <v>2.2000000000000002</v>
      </c>
      <c r="D25" s="99" t="str">
        <f>IF(D72="","",IF((D72-zval(Bi_2020!D25))=0,D72,IF((D72-zval(Bi_2020!D25))&gt;0,D72,Bi_2020!D25)))</f>
        <v/>
      </c>
      <c r="E25" s="99" t="str">
        <f>IF(E72="","",IF((E72-zval(Bi_2020!E25))=0,E72,IF((E72-zval(Bi_2020!E25))&gt;0,E72,Bi_2020!E25)))</f>
        <v/>
      </c>
      <c r="F25" s="99">
        <f>S12</f>
        <v>6.54</v>
      </c>
      <c r="G25" s="99" t="str">
        <f>IF(G72="","",IF((G72-zval(Bi_2020!G25))=0,G72,IF((G72-zval(Bi_2020!G25))&gt;0,G72,Bi_2020!G25)))</f>
        <v/>
      </c>
      <c r="H25" s="99" t="str">
        <f>IF(H72="","",IF((H72-zval(Bi_2020!H25))=0,H72,IF((H72-zval(Bi_2020!H25))&gt;0,H72,Bi_2020!H25)))</f>
        <v/>
      </c>
      <c r="I25" s="99" t="str">
        <f>IF(I72="","",IF((I72-zval(Bi_2020!I25))=0,I72,IF((I72-zval(Bi_2020!I25))&gt;0,I72,Bi_2020!I25)))</f>
        <v/>
      </c>
      <c r="J25" s="99" t="str">
        <f>IF(J72="","",IF((J72-zval(Bi_2020!J25))=0,J72,IF((J72-zval(Bi_2020!J25))&gt;0,J72,Bi_2020!J25)))</f>
        <v/>
      </c>
      <c r="K25" s="99" t="str">
        <f>IF(K72="","",IF((K72-zval(Bi_2020!K25))=0,K72,IF((K72-zval(Bi_2020!K25))&gt;0,K72,Bi_2020!K25)))</f>
        <v/>
      </c>
      <c r="L25" s="99" t="str">
        <f>IF(L72="","",IF((L72-zval(Bi_2020!L25))=0,L72,IF((L72-zval(Bi_2020!L25))&gt;0,L72,Bi_2020!L25)))</f>
        <v/>
      </c>
      <c r="M25" s="99" t="str">
        <f>IF(M72="","",IF((M72-zval(Bi_2020!M25))=0,M72,IF((M72-zval(Bi_2020!M25))&gt;0,M72,Bi_2020!M25)))</f>
        <v/>
      </c>
      <c r="N25" s="99">
        <f>IF(N72="","",IF((N72-zval(Bi_2020!N25))=0,N72,IF((N72-zval(Bi_2020!N25))&gt;0,N72,Bi_2020!N25)))</f>
        <v>4.2</v>
      </c>
      <c r="O25" s="99">
        <f>IF(O72="","",IF((O72-zval(Bi_2020!O25))=0,O72,IF((O72-zval(Bi_2020!O25))&gt;0,O72,Bi_2020!O25)))</f>
        <v>0.5</v>
      </c>
      <c r="P25" s="99" t="str">
        <f>IF(P72="","",IF((P72-zval(Bi_2020!P25))=0,P72,IF((P72-zval(Bi_2020!P25))&gt;0,P72,Bi_2020!P25)))</f>
        <v/>
      </c>
      <c r="Q25" s="99" t="str">
        <f>IF(Q72="","",IF((Q72-zval(Bi_2020!Q25))=0,Q72,IF((Q72-zval(Bi_2020!Q25))&gt;0,Q72,Bi_2020!Q25)))</f>
        <v/>
      </c>
      <c r="R25" s="99" t="str">
        <f>IF(R72="","",IF((R72-zval(Bi_2020!R25))=0,R72,IF((R72-zval(Bi_2020!R25))&gt;0,R72,Bi_2020!R25)))</f>
        <v/>
      </c>
      <c r="S25" s="194" t="str">
        <f>IF(S72="","",IF((S72-zval(Bi_2020!S25))=0,S72,IF((S72-zval(Bi_2020!S25))&gt;0,S72,Bi_2020!S25)))</f>
        <v/>
      </c>
      <c r="T25" s="99" t="str">
        <f>IF(T72="","",IF((T72-zval(Bi_2020!T25))=0,T72,IF((T72-zval(Bi_2020!T25))&gt;0,T72,Bi_2020!T25)))</f>
        <v/>
      </c>
      <c r="U25" s="99" t="str">
        <f>IF(U72="","",IF((U72-zval(Bi_2020!U25))=0,U72,IF((U72-zval(Bi_2020!U25))&gt;0,U72,Bi_2020!U25)))</f>
        <v/>
      </c>
      <c r="V25" s="99" t="str">
        <f>IF(V72="","",IF((V72-zval(Bi_2020!V25))=0,V72,IF((V72-zval(Bi_2020!V25))&gt;0,V72,Bi_2020!V25)))</f>
        <v/>
      </c>
      <c r="W25" s="99">
        <f>IF(W72="","",IF((W72-zval(Bi_2020!W25))=0,W72,IF((W72-zval(Bi_2020!W25))&gt;0,W72,Bi_2020!W25)))</f>
        <v>0.2</v>
      </c>
      <c r="X25" s="99" t="str">
        <f>IF(X72="","",IF((X72-zval(Bi_2020!X25))=0,X72,IF((X72-zval(Bi_2020!X25))&gt;0,X72,Bi_2020!X25)))</f>
        <v/>
      </c>
      <c r="Y25" s="99" t="str">
        <f>IF(Y72="","",IF((Y72-zval(Bi_2020!Y25))=0,Y72,IF((Y72-zval(Bi_2020!Y25))&gt;0,Y72,Bi_2020!Y25)))</f>
        <v/>
      </c>
      <c r="Z25" s="99" t="str">
        <f>IF(Z72="","",IF((Z72-zval(Bi_2020!Z25))=0,Z72,IF((Z72-zval(Bi_2020!Z25))&gt;0,Z72,Bi_2020!Z25)))</f>
        <v/>
      </c>
      <c r="AA25" s="99" t="str">
        <f>IF(AA72="","",IF((AA72-zval(Bi_2020!AA25))=0,AA72,IF((AA72-zval(Bi_2020!AA25))&gt;0,AA72,Bi_2020!AA25)))</f>
        <v/>
      </c>
      <c r="AB25" s="99" t="str">
        <f>IF(AB72="","",IF((AB72-zval(Bi_2020!AB25))=0,AB72,IF((AB72-zval(Bi_2020!AB25))&gt;0,AB72,Bi_2020!AB25)))</f>
        <v/>
      </c>
      <c r="AC25" s="99" t="str">
        <f>IF(AC72="","",IF((AC72-zval(Bi_2020!AC25))=0,AC72,IF((AC72-zval(Bi_2020!AC25))&gt;0,AC72,Bi_2020!AC25)))</f>
        <v/>
      </c>
      <c r="AD25" s="99">
        <f>IF(AD72="","",IF((AD72-zval(Bi_2020!AD25))=0,AD72,IF((AD72-zval(Bi_2020!AD25))&gt;0,AD72,Bi_2020!AD25)))</f>
        <v>2.15</v>
      </c>
      <c r="AE25" s="99" t="str">
        <f>IF(AE72="","",IF((AE72-zval(Bi_2020!AE25))=0,AE72,IF((AE72-zval(Bi_2020!AE25))&gt;0,AE72,Bi_2020!AE25)))</f>
        <v/>
      </c>
      <c r="AF25" s="99" t="str">
        <f>IF(AF72="","",IF((AF72-zval(Bi_2020!AF25))=0,AF72,IF((AF72-zval(Bi_2020!AF25))&gt;0,AF72,Bi_2020!AF25)))</f>
        <v/>
      </c>
      <c r="AG25" s="195">
        <f>IF(AG72="","",IF((AG72-zval(Bi_2020!AG25))=0,AG72,IF((AG72-zval(Bi_2020!AG25))&gt;0,AG72,Bi_2020!AG25)))</f>
        <v>2</v>
      </c>
      <c r="AH25" s="195" t="str">
        <f>IF(AH72="","",IF((AH72-zval(Bi_2020!AH25))=0,AH72,IF((AH72-zval(Bi_2020!AH25))&gt;0,AH72,Bi_2020!AH25)))</f>
        <v/>
      </c>
      <c r="AI25" s="195">
        <f>IF(AI72="","",IF((AI72-zval(Bi_2020!AI25))=0,AI72,IF((AI72-zval(Bi_2020!AI25))&gt;0,AI72,Bi_2020!AI25)))</f>
        <v>1</v>
      </c>
      <c r="AJ25" s="195">
        <f>IF(AJ72="","",IF((AJ72-zval(Bi_2020!AJ25))=0,AJ72,IF((AJ72-zval(Bi_2020!AJ25))&gt;0,AJ72,Bi_2020!AJ25)))</f>
        <v>1</v>
      </c>
      <c r="AK25" s="195" t="str">
        <f>IF(AK72="","",IF((AK72-zval(Bi_2020!AK25))=0,AK72,IF((AK72-zval(Bi_2020!AK25))&gt;0,AK72,Bi_2020!AK25)))</f>
        <v/>
      </c>
      <c r="AL25" s="195" t="str">
        <f>IF(AL72="","",IF((AL72-zval(Bi_2020!AL25))=0,AL72,IF((AL72-zval(Bi_2020!AL25))&gt;0,AL72,Bi_2020!AL25)))</f>
        <v/>
      </c>
      <c r="AM25" s="196" t="str">
        <f>IF(AM72="","",IF((AM72-zval(Bi_2020!AM25))=0,AM72,IF((AM72-zval(Bi_2020!AM25))&gt;0,AM72,Bi_2020!AM25)))</f>
        <v/>
      </c>
      <c r="AZ25" s="9" t="s">
        <v>16</v>
      </c>
      <c r="BA25" s="86">
        <v>2.2000000000000002</v>
      </c>
      <c r="BB25" s="77"/>
      <c r="BC25" s="77"/>
      <c r="BD25" s="77">
        <v>6.54</v>
      </c>
      <c r="BE25" s="77"/>
      <c r="BF25" s="77"/>
      <c r="BG25" s="77"/>
      <c r="BH25" s="77"/>
      <c r="BI25" s="77"/>
      <c r="BJ25" s="77"/>
      <c r="BK25" s="77"/>
      <c r="BL25" s="77">
        <v>4.2</v>
      </c>
      <c r="BM25" s="77">
        <v>0.5</v>
      </c>
      <c r="BN25" s="77"/>
      <c r="BO25" s="77"/>
      <c r="BP25" s="77"/>
      <c r="BQ25" s="76"/>
      <c r="BR25" s="77"/>
      <c r="BS25" s="77"/>
      <c r="BT25" s="77"/>
      <c r="BU25" s="77">
        <v>0</v>
      </c>
      <c r="BV25" s="77"/>
      <c r="BW25" s="77"/>
      <c r="BX25" s="77"/>
      <c r="BY25" s="77"/>
      <c r="BZ25" s="77"/>
      <c r="CA25" s="77"/>
      <c r="CB25" s="77">
        <v>2.15</v>
      </c>
      <c r="CC25" s="77"/>
      <c r="CD25" s="77"/>
      <c r="CE25" s="78">
        <v>2</v>
      </c>
      <c r="CF25" s="78"/>
      <c r="CG25" s="78">
        <v>1</v>
      </c>
      <c r="CH25" s="78">
        <v>1</v>
      </c>
      <c r="CI25" s="78"/>
      <c r="CJ25" s="78"/>
      <c r="CK25" s="87"/>
    </row>
    <row r="26" spans="1:89" ht="15.75" x14ac:dyDescent="0.25">
      <c r="B26" s="9" t="s">
        <v>17</v>
      </c>
      <c r="C26" s="176" t="str">
        <f>IF(C73="","",IF((C73-zval(Bi_2020!C26))=0,C73,IF((C73-zval(Bi_2020!C26))&gt;0,C73,Bi_2020!C26)))</f>
        <v/>
      </c>
      <c r="D26" s="99" t="str">
        <f>IF(D73="","",IF((D73-zval(Bi_2020!D26))=0,D73,IF((D73-zval(Bi_2020!D26))&gt;0,D73,Bi_2020!D26)))</f>
        <v/>
      </c>
      <c r="E26" s="99" t="str">
        <f>IF(E73="","",IF((E73-zval(Bi_2020!E26))=0,E73,IF((E73-zval(Bi_2020!E26))&gt;0,E73,Bi_2020!E26)))</f>
        <v/>
      </c>
      <c r="F26" s="99" t="str">
        <f>IF(F73="","",IF((F73-zval(Bi_2020!F26))=0,F73,IF((F73-zval(Bi_2020!F26))&gt;0,F73,Bi_2020!F26)))</f>
        <v/>
      </c>
      <c r="G26" s="99" t="str">
        <f>IF(G73="","",IF((G73-zval(Bi_2020!G26))=0,G73,IF((G73-zval(Bi_2020!G26))&gt;0,G73,Bi_2020!G26)))</f>
        <v/>
      </c>
      <c r="H26" s="99" t="str">
        <f>IF(H73="","",IF((H73-zval(Bi_2020!H26))=0,H73,IF((H73-zval(Bi_2020!H26))&gt;0,H73,Bi_2020!H26)))</f>
        <v/>
      </c>
      <c r="I26" s="99" t="str">
        <f>IF(I73="","",IF((I73-zval(Bi_2020!I26))=0,I73,IF((I73-zval(Bi_2020!I26))&gt;0,I73,Bi_2020!I26)))</f>
        <v/>
      </c>
      <c r="J26" s="99" t="str">
        <f>IF(J73="","",IF((J73-zval(Bi_2020!J26))=0,J73,IF((J73-zval(Bi_2020!J26))&gt;0,J73,Bi_2020!J26)))</f>
        <v/>
      </c>
      <c r="K26" s="99" t="str">
        <f>IF(K73="","",IF((K73-zval(Bi_2020!K26))=0,K73,IF((K73-zval(Bi_2020!K26))&gt;0,K73,Bi_2020!K26)))</f>
        <v/>
      </c>
      <c r="L26" s="99" t="str">
        <f>IF(L73="","",IF((L73-zval(Bi_2020!L26))=0,L73,IF((L73-zval(Bi_2020!L26))&gt;0,L73,Bi_2020!L26)))</f>
        <v/>
      </c>
      <c r="M26" s="99" t="str">
        <f>IF(M73="","",IF((M73-zval(Bi_2020!M26))=0,M73,IF((M73-zval(Bi_2020!M26))&gt;0,M73,Bi_2020!M26)))</f>
        <v/>
      </c>
      <c r="N26" s="99" t="str">
        <f>IF(N73="","",IF((N73-zval(Bi_2020!N26))=0,N73,IF((N73-zval(Bi_2020!N26))&gt;0,N73,Bi_2020!N26)))</f>
        <v/>
      </c>
      <c r="O26" s="99" t="str">
        <f>IF(O73="","",IF((O73-zval(Bi_2020!O26))=0,O73,IF((O73-zval(Bi_2020!O26))&gt;0,O73,Bi_2020!O26)))</f>
        <v/>
      </c>
      <c r="P26" s="99" t="str">
        <f>IF(P73="","",IF((P73-zval(Bi_2020!P26))=0,P73,IF((P73-zval(Bi_2020!P26))&gt;0,P73,Bi_2020!P26)))</f>
        <v/>
      </c>
      <c r="Q26" s="99" t="str">
        <f>IF(Q73="","",IF((Q73-zval(Bi_2020!Q26))=0,Q73,IF((Q73-zval(Bi_2020!Q26))&gt;0,Q73,Bi_2020!Q26)))</f>
        <v/>
      </c>
      <c r="R26" s="99" t="str">
        <f>IF(R73="","",IF((R73-zval(Bi_2020!R26))=0,R73,IF((R73-zval(Bi_2020!R26))&gt;0,R73,Bi_2020!R26)))</f>
        <v/>
      </c>
      <c r="S26" s="99" t="str">
        <f>IF(S73="","",IF((S73-zval(Bi_2020!S26))=0,S73,IF((S73-zval(Bi_2020!S26))&gt;0,S73,Bi_2020!S26)))</f>
        <v/>
      </c>
      <c r="T26" s="194" t="str">
        <f>IF(T73="","",IF((T73-zval(Bi_2020!T26))=0,T73,IF((T73-zval(Bi_2020!T26))&gt;0,T73,Bi_2020!T26)))</f>
        <v/>
      </c>
      <c r="U26" s="99" t="str">
        <f>IF(U73="","",IF((U73-zval(Bi_2020!U26))=0,U73,IF((U73-zval(Bi_2020!U26))&gt;0,U73,Bi_2020!U26)))</f>
        <v/>
      </c>
      <c r="V26" s="99">
        <f>IF(V73="","",IF((V73-zval(Bi_2020!V26))=0,V73,IF((V73-zval(Bi_2020!V26))&gt;0,V73,Bi_2020!V26)))</f>
        <v>2.1</v>
      </c>
      <c r="W26" s="99" t="str">
        <f>IF(W73="","",IF((W73-zval(Bi_2020!W26))=0,W73,IF((W73-zval(Bi_2020!W26))&gt;0,W73,Bi_2020!W26)))</f>
        <v/>
      </c>
      <c r="X26" s="99" t="str">
        <f>IF(X73="","",IF((X73-zval(Bi_2020!X26))=0,X73,IF((X73-zval(Bi_2020!X26))&gt;0,X73,Bi_2020!X26)))</f>
        <v/>
      </c>
      <c r="Y26" s="99" t="str">
        <f>IF(Y73="","",IF((Y73-zval(Bi_2020!Y26))=0,Y73,IF((Y73-zval(Bi_2020!Y26))&gt;0,Y73,Bi_2020!Y26)))</f>
        <v/>
      </c>
      <c r="Z26" s="99">
        <f>IF(Z73="","",IF((Z73-zval(Bi_2020!Z26))=0,Z73,IF((Z73-zval(Bi_2020!Z26))&gt;0,Z73,Bi_2020!Z26)))</f>
        <v>1</v>
      </c>
      <c r="AA26" s="99" t="str">
        <f>IF(AA73="","",IF((AA73-zval(Bi_2020!AA26))=0,AA73,IF((AA73-zval(Bi_2020!AA26))&gt;0,AA73,Bi_2020!AA26)))</f>
        <v/>
      </c>
      <c r="AB26" s="99" t="str">
        <f>IF(AB73="","",IF((AB73-zval(Bi_2020!AB26))=0,AB73,IF((AB73-zval(Bi_2020!AB26))&gt;0,AB73,Bi_2020!AB26)))</f>
        <v/>
      </c>
      <c r="AC26" s="99">
        <f>IF(AC73="","",IF((AC73-zval(Bi_2020!AC26))=0,AC73,IF((AC73-zval(Bi_2020!AC26))&gt;0,AC73,Bi_2020!AC26)))</f>
        <v>1</v>
      </c>
      <c r="AD26" s="99" t="str">
        <f>IF(AD73="","",IF((AD73-zval(Bi_2020!AD26))=0,AD73,IF((AD73-zval(Bi_2020!AD26))&gt;0,AD73,Bi_2020!AD26)))</f>
        <v/>
      </c>
      <c r="AE26" s="99" t="str">
        <f>IF(AE73="","",IF((AE73-zval(Bi_2020!AE26))=0,AE73,IF((AE73-zval(Bi_2020!AE26))&gt;0,AE73,Bi_2020!AE26)))</f>
        <v/>
      </c>
      <c r="AF26" s="99" t="str">
        <f>IF(AF73="","",IF((AF73-zval(Bi_2020!AF26))=0,AF73,IF((AF73-zval(Bi_2020!AF26))&gt;0,AF73,Bi_2020!AF26)))</f>
        <v/>
      </c>
      <c r="AG26" s="195" t="str">
        <f>IF(AG73="","",IF((AG73-zval(Bi_2020!AG26))=0,AG73,IF((AG73-zval(Bi_2020!AG26))&gt;0,AG73,Bi_2020!AG26)))</f>
        <v/>
      </c>
      <c r="AH26" s="195" t="str">
        <f>IF(AH73="","",IF((AH73-zval(Bi_2020!AH26))=0,AH73,IF((AH73-zval(Bi_2020!AH26))&gt;0,AH73,Bi_2020!AH26)))</f>
        <v/>
      </c>
      <c r="AI26" s="195" t="str">
        <f>IF(AI73="","",IF((AI73-zval(Bi_2020!AI26))=0,AI73,IF((AI73-zval(Bi_2020!AI26))&gt;0,AI73,Bi_2020!AI26)))</f>
        <v/>
      </c>
      <c r="AJ26" s="195" t="str">
        <f>IF(AJ73="","",IF((AJ73-zval(Bi_2020!AJ26))=0,AJ73,IF((AJ73-zval(Bi_2020!AJ26))&gt;0,AJ73,Bi_2020!AJ26)))</f>
        <v/>
      </c>
      <c r="AK26" s="195" t="str">
        <f>IF(AK73="","",IF((AK73-zval(Bi_2020!AK26))=0,AK73,IF((AK73-zval(Bi_2020!AK26))&gt;0,AK73,Bi_2020!AK26)))</f>
        <v/>
      </c>
      <c r="AL26" s="195" t="str">
        <f>IF(AL73="","",IF((AL73-zval(Bi_2020!AL26))=0,AL73,IF((AL73-zval(Bi_2020!AL26))&gt;0,AL73,Bi_2020!AL26)))</f>
        <v/>
      </c>
      <c r="AM26" s="196" t="str">
        <f>IF(AM73="","",IF((AM73-zval(Bi_2020!AM26))=0,AM73,IF((AM73-zval(Bi_2020!AM26))&gt;0,AM73,Bi_2020!AM26)))</f>
        <v/>
      </c>
      <c r="AZ26" s="9" t="s">
        <v>17</v>
      </c>
      <c r="BA26" s="86"/>
      <c r="BB26" s="77"/>
      <c r="BC26" s="77"/>
      <c r="BD26" s="77"/>
      <c r="BE26" s="77"/>
      <c r="BF26" s="77"/>
      <c r="BG26" s="77"/>
      <c r="BH26" s="77"/>
      <c r="BI26" s="77"/>
      <c r="BJ26" s="77"/>
      <c r="BK26" s="77"/>
      <c r="BL26" s="77"/>
      <c r="BM26" s="77"/>
      <c r="BN26" s="77"/>
      <c r="BO26" s="77"/>
      <c r="BP26" s="77"/>
      <c r="BQ26" s="77"/>
      <c r="BR26" s="76"/>
      <c r="BS26" s="77"/>
      <c r="BT26" s="77">
        <v>1.9</v>
      </c>
      <c r="BU26" s="77"/>
      <c r="BV26" s="77"/>
      <c r="BW26" s="77"/>
      <c r="BX26" s="77">
        <v>1</v>
      </c>
      <c r="BY26" s="77"/>
      <c r="BZ26" s="77"/>
      <c r="CA26" s="77">
        <v>1</v>
      </c>
      <c r="CB26" s="77"/>
      <c r="CC26" s="77"/>
      <c r="CD26" s="77"/>
      <c r="CE26" s="78"/>
      <c r="CF26" s="78"/>
      <c r="CG26" s="78"/>
      <c r="CH26" s="78"/>
      <c r="CI26" s="78"/>
      <c r="CJ26" s="78"/>
      <c r="CK26" s="87"/>
    </row>
    <row r="27" spans="1:89" ht="15.75" x14ac:dyDescent="0.25">
      <c r="B27" s="9" t="s">
        <v>18</v>
      </c>
      <c r="C27" s="176" t="str">
        <f>IF(C74="","",IF((C74-zval(Bi_2020!C27))=0,C74,IF((C74-zval(Bi_2020!C27))&gt;0,C74,Bi_2020!C27)))</f>
        <v/>
      </c>
      <c r="D27" s="99">
        <f>IF(D74="","",IF((D74-zval(Bi_2020!D27))=0,D74,IF((D74-zval(Bi_2020!D27))&gt;0,D74,Bi_2020!D27)))</f>
        <v>0.6</v>
      </c>
      <c r="E27" s="99" t="str">
        <f>IF(E74="","",IF((E74-zval(Bi_2020!E27))=0,E74,IF((E74-zval(Bi_2020!E27))&gt;0,E74,Bi_2020!E27)))</f>
        <v/>
      </c>
      <c r="F27" s="99" t="str">
        <f>IF(F74="","",IF((F74-zval(Bi_2020!F27))=0,F74,IF((F74-zval(Bi_2020!F27))&gt;0,F74,Bi_2020!F27)))</f>
        <v/>
      </c>
      <c r="G27" s="99" t="str">
        <f>IF(G74="","",IF((G74-zval(Bi_2020!G27))=0,G74,IF((G74-zval(Bi_2020!G27))&gt;0,G74,Bi_2020!G27)))</f>
        <v/>
      </c>
      <c r="H27" s="99" t="str">
        <f>IF(H74="","",IF((H74-zval(Bi_2020!H27))=0,H74,IF((H74-zval(Bi_2020!H27))&gt;0,H74,Bi_2020!H27)))</f>
        <v/>
      </c>
      <c r="I27" s="99">
        <f>IF(I74="","",IF((I74-zval(Bi_2020!I27))=0,I74,IF((I74-zval(Bi_2020!I27))&gt;0,I74,Bi_2020!I27)))</f>
        <v>0.98</v>
      </c>
      <c r="J27" s="99" t="str">
        <f>IF(J74="","",IF((J74-zval(Bi_2020!J27))=0,J74,IF((J74-zval(Bi_2020!J27))&gt;0,J74,Bi_2020!J27)))</f>
        <v/>
      </c>
      <c r="K27" s="99" t="str">
        <f>IF(K74="","",IF((K74-zval(Bi_2020!K27))=0,K74,IF((K74-zval(Bi_2020!K27))&gt;0,K74,Bi_2020!K27)))</f>
        <v/>
      </c>
      <c r="L27" s="99" t="str">
        <f>IF(L74="","",IF((L74-zval(Bi_2020!L27))=0,L74,IF((L74-zval(Bi_2020!L27))&gt;0,L74,Bi_2020!L27)))</f>
        <v/>
      </c>
      <c r="M27" s="99" t="str">
        <f>IF(M74="","",IF((M74-zval(Bi_2020!M27))=0,M74,IF((M74-zval(Bi_2020!M27))&gt;0,M74,Bi_2020!M27)))</f>
        <v/>
      </c>
      <c r="N27" s="99">
        <f>IF(N74="","",IF((N74-zval(Bi_2020!N27))=0,N74,IF((N74-zval(Bi_2020!N27))&gt;0,N74,Bi_2020!N27)))</f>
        <v>0.3</v>
      </c>
      <c r="O27" s="99" t="str">
        <f>IF(O74="","",IF((O74-zval(Bi_2020!O27))=0,O74,IF((O74-zval(Bi_2020!O27))&gt;0,O74,Bi_2020!O27)))</f>
        <v/>
      </c>
      <c r="P27" s="99" t="str">
        <f>IF(P74="","",IF((P74-zval(Bi_2020!P27))=0,P74,IF((P74-zval(Bi_2020!P27))&gt;0,P74,Bi_2020!P27)))</f>
        <v/>
      </c>
      <c r="Q27" s="99" t="str">
        <f>IF(Q74="","",IF((Q74-zval(Bi_2020!Q27))=0,Q74,IF((Q74-zval(Bi_2020!Q27))&gt;0,Q74,Bi_2020!Q27)))</f>
        <v/>
      </c>
      <c r="R27" s="99" t="str">
        <f>IF(R74="","",IF((R74-zval(Bi_2020!R27))=0,R74,IF((R74-zval(Bi_2020!R27))&gt;0,R74,Bi_2020!R27)))</f>
        <v/>
      </c>
      <c r="S27" s="99" t="str">
        <f>IF(S74="","",IF((S74-zval(Bi_2020!S27))=0,S74,IF((S74-zval(Bi_2020!S27))&gt;0,S74,Bi_2020!S27)))</f>
        <v/>
      </c>
      <c r="T27" s="99" t="str">
        <f>IF(T74="","",IF((T74-zval(Bi_2020!T27))=0,T74,IF((T74-zval(Bi_2020!T27))&gt;0,T74,Bi_2020!T27)))</f>
        <v/>
      </c>
      <c r="U27" s="194" t="str">
        <f>IF(U74="","",IF((U74-zval(Bi_2020!U27))=0,U74,IF((U74-zval(Bi_2020!U27))&gt;0,U74,Bi_2020!U27)))</f>
        <v/>
      </c>
      <c r="V27" s="99" t="str">
        <f>IF(V74="","",IF((V74-zval(Bi_2020!V27))=0,V74,IF((V74-zval(Bi_2020!V27))&gt;0,V74,Bi_2020!V27)))</f>
        <v/>
      </c>
      <c r="W27" s="99" t="str">
        <f>IF(W74="","",IF((W74-zval(Bi_2020!W27))=0,W74,IF((W74-zval(Bi_2020!W27))&gt;0,W74,Bi_2020!W27)))</f>
        <v/>
      </c>
      <c r="X27" s="99" t="str">
        <f>IF(X74="","",IF((X74-zval(Bi_2020!X27))=0,X74,IF((X74-zval(Bi_2020!X27))&gt;0,X74,Bi_2020!X27)))</f>
        <v/>
      </c>
      <c r="Y27" s="99" t="str">
        <f>IF(Y74="","",IF((Y74-zval(Bi_2020!Y27))=0,Y74,IF((Y74-zval(Bi_2020!Y27))&gt;0,Y74,Bi_2020!Y27)))</f>
        <v/>
      </c>
      <c r="Z27" s="99" t="str">
        <f>IF(Z74="","",IF((Z74-zval(Bi_2020!Z27))=0,Z74,IF((Z74-zval(Bi_2020!Z27))&gt;0,Z74,Bi_2020!Z27)))</f>
        <v/>
      </c>
      <c r="AA27" s="99" t="str">
        <f>IF(AA74="","",IF((AA74-zval(Bi_2020!AA27))=0,AA74,IF((AA74-zval(Bi_2020!AA27))&gt;0,AA74,Bi_2020!AA27)))</f>
        <v/>
      </c>
      <c r="AB27" s="99" t="str">
        <f>IF(AB74="","",IF((AB74-zval(Bi_2020!AB27))=0,AB74,IF((AB74-zval(Bi_2020!AB27))&gt;0,AB74,Bi_2020!AB27)))</f>
        <v/>
      </c>
      <c r="AC27" s="99" t="str">
        <f>IF(AC74="","",IF((AC74-zval(Bi_2020!AC27))=0,AC74,IF((AC74-zval(Bi_2020!AC27))&gt;0,AC74,Bi_2020!AC27)))</f>
        <v/>
      </c>
      <c r="AD27" s="99" t="str">
        <f>IF(AD74="","",IF((AD74-zval(Bi_2020!AD27))=0,AD74,IF((AD74-zval(Bi_2020!AD27))&gt;0,AD74,Bi_2020!AD27)))</f>
        <v/>
      </c>
      <c r="AE27" s="99" t="str">
        <f>IF(AE74="","",IF((AE74-zval(Bi_2020!AE27))=0,AE74,IF((AE74-zval(Bi_2020!AE27))&gt;0,AE74,Bi_2020!AE27)))</f>
        <v/>
      </c>
      <c r="AF27" s="99" t="str">
        <f>IF(AF74="","",IF((AF74-zval(Bi_2020!AF27))=0,AF74,IF((AF74-zval(Bi_2020!AF27))&gt;0,AF74,Bi_2020!AF27)))</f>
        <v/>
      </c>
      <c r="AG27" s="195" t="str">
        <f>IF(AG74="","",IF((AG74-zval(Bi_2020!AG27))=0,AG74,IF((AG74-zval(Bi_2020!AG27))&gt;0,AG74,Bi_2020!AG27)))</f>
        <v/>
      </c>
      <c r="AH27" s="195" t="str">
        <f>IF(AH74="","",IF((AH74-zval(Bi_2020!AH27))=0,AH74,IF((AH74-zval(Bi_2020!AH27))&gt;0,AH74,Bi_2020!AH27)))</f>
        <v/>
      </c>
      <c r="AI27" s="195" t="str">
        <f>IF(AI74="","",IF((AI74-zval(Bi_2020!AI27))=0,AI74,IF((AI74-zval(Bi_2020!AI27))&gt;0,AI74,Bi_2020!AI27)))</f>
        <v/>
      </c>
      <c r="AJ27" s="195" t="str">
        <f>IF(AJ74="","",IF((AJ74-zval(Bi_2020!AJ27))=0,AJ74,IF((AJ74-zval(Bi_2020!AJ27))&gt;0,AJ74,Bi_2020!AJ27)))</f>
        <v/>
      </c>
      <c r="AK27" s="195" t="str">
        <f>IF(AK74="","",IF((AK74-zval(Bi_2020!AK27))=0,AK74,IF((AK74-zval(Bi_2020!AK27))&gt;0,AK74,Bi_2020!AK27)))</f>
        <v/>
      </c>
      <c r="AL27" s="195" t="str">
        <f>IF(AL74="","",IF((AL74-zval(Bi_2020!AL27))=0,AL74,IF((AL74-zval(Bi_2020!AL27))&gt;0,AL74,Bi_2020!AL27)))</f>
        <v/>
      </c>
      <c r="AM27" s="196" t="str">
        <f>IF(AM74="","",IF((AM74-zval(Bi_2020!AM27))=0,AM74,IF((AM74-zval(Bi_2020!AM27))&gt;0,AM74,Bi_2020!AM27)))</f>
        <v/>
      </c>
      <c r="AZ27" s="9" t="s">
        <v>18</v>
      </c>
      <c r="BA27" s="86"/>
      <c r="BB27" s="77">
        <v>0.6</v>
      </c>
      <c r="BC27" s="77"/>
      <c r="BD27" s="77"/>
      <c r="BE27" s="77"/>
      <c r="BF27" s="77"/>
      <c r="BG27" s="77">
        <v>0.98</v>
      </c>
      <c r="BH27" s="77"/>
      <c r="BI27" s="77"/>
      <c r="BJ27" s="77"/>
      <c r="BK27" s="77"/>
      <c r="BL27" s="77">
        <v>0.3</v>
      </c>
      <c r="BM27" s="77"/>
      <c r="BN27" s="77"/>
      <c r="BO27" s="77"/>
      <c r="BP27" s="77"/>
      <c r="BQ27" s="77"/>
      <c r="BR27" s="77"/>
      <c r="BS27" s="76"/>
      <c r="BT27" s="77"/>
      <c r="BU27" s="77"/>
      <c r="BV27" s="77"/>
      <c r="BW27" s="77"/>
      <c r="BX27" s="77"/>
      <c r="BY27" s="77"/>
      <c r="BZ27" s="77"/>
      <c r="CA27" s="77"/>
      <c r="CB27" s="77"/>
      <c r="CC27" s="77"/>
      <c r="CD27" s="77"/>
      <c r="CE27" s="78"/>
      <c r="CF27" s="78"/>
      <c r="CG27" s="78"/>
      <c r="CH27" s="78"/>
      <c r="CI27" s="78"/>
      <c r="CJ27" s="78"/>
      <c r="CK27" s="87"/>
    </row>
    <row r="28" spans="1:89" ht="15.75" x14ac:dyDescent="0.25">
      <c r="B28" s="9" t="s">
        <v>19</v>
      </c>
      <c r="C28" s="176" t="str">
        <f>IF(C75="","",IF((C75-zval(Bi_2020!C28))=0,C75,IF((C75-zval(Bi_2020!C28))&gt;0,C75,Bi_2020!C28)))</f>
        <v/>
      </c>
      <c r="D28" s="99" t="str">
        <f>IF(D75="","",IF((D75-zval(Bi_2020!D28))=0,D75,IF((D75-zval(Bi_2020!D28))&gt;0,D75,Bi_2020!D28)))</f>
        <v/>
      </c>
      <c r="E28" s="99" t="str">
        <f>IF(E75="","",IF((E75-zval(Bi_2020!E28))=0,E75,IF((E75-zval(Bi_2020!E28))&gt;0,E75,Bi_2020!E28)))</f>
        <v/>
      </c>
      <c r="F28" s="99" t="str">
        <f>IF(F75="","",IF((F75-zval(Bi_2020!F28))=0,F75,IF((F75-zval(Bi_2020!F28))&gt;0,F75,Bi_2020!F28)))</f>
        <v/>
      </c>
      <c r="G28" s="99" t="str">
        <f>IF(G75="","",IF((G75-zval(Bi_2020!G28))=0,G75,IF((G75-zval(Bi_2020!G28))&gt;0,G75,Bi_2020!G28)))</f>
        <v/>
      </c>
      <c r="H28" s="99" t="str">
        <f>IF(H75="","",IF((H75-zval(Bi_2020!H28))=0,H75,IF((H75-zval(Bi_2020!H28))&gt;0,H75,Bi_2020!H28)))</f>
        <v/>
      </c>
      <c r="I28" s="99" t="str">
        <f>IF(I75="","",IF((I75-zval(Bi_2020!I28))=0,I75,IF((I75-zval(Bi_2020!I28))&gt;0,I75,Bi_2020!I28)))</f>
        <v/>
      </c>
      <c r="J28" s="99" t="str">
        <f>IF(J75="","",IF((J75-zval(Bi_2020!J28))=0,J75,IF((J75-zval(Bi_2020!J28))&gt;0,J75,Bi_2020!J28)))</f>
        <v/>
      </c>
      <c r="K28" s="99">
        <f>IF(K75="","",IF((K75-zval(Bi_2020!K28))=0,K75,IF((K75-zval(Bi_2020!K28))&gt;0,K75,Bi_2020!K28)))</f>
        <v>1.4</v>
      </c>
      <c r="L28" s="99" t="str">
        <f>IF(L75="","",IF((L75-zval(Bi_2020!L28))=0,L75,IF((L75-zval(Bi_2020!L28))&gt;0,L75,Bi_2020!L28)))</f>
        <v/>
      </c>
      <c r="M28" s="99" t="str">
        <f>IF(M75="","",IF((M75-zval(Bi_2020!M28))=0,M75,IF((M75-zval(Bi_2020!M28))&gt;0,M75,Bi_2020!M28)))</f>
        <v/>
      </c>
      <c r="N28" s="99" t="str">
        <f>IF(N75="","",IF((N75-zval(Bi_2020!N28))=0,N75,IF((N75-zval(Bi_2020!N28))&gt;0,N75,Bi_2020!N28)))</f>
        <v/>
      </c>
      <c r="O28" s="99" t="str">
        <f>IF(O75="","",IF((O75-zval(Bi_2020!O28))=0,O75,IF((O75-zval(Bi_2020!O28))&gt;0,O75,Bi_2020!O28)))</f>
        <v/>
      </c>
      <c r="P28" s="99" t="str">
        <f>IF(P75="","",IF((P75-zval(Bi_2020!P28))=0,P75,IF((P75-zval(Bi_2020!P28))&gt;0,P75,Bi_2020!P28)))</f>
        <v/>
      </c>
      <c r="Q28" s="99" t="str">
        <f>IF(Q75="","",IF((Q75-zval(Bi_2020!Q28))=0,Q75,IF((Q75-zval(Bi_2020!Q28))&gt;0,Q75,Bi_2020!Q28)))</f>
        <v/>
      </c>
      <c r="R28" s="99" t="str">
        <f>IF(R75="","",IF((R75-zval(Bi_2020!R28))=0,R75,IF((R75-zval(Bi_2020!R28))&gt;0,R75,Bi_2020!R28)))</f>
        <v/>
      </c>
      <c r="S28" s="99" t="str">
        <f>IF(S75="","",IF((S75-zval(Bi_2020!S28))=0,S75,IF((S75-zval(Bi_2020!S28))&gt;0,S75,Bi_2020!S28)))</f>
        <v/>
      </c>
      <c r="T28" s="99">
        <f>IF(T75="","",IF((T75-zval(Bi_2020!T28))=0,T75,IF((T75-zval(Bi_2020!T28))&gt;0,T75,Bi_2020!T28)))</f>
        <v>2</v>
      </c>
      <c r="U28" s="99" t="str">
        <f>IF(U75="","",IF((U75-zval(Bi_2020!U28))=0,U75,IF((U75-zval(Bi_2020!U28))&gt;0,U75,Bi_2020!U28)))</f>
        <v/>
      </c>
      <c r="V28" s="194" t="str">
        <f>IF(V75="","",IF((V75-zval(Bi_2020!V28))=0,V75,IF((V75-zval(Bi_2020!V28))&gt;0,V75,Bi_2020!V28)))</f>
        <v/>
      </c>
      <c r="W28" s="99" t="str">
        <f>IF(W75="","",IF((W75-zval(Bi_2020!W28))=0,W75,IF((W75-zval(Bi_2020!W28))&gt;0,W75,Bi_2020!W28)))</f>
        <v/>
      </c>
      <c r="X28" s="99" t="str">
        <f>IF(X75="","",IF((X75-zval(Bi_2020!X28))=0,X75,IF((X75-zval(Bi_2020!X28))&gt;0,X75,Bi_2020!X28)))</f>
        <v/>
      </c>
      <c r="Y28" s="99" t="str">
        <f>IF(Y75="","",IF((Y75-zval(Bi_2020!Y28))=0,Y75,IF((Y75-zval(Bi_2020!Y28))&gt;0,Y75,Bi_2020!Y28)))</f>
        <v/>
      </c>
      <c r="Z28" s="99" t="str">
        <f>IF(Z75="","",IF((Z75-zval(Bi_2020!Z28))=0,Z75,IF((Z75-zval(Bi_2020!Z28))&gt;0,Z75,Bi_2020!Z28)))</f>
        <v/>
      </c>
      <c r="AA28" s="99" t="str">
        <f>IF(AA75="","",IF((AA75-zval(Bi_2020!AA28))=0,AA75,IF((AA75-zval(Bi_2020!AA28))&gt;0,AA75,Bi_2020!AA28)))</f>
        <v/>
      </c>
      <c r="AB28" s="99" t="str">
        <f>IF(AB75="","",IF((AB75-zval(Bi_2020!AB28))=0,AB75,IF((AB75-zval(Bi_2020!AB28))&gt;0,AB75,Bi_2020!AB28)))</f>
        <v/>
      </c>
      <c r="AC28" s="99">
        <f>IF(AC75="","",IF((AC75-zval(Bi_2020!AC28))=0,AC75,IF((AC75-zval(Bi_2020!AC28))&gt;0,AC75,Bi_2020!AC28)))</f>
        <v>0.7</v>
      </c>
      <c r="AD28" s="99" t="str">
        <f>IF(AD75="","",IF((AD75-zval(Bi_2020!AD28))=0,AD75,IF((AD75-zval(Bi_2020!AD28))&gt;0,AD75,Bi_2020!AD28)))</f>
        <v/>
      </c>
      <c r="AE28" s="99" t="str">
        <f>IF(AE75="","",IF((AE75-zval(Bi_2020!AE28))=0,AE75,IF((AE75-zval(Bi_2020!AE28))&gt;0,AE75,Bi_2020!AE28)))</f>
        <v/>
      </c>
      <c r="AF28" s="99" t="str">
        <f>IF(AF75="","",IF((AF75-zval(Bi_2020!AF28))=0,AF75,IF((AF75-zval(Bi_2020!AF28))&gt;0,AF75,Bi_2020!AF28)))</f>
        <v/>
      </c>
      <c r="AG28" s="195" t="str">
        <f>IF(AG75="","",IF((AG75-zval(Bi_2020!AG28))=0,AG75,IF((AG75-zval(Bi_2020!AG28))&gt;0,AG75,Bi_2020!AG28)))</f>
        <v/>
      </c>
      <c r="AH28" s="195" t="str">
        <f>IF(AH75="","",IF((AH75-zval(Bi_2020!AH28))=0,AH75,IF((AH75-zval(Bi_2020!AH28))&gt;0,AH75,Bi_2020!AH28)))</f>
        <v/>
      </c>
      <c r="AI28" s="195" t="str">
        <f>IF(AI75="","",IF((AI75-zval(Bi_2020!AI28))=0,AI75,IF((AI75-zval(Bi_2020!AI28))&gt;0,AI75,Bi_2020!AI28)))</f>
        <v/>
      </c>
      <c r="AJ28" s="195" t="str">
        <f>IF(AJ75="","",IF((AJ75-zval(Bi_2020!AJ28))=0,AJ75,IF((AJ75-zval(Bi_2020!AJ28))&gt;0,AJ75,Bi_2020!AJ28)))</f>
        <v/>
      </c>
      <c r="AK28" s="195" t="str">
        <f>IF(AK75="","",IF((AK75-zval(Bi_2020!AK28))=0,AK75,IF((AK75-zval(Bi_2020!AK28))&gt;0,AK75,Bi_2020!AK28)))</f>
        <v/>
      </c>
      <c r="AL28" s="195" t="str">
        <f>IF(AL75="","",IF((AL75-zval(Bi_2020!AL28))=0,AL75,IF((AL75-zval(Bi_2020!AL28))&gt;0,AL75,Bi_2020!AL28)))</f>
        <v/>
      </c>
      <c r="AM28" s="196" t="str">
        <f>IF(AM75="","",IF((AM75-zval(Bi_2020!AM28))=0,AM75,IF((AM75-zval(Bi_2020!AM28))&gt;0,AM75,Bi_2020!AM28)))</f>
        <v/>
      </c>
      <c r="AZ28" s="9" t="s">
        <v>19</v>
      </c>
      <c r="BA28" s="86"/>
      <c r="BB28" s="77"/>
      <c r="BC28" s="77"/>
      <c r="BD28" s="77"/>
      <c r="BE28" s="77"/>
      <c r="BF28" s="77"/>
      <c r="BG28" s="77"/>
      <c r="BH28" s="77"/>
      <c r="BI28" s="77">
        <v>1.3</v>
      </c>
      <c r="BJ28" s="77"/>
      <c r="BK28" s="77"/>
      <c r="BL28" s="77"/>
      <c r="BM28" s="77"/>
      <c r="BN28" s="77"/>
      <c r="BO28" s="77"/>
      <c r="BP28" s="77"/>
      <c r="BQ28" s="77"/>
      <c r="BR28" s="77">
        <v>2.1</v>
      </c>
      <c r="BS28" s="77"/>
      <c r="BT28" s="76"/>
      <c r="BU28" s="77"/>
      <c r="BV28" s="77"/>
      <c r="BW28" s="77"/>
      <c r="BX28" s="77"/>
      <c r="BY28" s="77"/>
      <c r="BZ28" s="77"/>
      <c r="CA28" s="77">
        <v>0.7</v>
      </c>
      <c r="CB28" s="77"/>
      <c r="CC28" s="77"/>
      <c r="CD28" s="77"/>
      <c r="CE28" s="78"/>
      <c r="CF28" s="78"/>
      <c r="CG28" s="78"/>
      <c r="CH28" s="78"/>
      <c r="CI28" s="78"/>
      <c r="CJ28" s="78"/>
      <c r="CK28" s="87"/>
    </row>
    <row r="29" spans="1:89" ht="15.75" x14ac:dyDescent="0.25">
      <c r="B29" s="9" t="s">
        <v>20</v>
      </c>
      <c r="C29" s="176" t="str">
        <f>IF(C76="","",IF((C76-zval(Bi_2020!C29))=0,C76,IF((C76-zval(Bi_2020!C29))&gt;0,C76,Bi_2020!C29)))</f>
        <v/>
      </c>
      <c r="D29" s="99" t="str">
        <f>IF(D76="","",IF((D76-zval(Bi_2020!D29))=0,D76,IF((D76-zval(Bi_2020!D29))&gt;0,D76,Bi_2020!D29)))</f>
        <v/>
      </c>
      <c r="E29" s="99" t="str">
        <f>IF(E76="","",IF((E76-zval(Bi_2020!E29))=0,E76,IF((E76-zval(Bi_2020!E29))&gt;0,E76,Bi_2020!E29)))</f>
        <v/>
      </c>
      <c r="F29" s="99" t="str">
        <f>IF(F76="","",IF((F76-zval(Bi_2020!F29))=0,F76,IF((F76-zval(Bi_2020!F29))&gt;0,F76,Bi_2020!F29)))</f>
        <v/>
      </c>
      <c r="G29" s="99" t="str">
        <f>IF(G76="","",IF((G76-zval(Bi_2020!G29))=0,G76,IF((G76-zval(Bi_2020!G29))&gt;0,G76,Bi_2020!G29)))</f>
        <v/>
      </c>
      <c r="H29" s="99" t="str">
        <f>IF(H76="","",IF((H76-zval(Bi_2020!H29))=0,H76,IF((H76-zval(Bi_2020!H29))&gt;0,H76,Bi_2020!H29)))</f>
        <v/>
      </c>
      <c r="I29" s="99" t="str">
        <f>IF(I76="","",IF((I76-zval(Bi_2020!I29))=0,I76,IF((I76-zval(Bi_2020!I29))&gt;0,I76,Bi_2020!I29)))</f>
        <v/>
      </c>
      <c r="J29" s="99" t="str">
        <f>IF(J76="","",IF((J76-zval(Bi_2020!J29))=0,J76,IF((J76-zval(Bi_2020!J29))&gt;0,J76,Bi_2020!J29)))</f>
        <v/>
      </c>
      <c r="K29" s="99" t="str">
        <f>IF(K76="","",IF((K76-zval(Bi_2020!K29))=0,K76,IF((K76-zval(Bi_2020!K29))&gt;0,K76,Bi_2020!K29)))</f>
        <v/>
      </c>
      <c r="L29" s="99" t="str">
        <f>IF(L76="","",IF((L76-zval(Bi_2020!L29))=0,L76,IF((L76-zval(Bi_2020!L29))&gt;0,L76,Bi_2020!L29)))</f>
        <v/>
      </c>
      <c r="M29" s="99" t="str">
        <f>IF(M76="","",IF((M76-zval(Bi_2020!M29))=0,M76,IF((M76-zval(Bi_2020!M29))&gt;0,M76,Bi_2020!M29)))</f>
        <v/>
      </c>
      <c r="N29" s="99" t="str">
        <f>IF(N76="","",IF((N76-zval(Bi_2020!N29))=0,N76,IF((N76-zval(Bi_2020!N29))&gt;0,N76,Bi_2020!N29)))</f>
        <v/>
      </c>
      <c r="O29" s="99" t="str">
        <f>IF(O76="","",IF((O76-zval(Bi_2020!O29))=0,O76,IF((O76-zval(Bi_2020!O29))&gt;0,O76,Bi_2020!O29)))</f>
        <v/>
      </c>
      <c r="P29" s="99" t="str">
        <f>IF(P76="","",IF((P76-zval(Bi_2020!P29))=0,P76,IF((P76-zval(Bi_2020!P29))&gt;0,P76,Bi_2020!P29)))</f>
        <v/>
      </c>
      <c r="Q29" s="99" t="str">
        <f>IF(Q76="","",IF((Q76-zval(Bi_2020!Q29))=0,Q76,IF((Q76-zval(Bi_2020!Q29))&gt;0,Q76,Bi_2020!Q29)))</f>
        <v/>
      </c>
      <c r="R29" s="99" t="str">
        <f>IF(R76="","",IF((R76-zval(Bi_2020!R29))=0,R76,IF((R76-zval(Bi_2020!R29))&gt;0,R76,Bi_2020!R29)))</f>
        <v/>
      </c>
      <c r="S29" s="99">
        <f>IF(S76="","",IF((S76-zval(Bi_2020!S29))=0,S76,IF((S76-zval(Bi_2020!S29))&gt;0,S76,Bi_2020!S29)))</f>
        <v>0.2</v>
      </c>
      <c r="T29" s="99" t="str">
        <f>IF(T76="","",IF((T76-zval(Bi_2020!T29))=0,T76,IF((T76-zval(Bi_2020!T29))&gt;0,T76,Bi_2020!T29)))</f>
        <v/>
      </c>
      <c r="U29" s="99" t="str">
        <f>IF(U76="","",IF((U76-zval(Bi_2020!U29))=0,U76,IF((U76-zval(Bi_2020!U29))&gt;0,U76,Bi_2020!U29)))</f>
        <v/>
      </c>
      <c r="V29" s="99" t="str">
        <f>IF(V76="","",IF((V76-zval(Bi_2020!V29))=0,V76,IF((V76-zval(Bi_2020!V29))&gt;0,V76,Bi_2020!V29)))</f>
        <v/>
      </c>
      <c r="W29" s="194" t="str">
        <f>IF(W76="","",IF((W76-zval(Bi_2020!W29))=0,W76,IF((W76-zval(Bi_2020!W29))&gt;0,W76,Bi_2020!W29)))</f>
        <v/>
      </c>
      <c r="X29" s="99" t="str">
        <f>IF(X76="","",IF((X76-zval(Bi_2020!X29))=0,X76,IF((X76-zval(Bi_2020!X29))&gt;0,X76,Bi_2020!X29)))</f>
        <v/>
      </c>
      <c r="Y29" s="99" t="str">
        <f>IF(Y76="","",IF((Y76-zval(Bi_2020!Y29))=0,Y76,IF((Y76-zval(Bi_2020!Y29))&gt;0,Y76,Bi_2020!Y29)))</f>
        <v/>
      </c>
      <c r="Z29" s="99" t="str">
        <f>IF(Z76="","",IF((Z76-zval(Bi_2020!Z29))=0,Z76,IF((Z76-zval(Bi_2020!Z29))&gt;0,Z76,Bi_2020!Z29)))</f>
        <v/>
      </c>
      <c r="AA29" s="99" t="str">
        <f>IF(AA76="","",IF((AA76-zval(Bi_2020!AA29))=0,AA76,IF((AA76-zval(Bi_2020!AA29))&gt;0,AA76,Bi_2020!AA29)))</f>
        <v/>
      </c>
      <c r="AB29" s="99" t="str">
        <f>IF(AB76="","",IF((AB76-zval(Bi_2020!AB29))=0,AB76,IF((AB76-zval(Bi_2020!AB29))&gt;0,AB76,Bi_2020!AB29)))</f>
        <v/>
      </c>
      <c r="AC29" s="99" t="str">
        <f>IF(AC76="","",IF((AC76-zval(Bi_2020!AC29))=0,AC76,IF((AC76-zval(Bi_2020!AC29))&gt;0,AC76,Bi_2020!AC29)))</f>
        <v/>
      </c>
      <c r="AD29" s="99" t="str">
        <f>IF(AD76="","",IF((AD76-zval(Bi_2020!AD29))=0,AD76,IF((AD76-zval(Bi_2020!AD29))&gt;0,AD76,Bi_2020!AD29)))</f>
        <v/>
      </c>
      <c r="AE29" s="99" t="str">
        <f>IF(AE76="","",IF((AE76-zval(Bi_2020!AE29))=0,AE76,IF((AE76-zval(Bi_2020!AE29))&gt;0,AE76,Bi_2020!AE29)))</f>
        <v/>
      </c>
      <c r="AF29" s="99" t="str">
        <f>IF(AF76="","",IF((AF76-zval(Bi_2020!AF29))=0,AF76,IF((AF76-zval(Bi_2020!AF29))&gt;0,AF76,Bi_2020!AF29)))</f>
        <v/>
      </c>
      <c r="AG29" s="195" t="str">
        <f>IF(AG76="","",IF((AG76-zval(Bi_2020!AG29))=0,AG76,IF((AG76-zval(Bi_2020!AG29))&gt;0,AG76,Bi_2020!AG29)))</f>
        <v/>
      </c>
      <c r="AH29" s="195" t="str">
        <f>IF(AH76="","",IF((AH76-zval(Bi_2020!AH29))=0,AH76,IF((AH76-zval(Bi_2020!AH29))&gt;0,AH76,Bi_2020!AH29)))</f>
        <v/>
      </c>
      <c r="AI29" s="195" t="str">
        <f>IF(AI76="","",IF((AI76-zval(Bi_2020!AI29))=0,AI76,IF((AI76-zval(Bi_2020!AI29))&gt;0,AI76,Bi_2020!AI29)))</f>
        <v/>
      </c>
      <c r="AJ29" s="195" t="str">
        <f>IF(AJ76="","",IF((AJ76-zval(Bi_2020!AJ29))=0,AJ76,IF((AJ76-zval(Bi_2020!AJ29))&gt;0,AJ76,Bi_2020!AJ29)))</f>
        <v/>
      </c>
      <c r="AK29" s="195" t="str">
        <f>IF(AK76="","",IF((AK76-zval(Bi_2020!AK29))=0,AK76,IF((AK76-zval(Bi_2020!AK29))&gt;0,AK76,Bi_2020!AK29)))</f>
        <v/>
      </c>
      <c r="AL29" s="195" t="str">
        <f>IF(AL76="","",IF((AL76-zval(Bi_2020!AL29))=0,AL76,IF((AL76-zval(Bi_2020!AL29))&gt;0,AL76,Bi_2020!AL29)))</f>
        <v/>
      </c>
      <c r="AM29" s="196" t="str">
        <f>IF(AM76="","",IF((AM76-zval(Bi_2020!AM29))=0,AM76,IF((AM76-zval(Bi_2020!AM29))&gt;0,AM76,Bi_2020!AM29)))</f>
        <v/>
      </c>
      <c r="AZ29" s="9" t="s">
        <v>20</v>
      </c>
      <c r="BA29" s="86"/>
      <c r="BB29" s="77"/>
      <c r="BC29" s="77"/>
      <c r="BD29" s="77"/>
      <c r="BE29" s="77"/>
      <c r="BF29" s="77"/>
      <c r="BG29" s="77"/>
      <c r="BH29" s="77"/>
      <c r="BI29" s="79"/>
      <c r="BJ29" s="77"/>
      <c r="BK29" s="77"/>
      <c r="BL29" s="77"/>
      <c r="BM29" s="77"/>
      <c r="BN29" s="77"/>
      <c r="BO29" s="77"/>
      <c r="BP29" s="77"/>
      <c r="BQ29" s="77">
        <v>0.2</v>
      </c>
      <c r="BR29" s="77"/>
      <c r="BS29" s="77"/>
      <c r="BT29" s="77"/>
      <c r="BU29" s="76"/>
      <c r="BV29" s="77"/>
      <c r="BW29" s="77"/>
      <c r="BX29" s="77"/>
      <c r="BY29" s="77"/>
      <c r="BZ29" s="77"/>
      <c r="CA29" s="77"/>
      <c r="CB29" s="77"/>
      <c r="CC29" s="77"/>
      <c r="CD29" s="77"/>
      <c r="CE29" s="78"/>
      <c r="CF29" s="78"/>
      <c r="CG29" s="78"/>
      <c r="CH29" s="78"/>
      <c r="CI29" s="78"/>
      <c r="CJ29" s="78"/>
      <c r="CK29" s="87"/>
    </row>
    <row r="30" spans="1:89" ht="15.75" x14ac:dyDescent="0.25">
      <c r="B30" s="9" t="s">
        <v>21</v>
      </c>
      <c r="C30" s="176" t="str">
        <f>IF(C77="","",IF((C77-zval(Bi_2020!C30))=0,C77,IF((C77-zval(Bi_2020!C30))&gt;0,C77,Bi_2020!C30)))</f>
        <v/>
      </c>
      <c r="D30" s="99">
        <f>IF(D77="","",IF((D77-zval(Bi_2020!D30))=0,D77,IF((D77-zval(Bi_2020!D30))&gt;0,D77,Bi_2020!D30)))</f>
        <v>2.4</v>
      </c>
      <c r="E30" s="99" t="str">
        <f>IF(E77="","",IF((E77-zval(Bi_2020!E30))=0,E77,IF((E77-zval(Bi_2020!E30))&gt;0,E77,Bi_2020!E30)))</f>
        <v/>
      </c>
      <c r="F30" s="99" t="str">
        <f>IF(F77="","",IF((F77-zval(Bi_2020!F30))=0,F77,IF((F77-zval(Bi_2020!F30))&gt;0,F77,Bi_2020!F30)))</f>
        <v/>
      </c>
      <c r="G30" s="99" t="str">
        <f>IF(G77="","",IF((G77-zval(Bi_2020!G30))=0,G77,IF((G77-zval(Bi_2020!G30))&gt;0,G77,Bi_2020!G30)))</f>
        <v/>
      </c>
      <c r="H30" s="99" t="str">
        <f>IF(H77="","",IF((H77-zval(Bi_2020!H30))=0,H77,IF((H77-zval(Bi_2020!H30))&gt;0,H77,Bi_2020!H30)))</f>
        <v/>
      </c>
      <c r="I30" s="99">
        <f>IF(I77="","",IF((I77-zval(Bi_2020!I30))=0,I77,IF((I77-zval(Bi_2020!I30))&gt;0,I77,Bi_2020!I30)))</f>
        <v>5.35</v>
      </c>
      <c r="J30" s="99">
        <f>IF(J77="","",IF((J77-zval(Bi_2020!J30))=0,J77,IF((J77-zval(Bi_2020!J30))&gt;0,J77,Bi_2020!J30)))</f>
        <v>0.6</v>
      </c>
      <c r="K30" s="99" t="str">
        <f>IF(K77="","",IF((K77-zval(Bi_2020!K30))=0,K77,IF((K77-zval(Bi_2020!K30))&gt;0,K77,Bi_2020!K30)))</f>
        <v/>
      </c>
      <c r="L30" s="99" t="str">
        <f>IF(L77="","",IF((L77-zval(Bi_2020!L30))=0,L77,IF((L77-zval(Bi_2020!L30))&gt;0,L77,Bi_2020!L30)))</f>
        <v/>
      </c>
      <c r="M30" s="99" t="str">
        <f>IF(M77="","",IF((M77-zval(Bi_2020!M30))=0,M77,IF((M77-zval(Bi_2020!M30))&gt;0,M77,Bi_2020!M30)))</f>
        <v/>
      </c>
      <c r="N30" s="99" t="str">
        <f>IF(N77="","",IF((N77-zval(Bi_2020!N30))=0,N77,IF((N77-zval(Bi_2020!N30))&gt;0,N77,Bi_2020!N30)))</f>
        <v/>
      </c>
      <c r="O30" s="99" t="str">
        <f>IF(O77="","",IF((O77-zval(Bi_2020!O30))=0,O77,IF((O77-zval(Bi_2020!O30))&gt;0,O77,Bi_2020!O30)))</f>
        <v/>
      </c>
      <c r="P30" s="99" t="str">
        <f>IF(P77="","",IF((P77-zval(Bi_2020!P30))=0,P77,IF((P77-zval(Bi_2020!P30))&gt;0,P77,Bi_2020!P30)))</f>
        <v/>
      </c>
      <c r="Q30" s="99" t="str">
        <f>IF(Q77="","",IF((Q77-zval(Bi_2020!Q30))=0,Q77,IF((Q77-zval(Bi_2020!Q30))&gt;0,Q77,Bi_2020!Q30)))</f>
        <v/>
      </c>
      <c r="R30" s="99" t="str">
        <f>IF(R77="","",IF((R77-zval(Bi_2020!R30))=0,R77,IF((R77-zval(Bi_2020!R30))&gt;0,R77,Bi_2020!R30)))</f>
        <v/>
      </c>
      <c r="S30" s="99" t="str">
        <f>IF(S77="","",IF((S77-zval(Bi_2020!S30))=0,S77,IF((S77-zval(Bi_2020!S30))&gt;0,S77,Bi_2020!S30)))</f>
        <v/>
      </c>
      <c r="T30" s="99" t="str">
        <f>IF(T77="","",IF((T77-zval(Bi_2020!T30))=0,T77,IF((T77-zval(Bi_2020!T30))&gt;0,T77,Bi_2020!T30)))</f>
        <v/>
      </c>
      <c r="U30" s="99" t="str">
        <f>IF(U77="","",IF((U77-zval(Bi_2020!U30))=0,U77,IF((U77-zval(Bi_2020!U30))&gt;0,U77,Bi_2020!U30)))</f>
        <v/>
      </c>
      <c r="V30" s="99" t="str">
        <f>IF(V77="","",IF((V77-zval(Bi_2020!V30))=0,V77,IF((V77-zval(Bi_2020!V30))&gt;0,V77,Bi_2020!V30)))</f>
        <v/>
      </c>
      <c r="W30" s="99" t="str">
        <f>IF(W77="","",IF((W77-zval(Bi_2020!W30))=0,W77,IF((W77-zval(Bi_2020!W30))&gt;0,W77,Bi_2020!W30)))</f>
        <v/>
      </c>
      <c r="X30" s="194" t="str">
        <f>IF(X77="","",IF((X77-zval(Bi_2020!X30))=0,X77,IF((X77-zval(Bi_2020!X30))&gt;0,X77,Bi_2020!X30)))</f>
        <v/>
      </c>
      <c r="Y30" s="99">
        <f>IF(Y77="","",IF((Y77-zval(Bi_2020!Y30))=0,Y77,IF((Y77-zval(Bi_2020!Y30))&gt;0,Y77,Bi_2020!Y30)))</f>
        <v>0.7</v>
      </c>
      <c r="Z30" s="99" t="str">
        <f>IF(Z77="","",IF((Z77-zval(Bi_2020!Z30))=0,Z77,IF((Z77-zval(Bi_2020!Z30))&gt;0,Z77,Bi_2020!Z30)))</f>
        <v/>
      </c>
      <c r="AA30" s="99" t="str">
        <f>IF(AA77="","",IF((AA77-zval(Bi_2020!AA30))=0,AA77,IF((AA77-zval(Bi_2020!AA30))&gt;0,AA77,Bi_2020!AA30)))</f>
        <v/>
      </c>
      <c r="AB30" s="99" t="str">
        <f>IF(AB77="","",IF((AB77-zval(Bi_2020!AB30))=0,AB77,IF((AB77-zval(Bi_2020!AB30))&gt;0,AB77,Bi_2020!AB30)))</f>
        <v/>
      </c>
      <c r="AC30" s="99" t="str">
        <f>IF(AC77="","",IF((AC77-zval(Bi_2020!AC30))=0,AC77,IF((AC77-zval(Bi_2020!AC30))&gt;0,AC77,Bi_2020!AC30)))</f>
        <v/>
      </c>
      <c r="AD30" s="99" t="str">
        <f>IF(AD77="","",IF((AD77-zval(Bi_2020!AD30))=0,AD77,IF((AD77-zval(Bi_2020!AD30))&gt;0,AD77,Bi_2020!AD30)))</f>
        <v/>
      </c>
      <c r="AE30" s="99" t="str">
        <f>IF(AE77="","",IF((AE77-zval(Bi_2020!AE30))=0,AE77,IF((AE77-zval(Bi_2020!AE30))&gt;0,AE77,Bi_2020!AE30)))</f>
        <v/>
      </c>
      <c r="AF30" s="99">
        <f>IF(AF77="","",IF((AF77-zval(Bi_2020!AF30))=0,AF77,IF((AF77-zval(Bi_2020!AF30))&gt;0,AF77,Bi_2020!AF30)))</f>
        <v>1.32</v>
      </c>
      <c r="AG30" s="195" t="str">
        <f>IF(AG77="","",IF((AG77-zval(Bi_2020!AG30))=0,AG77,IF((AG77-zval(Bi_2020!AG30))&gt;0,AG77,Bi_2020!AG30)))</f>
        <v/>
      </c>
      <c r="AH30" s="195" t="str">
        <f>IF(AH77="","",IF((AH77-zval(Bi_2020!AH30))=0,AH77,IF((AH77-zval(Bi_2020!AH30))&gt;0,AH77,Bi_2020!AH30)))</f>
        <v/>
      </c>
      <c r="AI30" s="195" t="str">
        <f>IF(AI77="","",IF((AI77-zval(Bi_2020!AI30))=0,AI77,IF((AI77-zval(Bi_2020!AI30))&gt;0,AI77,Bi_2020!AI30)))</f>
        <v/>
      </c>
      <c r="AJ30" s="195" t="str">
        <f>IF(AJ77="","",IF((AJ77-zval(Bi_2020!AJ30))=0,AJ77,IF((AJ77-zval(Bi_2020!AJ30))&gt;0,AJ77,Bi_2020!AJ30)))</f>
        <v/>
      </c>
      <c r="AK30" s="195" t="str">
        <f>IF(AK77="","",IF((AK77-zval(Bi_2020!AK30))=0,AK77,IF((AK77-zval(Bi_2020!AK30))&gt;0,AK77,Bi_2020!AK30)))</f>
        <v/>
      </c>
      <c r="AL30" s="195" t="str">
        <f>IF(AL77="","",IF((AL77-zval(Bi_2020!AL30))=0,AL77,IF((AL77-zval(Bi_2020!AL30))&gt;0,AL77,Bi_2020!AL30)))</f>
        <v/>
      </c>
      <c r="AM30" s="196" t="str">
        <f>IF(AM77="","",IF((AM77-zval(Bi_2020!AM30))=0,AM77,IF((AM77-zval(Bi_2020!AM30))&gt;0,AM77,Bi_2020!AM30)))</f>
        <v/>
      </c>
      <c r="AZ30" s="9" t="s">
        <v>21</v>
      </c>
      <c r="BA30" s="86"/>
      <c r="BB30" s="77">
        <v>2.4</v>
      </c>
      <c r="BC30" s="77"/>
      <c r="BD30" s="77"/>
      <c r="BE30" s="77"/>
      <c r="BF30" s="77"/>
      <c r="BG30" s="77">
        <v>5.35</v>
      </c>
      <c r="BH30" s="77">
        <v>0.6</v>
      </c>
      <c r="BI30" s="77"/>
      <c r="BJ30" s="77"/>
      <c r="BK30" s="77"/>
      <c r="BL30" s="77"/>
      <c r="BM30" s="77"/>
      <c r="BN30" s="77"/>
      <c r="BO30" s="77"/>
      <c r="BP30" s="77"/>
      <c r="BQ30" s="77"/>
      <c r="BR30" s="77"/>
      <c r="BS30" s="77"/>
      <c r="BT30" s="77"/>
      <c r="BU30" s="77"/>
      <c r="BV30" s="76"/>
      <c r="BW30" s="77">
        <v>0.7</v>
      </c>
      <c r="BX30" s="77"/>
      <c r="BY30" s="77"/>
      <c r="BZ30" s="77"/>
      <c r="CA30" s="77"/>
      <c r="CB30" s="77"/>
      <c r="CC30" s="77"/>
      <c r="CD30" s="77">
        <v>1.32</v>
      </c>
      <c r="CE30" s="78"/>
      <c r="CF30" s="78"/>
      <c r="CG30" s="78"/>
      <c r="CH30" s="78"/>
      <c r="CI30" s="78"/>
      <c r="CJ30" s="78"/>
      <c r="CK30" s="87"/>
    </row>
    <row r="31" spans="1:89" ht="15.75" x14ac:dyDescent="0.25">
      <c r="B31" s="9" t="s">
        <v>22</v>
      </c>
      <c r="C31" s="176" t="str">
        <f>IF(C78="","",IF((C78-zval(Bi_2020!C31))=0,C78,IF((C78-zval(Bi_2020!C31))&gt;0,C78,Bi_2020!C31)))</f>
        <v/>
      </c>
      <c r="D31" s="99" t="str">
        <f>IF(D78="","",IF((D78-zval(Bi_2020!D31))=0,D78,IF((D78-zval(Bi_2020!D31))&gt;0,D78,Bi_2020!D31)))</f>
        <v/>
      </c>
      <c r="E31" s="99" t="str">
        <f>IF(E78="","",IF((E78-zval(Bi_2020!E31))=0,E78,IF((E78-zval(Bi_2020!E31))&gt;0,E78,Bi_2020!E31)))</f>
        <v/>
      </c>
      <c r="F31" s="99" t="str">
        <f>IF(F78="","",IF((F78-zval(Bi_2020!F31))=0,F78,IF((F78-zval(Bi_2020!F31))&gt;0,F78,Bi_2020!F31)))</f>
        <v/>
      </c>
      <c r="G31" s="99" t="str">
        <f>IF(G78="","",IF((G78-zval(Bi_2020!G31))=0,G78,IF((G78-zval(Bi_2020!G31))&gt;0,G78,Bi_2020!G31)))</f>
        <v/>
      </c>
      <c r="H31" s="99" t="str">
        <f>IF(H78="","",IF((H78-zval(Bi_2020!H31))=0,H78,IF((H78-zval(Bi_2020!H31))&gt;0,H78,Bi_2020!H31)))</f>
        <v/>
      </c>
      <c r="I31" s="99">
        <f>IF(I78="","",IF((I78-zval(Bi_2020!I31))=0,I78,IF((I78-zval(Bi_2020!I31))&gt;0,I78,Bi_2020!I31)))</f>
        <v>2.4</v>
      </c>
      <c r="J31" s="99">
        <f>IF(J78="","",IF((J78-zval(Bi_2020!J31))=0,J78,IF((J78-zval(Bi_2020!J31))&gt;0,J78,Bi_2020!J31)))</f>
        <v>1.6</v>
      </c>
      <c r="K31" s="99" t="str">
        <f>IF(K78="","",IF((K78-zval(Bi_2020!K31))=0,K78,IF((K78-zval(Bi_2020!K31))&gt;0,K78,Bi_2020!K31)))</f>
        <v/>
      </c>
      <c r="L31" s="99" t="str">
        <f>IF(L78="","",IF((L78-zval(Bi_2020!L31))=0,L78,IF((L78-zval(Bi_2020!L31))&gt;0,L78,Bi_2020!L31)))</f>
        <v/>
      </c>
      <c r="M31" s="159">
        <v>1</v>
      </c>
      <c r="N31" s="99" t="str">
        <f>IF(N78="","",IF((N78-zval(Bi_2020!N31))=0,N78,IF((N78-zval(Bi_2020!N31))&gt;0,N78,Bi_2020!N31)))</f>
        <v/>
      </c>
      <c r="O31" s="99" t="str">
        <f>IF(O78="","",IF((O78-zval(Bi_2020!O31))=0,O78,IF((O78-zval(Bi_2020!O31))&gt;0,O78,Bi_2020!O31)))</f>
        <v/>
      </c>
      <c r="P31" s="99" t="str">
        <f>IF(P78="","",IF((P78-zval(Bi_2020!P31))=0,P78,IF((P78-zval(Bi_2020!P31))&gt;0,P78,Bi_2020!P31)))</f>
        <v/>
      </c>
      <c r="Q31" s="99" t="str">
        <f>IF(Q78="","",IF((Q78-zval(Bi_2020!Q31))=0,Q78,IF((Q78-zval(Bi_2020!Q31))&gt;0,Q78,Bi_2020!Q31)))</f>
        <v/>
      </c>
      <c r="R31" s="99" t="str">
        <f>IF(R78="","",IF((R78-zval(Bi_2020!R31))=0,R78,IF((R78-zval(Bi_2020!R31))&gt;0,R78,Bi_2020!R31)))</f>
        <v/>
      </c>
      <c r="S31" s="99" t="str">
        <f>IF(S78="","",IF((S78-zval(Bi_2020!S31))=0,S78,IF((S78-zval(Bi_2020!S31))&gt;0,S78,Bi_2020!S31)))</f>
        <v/>
      </c>
      <c r="T31" s="99" t="str">
        <f>IF(T78="","",IF((T78-zval(Bi_2020!T31))=0,T78,IF((T78-zval(Bi_2020!T31))&gt;0,T78,Bi_2020!T31)))</f>
        <v/>
      </c>
      <c r="U31" s="99" t="str">
        <f>IF(U78="","",IF((U78-zval(Bi_2020!U31))=0,U78,IF((U78-zval(Bi_2020!U31))&gt;0,U78,Bi_2020!U31)))</f>
        <v/>
      </c>
      <c r="V31" s="99" t="str">
        <f>IF(V78="","",IF((V78-zval(Bi_2020!V31))=0,V78,IF((V78-zval(Bi_2020!V31))&gt;0,V78,Bi_2020!V31)))</f>
        <v/>
      </c>
      <c r="W31" s="99" t="str">
        <f>IF(W78="","",IF((W78-zval(Bi_2020!W31))=0,W78,IF((W78-zval(Bi_2020!W31))&gt;0,W78,Bi_2020!W31)))</f>
        <v/>
      </c>
      <c r="X31" s="99">
        <f>IF(X78="","",IF((X78-zval(Bi_2020!X31))=0,X78,IF((X78-zval(Bi_2020!X31))&gt;0,X78,Bi_2020!X31)))</f>
        <v>0.7</v>
      </c>
      <c r="Y31" s="194" t="str">
        <f>IF(Y78="","",IF((Y78-zval(Bi_2020!Y31))=0,Y78,IF((Y78-zval(Bi_2020!Y31))&gt;0,Y78,Bi_2020!Y31)))</f>
        <v/>
      </c>
      <c r="Z31" s="99" t="str">
        <f>IF(Z78="","",IF((Z78-zval(Bi_2020!Z31))=0,Z78,IF((Z78-zval(Bi_2020!Z31))&gt;0,Z78,Bi_2020!Z31)))</f>
        <v/>
      </c>
      <c r="AA31" s="99" t="str">
        <f>IF(AA78="","",IF((AA78-zval(Bi_2020!AA31))=0,AA78,IF((AA78-zval(Bi_2020!AA31))&gt;0,AA78,Bi_2020!AA31)))</f>
        <v/>
      </c>
      <c r="AB31" s="99" t="str">
        <f>IF(AB78="","",IF((AB78-zval(Bi_2020!AB31))=0,AB78,IF((AB78-zval(Bi_2020!AB31))&gt;0,AB78,Bi_2020!AB31)))</f>
        <v/>
      </c>
      <c r="AC31" s="99">
        <f>IF(AC78="","",IF((AC78-zval(Bi_2020!AC31))=0,AC78,IF((AC78-zval(Bi_2020!AC31))&gt;0,AC78,Bi_2020!AC31)))</f>
        <v>5.45</v>
      </c>
      <c r="AD31" s="99" t="str">
        <f>IF(AD78="","",IF((AD78-zval(Bi_2020!AD31))=0,AD78,IF((AD78-zval(Bi_2020!AD31))&gt;0,AD78,Bi_2020!AD31)))</f>
        <v/>
      </c>
      <c r="AE31" s="99" t="str">
        <f>IF(AE78="","",IF((AE78-zval(Bi_2020!AE31))=0,AE78,IF((AE78-zval(Bi_2020!AE31))&gt;0,AE78,Bi_2020!AE31)))</f>
        <v/>
      </c>
      <c r="AF31" s="99">
        <v>1.4</v>
      </c>
      <c r="AG31" s="195" t="str">
        <f>IF(AG78="","",IF((AG78-zval(Bi_2020!AG31))=0,AG78,IF((AG78-zval(Bi_2020!AG31))&gt;0,AG78,Bi_2020!AG31)))</f>
        <v/>
      </c>
      <c r="AH31" s="195" t="str">
        <f>IF(AH78="","",IF((AH78-zval(Bi_2020!AH31))=0,AH78,IF((AH78-zval(Bi_2020!AH31))&gt;0,AH78,Bi_2020!AH31)))</f>
        <v/>
      </c>
      <c r="AI31" s="195" t="str">
        <f>IF(AI78="","",IF((AI78-zval(Bi_2020!AI31))=0,AI78,IF((AI78-zval(Bi_2020!AI31))&gt;0,AI78,Bi_2020!AI31)))</f>
        <v/>
      </c>
      <c r="AJ31" s="195" t="str">
        <f>IF(AJ78="","",IF((AJ78-zval(Bi_2020!AJ31))=0,AJ78,IF((AJ78-zval(Bi_2020!AJ31))&gt;0,AJ78,Bi_2020!AJ31)))</f>
        <v/>
      </c>
      <c r="AK31" s="195" t="str">
        <f>IF(AK78="","",IF((AK78-zval(Bi_2020!AK31))=0,AK78,IF((AK78-zval(Bi_2020!AK31))&gt;0,AK78,Bi_2020!AK31)))</f>
        <v/>
      </c>
      <c r="AL31" s="195" t="str">
        <f>IF(AL78="","",IF((AL78-zval(Bi_2020!AL31))=0,AL78,IF((AL78-zval(Bi_2020!AL31))&gt;0,AL78,Bi_2020!AL31)))</f>
        <v/>
      </c>
      <c r="AM31" s="196" t="str">
        <f>IF(AM78="","",IF((AM78-zval(Bi_2020!AM31))=0,AM78,IF((AM78-zval(Bi_2020!AM31))&gt;0,AM78,Bi_2020!AM31)))</f>
        <v/>
      </c>
      <c r="AZ31" s="9" t="s">
        <v>22</v>
      </c>
      <c r="BA31" s="86"/>
      <c r="BB31" s="77"/>
      <c r="BC31" s="77"/>
      <c r="BD31" s="77"/>
      <c r="BE31" s="77"/>
      <c r="BF31" s="77"/>
      <c r="BG31" s="77">
        <v>2.4</v>
      </c>
      <c r="BH31" s="77">
        <v>1.6</v>
      </c>
      <c r="BI31" s="77"/>
      <c r="BJ31" s="77"/>
      <c r="BK31" s="77">
        <v>0.1</v>
      </c>
      <c r="BL31" s="77"/>
      <c r="BM31" s="77"/>
      <c r="BN31" s="77"/>
      <c r="BO31" s="77"/>
      <c r="BP31" s="77"/>
      <c r="BQ31" s="77"/>
      <c r="BR31" s="77"/>
      <c r="BS31" s="77"/>
      <c r="BT31" s="77"/>
      <c r="BU31" s="77"/>
      <c r="BV31" s="77">
        <v>0.7</v>
      </c>
      <c r="BW31" s="76"/>
      <c r="BX31" s="77"/>
      <c r="BY31" s="77"/>
      <c r="BZ31" s="77"/>
      <c r="CA31" s="77">
        <v>5.25</v>
      </c>
      <c r="CB31" s="77"/>
      <c r="CC31" s="77"/>
      <c r="CD31" s="77"/>
      <c r="CE31" s="78"/>
      <c r="CF31" s="78"/>
      <c r="CG31" s="78"/>
      <c r="CH31" s="78"/>
      <c r="CI31" s="78"/>
      <c r="CJ31" s="78"/>
      <c r="CK31" s="87"/>
    </row>
    <row r="32" spans="1:89" ht="15.75" x14ac:dyDescent="0.25">
      <c r="B32" s="9" t="s">
        <v>23</v>
      </c>
      <c r="C32" s="176" t="str">
        <f>IF(C79="","",IF((C79-zval(Bi_2020!C32))=0,C79,IF((C79-zval(Bi_2020!C32))&gt;0,C79,Bi_2020!C32)))</f>
        <v/>
      </c>
      <c r="D32" s="99" t="str">
        <f>IF(D79="","",IF((D79-zval(Bi_2020!D32))=0,D79,IF((D79-zval(Bi_2020!D32))&gt;0,D79,Bi_2020!D32)))</f>
        <v/>
      </c>
      <c r="E32" s="99" t="str">
        <f>IF(E79="","",IF((E79-zval(Bi_2020!E32))=0,E79,IF((E79-zval(Bi_2020!E32))&gt;0,E79,Bi_2020!E32)))</f>
        <v/>
      </c>
      <c r="F32" s="99" t="str">
        <f>IF(F79="","",IF((F79-zval(Bi_2020!F32))=0,F79,IF((F79-zval(Bi_2020!F32))&gt;0,F79,Bi_2020!F32)))</f>
        <v/>
      </c>
      <c r="G32" s="99" t="str">
        <f>IF(G79="","",IF((G79-zval(Bi_2020!G32))=0,G79,IF((G79-zval(Bi_2020!G32))&gt;0,G79,Bi_2020!G32)))</f>
        <v/>
      </c>
      <c r="H32" s="99">
        <f>IF(H79="","",IF((H79-zval(Bi_2020!H32))=0,H79,IF((H79-zval(Bi_2020!H32))&gt;0,H79,Bi_2020!H32)))</f>
        <v>2</v>
      </c>
      <c r="I32" s="159">
        <f>Z15</f>
        <v>3.1</v>
      </c>
      <c r="J32" s="99" t="str">
        <f>IF(J79="","",IF((J79-zval(Bi_2020!J32))=0,J79,IF((J79-zval(Bi_2020!J32))&gt;0,J79,Bi_2020!J32)))</f>
        <v/>
      </c>
      <c r="K32" s="99" t="str">
        <f>IF(K79="","",IF((K79-zval(Bi_2020!K32))=0,K79,IF((K79-zval(Bi_2020!K32))&gt;0,K79,Bi_2020!K32)))</f>
        <v/>
      </c>
      <c r="L32" s="99" t="str">
        <f>IF(L79="","",IF((L79-zval(Bi_2020!L32))=0,L79,IF((L79-zval(Bi_2020!L32))&gt;0,L79,Bi_2020!L32)))</f>
        <v/>
      </c>
      <c r="M32" s="99" t="str">
        <f>IF(M79="","",IF((M79-zval(Bi_2020!M32))=0,M79,IF((M79-zval(Bi_2020!M32))&gt;0,M79,Bi_2020!M32)))</f>
        <v/>
      </c>
      <c r="N32" s="99" t="str">
        <f>IF(N79="","",IF((N79-zval(Bi_2020!N32))=0,N79,IF((N79-zval(Bi_2020!N32))&gt;0,N79,Bi_2020!N32)))</f>
        <v/>
      </c>
      <c r="O32" s="99" t="str">
        <f>IF(O79="","",IF((O79-zval(Bi_2020!O32))=0,O79,IF((O79-zval(Bi_2020!O32))&gt;0,O79,Bi_2020!O32)))</f>
        <v/>
      </c>
      <c r="P32" s="99" t="str">
        <f>IF(P79="","",IF((P79-zval(Bi_2020!P32))=0,P79,IF((P79-zval(Bi_2020!P32))&gt;0,P79,Bi_2020!P32)))</f>
        <v/>
      </c>
      <c r="Q32" s="99" t="str">
        <f>IF(Q79="","",IF((Q79-zval(Bi_2020!Q32))=0,Q79,IF((Q79-zval(Bi_2020!Q32))&gt;0,Q79,Bi_2020!Q32)))</f>
        <v/>
      </c>
      <c r="R32" s="99" t="str">
        <f>IF(R79="","",IF((R79-zval(Bi_2020!R32))=0,R79,IF((R79-zval(Bi_2020!R32))&gt;0,R79,Bi_2020!R32)))</f>
        <v/>
      </c>
      <c r="S32" s="99" t="str">
        <f>IF(S79="","",IF((S79-zval(Bi_2020!S32))=0,S79,IF((S79-zval(Bi_2020!S32))&gt;0,S79,Bi_2020!S32)))</f>
        <v/>
      </c>
      <c r="T32" s="99">
        <f>IF(T79="","",IF((T79-zval(Bi_2020!T32))=0,T79,IF((T79-zval(Bi_2020!T32))&gt;0,T79,Bi_2020!T32)))</f>
        <v>1</v>
      </c>
      <c r="U32" s="99" t="str">
        <f>IF(U79="","",IF((U79-zval(Bi_2020!U32))=0,U79,IF((U79-zval(Bi_2020!U32))&gt;0,U79,Bi_2020!U32)))</f>
        <v/>
      </c>
      <c r="V32" s="99" t="str">
        <f>IF(V79="","",IF((V79-zval(Bi_2020!V32))=0,V79,IF((V79-zval(Bi_2020!V32))&gt;0,V79,Bi_2020!V32)))</f>
        <v/>
      </c>
      <c r="W32" s="99" t="str">
        <f>IF(W79="","",IF((W79-zval(Bi_2020!W32))=0,W79,IF((W79-zval(Bi_2020!W32))&gt;0,W79,Bi_2020!W32)))</f>
        <v/>
      </c>
      <c r="X32" s="99" t="str">
        <f>IF(X79="","",IF((X79-zval(Bi_2020!X32))=0,X79,IF((X79-zval(Bi_2020!X32))&gt;0,X79,Bi_2020!X32)))</f>
        <v/>
      </c>
      <c r="Y32" s="99" t="str">
        <f>IF(Y79="","",IF((Y79-zval(Bi_2020!Y32))=0,Y79,IF((Y79-zval(Bi_2020!Y32))&gt;0,Y79,Bi_2020!Y32)))</f>
        <v/>
      </c>
      <c r="Z32" s="194" t="str">
        <f>IF(Z79="","",IF((Z79-zval(Bi_2020!Z32))=0,Z79,IF((Z79-zval(Bi_2020!Z32))&gt;0,Z79,Bi_2020!Z32)))</f>
        <v/>
      </c>
      <c r="AA32" s="99" t="str">
        <f>IF(AA79="","",IF((AA79-zval(Bi_2020!AA32))=0,AA79,IF((AA79-zval(Bi_2020!AA32))&gt;0,AA79,Bi_2020!AA32)))</f>
        <v/>
      </c>
      <c r="AB32" s="99" t="str">
        <f>IF(AB79="","",IF((AB79-zval(Bi_2020!AB32))=0,AB79,IF((AB79-zval(Bi_2020!AB32))&gt;0,AB79,Bi_2020!AB32)))</f>
        <v/>
      </c>
      <c r="AC32" s="99">
        <f>IF(AC79="","",IF((AC79-zval(Bi_2020!AC32))=0,AC79,IF((AC79-zval(Bi_2020!AC32))&gt;0,AC79,Bi_2020!AC32)))</f>
        <v>0.6</v>
      </c>
      <c r="AD32" s="99" t="str">
        <f>IF(AD79="","",IF((AD79-zval(Bi_2020!AD32))=0,AD79,IF((AD79-zval(Bi_2020!AD32))&gt;0,AD79,Bi_2020!AD32)))</f>
        <v/>
      </c>
      <c r="AE32" s="99">
        <f>IF(AE79="","",IF((AE79-zval(Bi_2020!AE32))=0,AE79,IF((AE79-zval(Bi_2020!AE32))&gt;0,AE79,Bi_2020!AE32)))</f>
        <v>1.5</v>
      </c>
      <c r="AF32" s="99" t="str">
        <f>IF(AF79="","",IF((AF79-zval(Bi_2020!AF32))=0,AF79,IF((AF79-zval(Bi_2020!AF32))&gt;0,AF79,Bi_2020!AF32)))</f>
        <v/>
      </c>
      <c r="AG32" s="195" t="str">
        <f>IF(AG79="","",IF((AG79-zval(Bi_2020!AG32))=0,AG79,IF((AG79-zval(Bi_2020!AG32))&gt;0,AG79,Bi_2020!AG32)))</f>
        <v/>
      </c>
      <c r="AH32" s="195" t="str">
        <f>IF(AH79="","",IF((AH79-zval(Bi_2020!AH32))=0,AH79,IF((AH79-zval(Bi_2020!AH32))&gt;0,AH79,Bi_2020!AH32)))</f>
        <v/>
      </c>
      <c r="AI32" s="195" t="str">
        <f>IF(AI79="","",IF((AI79-zval(Bi_2020!AI32))=0,AI79,IF((AI79-zval(Bi_2020!AI32))&gt;0,AI79,Bi_2020!AI32)))</f>
        <v/>
      </c>
      <c r="AJ32" s="195" t="str">
        <f>IF(AJ79="","",IF((AJ79-zval(Bi_2020!AJ32))=0,AJ79,IF((AJ79-zval(Bi_2020!AJ32))&gt;0,AJ79,Bi_2020!AJ32)))</f>
        <v/>
      </c>
      <c r="AK32" s="195" t="str">
        <f>IF(AK79="","",IF((AK79-zval(Bi_2020!AK32))=0,AK79,IF((AK79-zval(Bi_2020!AK32))&gt;0,AK79,Bi_2020!AK32)))</f>
        <v/>
      </c>
      <c r="AL32" s="195" t="str">
        <f>IF(AL79="","",IF((AL79-zval(Bi_2020!AL32))=0,AL79,IF((AL79-zval(Bi_2020!AL32))&gt;0,AL79,Bi_2020!AL32)))</f>
        <v/>
      </c>
      <c r="AM32" s="196" t="str">
        <f>IF(AM79="","",IF((AM79-zval(Bi_2020!AM32))=0,AM79,IF((AM79-zval(Bi_2020!AM32))&gt;0,AM79,Bi_2020!AM32)))</f>
        <v/>
      </c>
      <c r="AZ32" s="9" t="s">
        <v>23</v>
      </c>
      <c r="BA32" s="86"/>
      <c r="BB32" s="77"/>
      <c r="BC32" s="77"/>
      <c r="BD32" s="77"/>
      <c r="BE32" s="77"/>
      <c r="BF32" s="77">
        <v>0.8</v>
      </c>
      <c r="BG32" s="77">
        <v>2.5</v>
      </c>
      <c r="BH32" s="77"/>
      <c r="BI32" s="77"/>
      <c r="BJ32" s="77"/>
      <c r="BK32" s="77"/>
      <c r="BL32" s="77"/>
      <c r="BM32" s="77"/>
      <c r="BN32" s="77"/>
      <c r="BO32" s="77"/>
      <c r="BP32" s="77"/>
      <c r="BQ32" s="77"/>
      <c r="BR32" s="77">
        <v>1</v>
      </c>
      <c r="BS32" s="77"/>
      <c r="BT32" s="77"/>
      <c r="BU32" s="77"/>
      <c r="BV32" s="77"/>
      <c r="BW32" s="77"/>
      <c r="BX32" s="76"/>
      <c r="BY32" s="77"/>
      <c r="BZ32" s="77"/>
      <c r="CA32" s="77">
        <v>0.6</v>
      </c>
      <c r="CB32" s="77"/>
      <c r="CC32" s="77">
        <v>1.4</v>
      </c>
      <c r="CD32" s="77"/>
      <c r="CE32" s="78"/>
      <c r="CF32" s="78"/>
      <c r="CG32" s="78"/>
      <c r="CH32" s="78"/>
      <c r="CI32" s="78"/>
      <c r="CJ32" s="78"/>
      <c r="CK32" s="87"/>
    </row>
    <row r="33" spans="1:91" ht="15.75" x14ac:dyDescent="0.25">
      <c r="B33" s="9" t="s">
        <v>24</v>
      </c>
      <c r="C33" s="176" t="str">
        <f>IF(C80="","",IF((C80-zval(Bi_2020!C33))=0,C80,IF((C80-zval(Bi_2020!C33))&gt;0,C80,Bi_2020!C33)))</f>
        <v/>
      </c>
      <c r="D33" s="99" t="str">
        <f>IF(D80="","",IF((D80-zval(Bi_2020!D33))=0,D80,IF((D80-zval(Bi_2020!D33))&gt;0,D80,Bi_2020!D33)))</f>
        <v/>
      </c>
      <c r="E33" s="99" t="str">
        <f>IF(E80="","",IF((E80-zval(Bi_2020!E33))=0,E80,IF((E80-zval(Bi_2020!E33))&gt;0,E80,Bi_2020!E33)))</f>
        <v/>
      </c>
      <c r="F33" s="99" t="str">
        <f>IF(F80="","",IF((F80-zval(Bi_2020!F33))=0,F80,IF((F80-zval(Bi_2020!F33))&gt;0,F80,Bi_2020!F33)))</f>
        <v/>
      </c>
      <c r="G33" s="99" t="str">
        <f>IF(G80="","",IF((G80-zval(Bi_2020!G33))=0,G80,IF((G80-zval(Bi_2020!G33))&gt;0,G80,Bi_2020!G33)))</f>
        <v/>
      </c>
      <c r="H33" s="99" t="str">
        <f>IF(H80="","",IF((H80-zval(Bi_2020!H33))=0,H80,IF((H80-zval(Bi_2020!H33))&gt;0,H80,Bi_2020!H33)))</f>
        <v/>
      </c>
      <c r="I33" s="99" t="str">
        <f>IF(I80="","",IF((I80-zval(Bi_2020!I33))=0,I80,IF((I80-zval(Bi_2020!I33))&gt;0,I80,Bi_2020!I33)))</f>
        <v/>
      </c>
      <c r="J33" s="99" t="str">
        <f>IF(J80="","",IF((J80-zval(Bi_2020!J33))=0,J80,IF((J80-zval(Bi_2020!J33))&gt;0,J80,Bi_2020!J33)))</f>
        <v/>
      </c>
      <c r="K33" s="99" t="str">
        <f>IF(K80="","",IF((K80-zval(Bi_2020!K33))=0,K80,IF((K80-zval(Bi_2020!K33))&gt;0,K80,Bi_2020!K33)))</f>
        <v/>
      </c>
      <c r="L33" s="99">
        <f>IF(L80="","",IF((L80-zval(Bi_2020!L33))=0,L80,IF((L80-zval(Bi_2020!L33))&gt;0,L80,Bi_2020!L33)))</f>
        <v>3.5</v>
      </c>
      <c r="M33" s="99" t="str">
        <f>IF(M80="","",IF((M80-zval(Bi_2020!M33))=0,M80,IF((M80-zval(Bi_2020!M33))&gt;0,M80,Bi_2020!M33)))</f>
        <v/>
      </c>
      <c r="N33" s="99" t="str">
        <f>IF(N80="","",IF((N80-zval(Bi_2020!N33))=0,N80,IF((N80-zval(Bi_2020!N33))&gt;0,N80,Bi_2020!N33)))</f>
        <v/>
      </c>
      <c r="O33" s="99" t="str">
        <f>IF(O80="","",IF((O80-zval(Bi_2020!O33))=0,O80,IF((O80-zval(Bi_2020!O33))&gt;0,O80,Bi_2020!O33)))</f>
        <v/>
      </c>
      <c r="P33" s="99" t="str">
        <f>IF(P80="","",IF((P80-zval(Bi_2020!P33))=0,P80,IF((P80-zval(Bi_2020!P33))&gt;0,P80,Bi_2020!P33)))</f>
        <v/>
      </c>
      <c r="Q33" s="99" t="str">
        <f>IF(Q80="","",IF((Q80-zval(Bi_2020!Q33))=0,Q80,IF((Q80-zval(Bi_2020!Q33))&gt;0,Q80,Bi_2020!Q33)))</f>
        <v/>
      </c>
      <c r="R33" s="99" t="str">
        <f>IF(R80="","",IF((R80-zval(Bi_2020!R33))=0,R80,IF((R80-zval(Bi_2020!R33))&gt;0,R80,Bi_2020!R33)))</f>
        <v/>
      </c>
      <c r="S33" s="99" t="str">
        <f>IF(S80="","",IF((S80-zval(Bi_2020!S33))=0,S80,IF((S80-zval(Bi_2020!S33))&gt;0,S80,Bi_2020!S33)))</f>
        <v/>
      </c>
      <c r="T33" s="99" t="str">
        <f>IF(T80="","",IF((T80-zval(Bi_2020!T33))=0,T80,IF((T80-zval(Bi_2020!T33))&gt;0,T80,Bi_2020!T33)))</f>
        <v/>
      </c>
      <c r="U33" s="99" t="str">
        <f>IF(U80="","",IF((U80-zval(Bi_2020!U33))=0,U80,IF((U80-zval(Bi_2020!U33))&gt;0,U80,Bi_2020!U33)))</f>
        <v/>
      </c>
      <c r="V33" s="99" t="str">
        <f>IF(V80="","",IF((V80-zval(Bi_2020!V33))=0,V80,IF((V80-zval(Bi_2020!V33))&gt;0,V80,Bi_2020!V33)))</f>
        <v/>
      </c>
      <c r="W33" s="99" t="str">
        <f>IF(W80="","",IF((W80-zval(Bi_2020!W33))=0,W80,IF((W80-zval(Bi_2020!W33))&gt;0,W80,Bi_2020!W33)))</f>
        <v/>
      </c>
      <c r="X33" s="99" t="str">
        <f>IF(X80="","",IF((X80-zval(Bi_2020!X33))=0,X80,IF((X80-zval(Bi_2020!X33))&gt;0,X80,Bi_2020!X33)))</f>
        <v/>
      </c>
      <c r="Y33" s="99" t="str">
        <f>IF(Y80="","",IF((Y80-zval(Bi_2020!Y33))=0,Y80,IF((Y80-zval(Bi_2020!Y33))&gt;0,Y80,Bi_2020!Y33)))</f>
        <v/>
      </c>
      <c r="Z33" s="99" t="str">
        <f>IF(Z80="","",IF((Z80-zval(Bi_2020!Z33))=0,Z80,IF((Z80-zval(Bi_2020!Z33))&gt;0,Z80,Bi_2020!Z33)))</f>
        <v/>
      </c>
      <c r="AA33" s="194" t="str">
        <f>IF(AA80="","",IF((AA80-zval(Bi_2020!AA33))=0,AA80,IF((AA80-zval(Bi_2020!AA33))&gt;0,AA80,Bi_2020!AA33)))</f>
        <v/>
      </c>
      <c r="AB33" s="99" t="str">
        <f>IF(AB80="","",IF((AB80-zval(Bi_2020!AB33))=0,AB80,IF((AB80-zval(Bi_2020!AB33))&gt;0,AB80,Bi_2020!AB33)))</f>
        <v/>
      </c>
      <c r="AC33" s="99" t="str">
        <f>IF(AC80="","",IF((AC80-zval(Bi_2020!AC33))=0,AC80,IF((AC80-zval(Bi_2020!AC33))&gt;0,AC80,Bi_2020!AC33)))</f>
        <v/>
      </c>
      <c r="AD33" s="99" t="str">
        <f>IF(AD80="","",IF((AD80-zval(Bi_2020!AD33))=0,AD80,IF((AD80-zval(Bi_2020!AD33))&gt;0,AD80,Bi_2020!AD33)))</f>
        <v/>
      </c>
      <c r="AE33" s="99" t="str">
        <f>IF(AE80="","",IF((AE80-zval(Bi_2020!AE33))=0,AE80,IF((AE80-zval(Bi_2020!AE33))&gt;0,AE80,Bi_2020!AE33)))</f>
        <v/>
      </c>
      <c r="AF33" s="99" t="str">
        <f>IF(AF80="","",IF((AF80-zval(Bi_2020!AF33))=0,AF80,IF((AF80-zval(Bi_2020!AF33))&gt;0,AF80,Bi_2020!AF33)))</f>
        <v/>
      </c>
      <c r="AG33" s="195" t="str">
        <f>IF(AG80="","",IF((AG80-zval(Bi_2020!AG33))=0,AG80,IF((AG80-zval(Bi_2020!AG33))&gt;0,AG80,Bi_2020!AG33)))</f>
        <v/>
      </c>
      <c r="AH33" s="195" t="str">
        <f>IF(AH80="","",IF((AH80-zval(Bi_2020!AH33))=0,AH80,IF((AH80-zval(Bi_2020!AH33))&gt;0,AH80,Bi_2020!AH33)))</f>
        <v/>
      </c>
      <c r="AI33" s="195" t="str">
        <f>IF(AI80="","",IF((AI80-zval(Bi_2020!AI33))=0,AI80,IF((AI80-zval(Bi_2020!AI33))&gt;0,AI80,Bi_2020!AI33)))</f>
        <v/>
      </c>
      <c r="AJ33" s="195" t="str">
        <f>IF(AJ80="","",IF((AJ80-zval(Bi_2020!AJ33))=0,AJ80,IF((AJ80-zval(Bi_2020!AJ33))&gt;0,AJ80,Bi_2020!AJ33)))</f>
        <v/>
      </c>
      <c r="AK33" s="195" t="str">
        <f>IF(AK80="","",IF((AK80-zval(Bi_2020!AK33))=0,AK80,IF((AK80-zval(Bi_2020!AK33))&gt;0,AK80,Bi_2020!AK33)))</f>
        <v/>
      </c>
      <c r="AL33" s="195" t="str">
        <f>IF(AL80="","",IF((AL80-zval(Bi_2020!AL33))=0,AL80,IF((AL80-zval(Bi_2020!AL33))&gt;0,AL80,Bi_2020!AL33)))</f>
        <v/>
      </c>
      <c r="AM33" s="196" t="str">
        <f>IF(AM80="","",IF((AM80-zval(Bi_2020!AM33))=0,AM80,IF((AM80-zval(Bi_2020!AM33))&gt;0,AM80,Bi_2020!AM33)))</f>
        <v/>
      </c>
      <c r="AZ33" s="9" t="s">
        <v>24</v>
      </c>
      <c r="BA33" s="86"/>
      <c r="BB33" s="77"/>
      <c r="BC33" s="77"/>
      <c r="BD33" s="77"/>
      <c r="BE33" s="77"/>
      <c r="BF33" s="77"/>
      <c r="BG33" s="77"/>
      <c r="BH33" s="77"/>
      <c r="BI33" s="77"/>
      <c r="BJ33" s="77">
        <v>3</v>
      </c>
      <c r="BK33" s="77"/>
      <c r="BL33" s="77"/>
      <c r="BM33" s="77"/>
      <c r="BN33" s="77"/>
      <c r="BO33" s="77"/>
      <c r="BP33" s="77"/>
      <c r="BQ33" s="77"/>
      <c r="BR33" s="77"/>
      <c r="BS33" s="77"/>
      <c r="BT33" s="77"/>
      <c r="BU33" s="77"/>
      <c r="BV33" s="77"/>
      <c r="BW33" s="77"/>
      <c r="BX33" s="77"/>
      <c r="BY33" s="76"/>
      <c r="BZ33" s="77"/>
      <c r="CA33" s="77"/>
      <c r="CB33" s="77"/>
      <c r="CC33" s="77"/>
      <c r="CD33" s="77"/>
      <c r="CE33" s="78"/>
      <c r="CF33" s="78"/>
      <c r="CG33" s="78"/>
      <c r="CH33" s="78"/>
      <c r="CI33" s="78"/>
      <c r="CJ33" s="78"/>
      <c r="CK33" s="87"/>
    </row>
    <row r="34" spans="1:91" ht="15.75" x14ac:dyDescent="0.25">
      <c r="B34" s="9" t="s">
        <v>25</v>
      </c>
      <c r="C34" s="176" t="str">
        <f>IF(C81="","",IF((C81-zval(Bi_2020!C34))=0,C81,IF((C81-zval(Bi_2020!C34))&gt;0,C81,Bi_2020!C34)))</f>
        <v/>
      </c>
      <c r="D34" s="99" t="str">
        <f>IF(D81="","",IF((D81-zval(Bi_2020!D34))=0,D81,IF((D81-zval(Bi_2020!D34))&gt;0,D81,Bi_2020!D34)))</f>
        <v/>
      </c>
      <c r="E34" s="99">
        <f>IF(E81="","",IF((E81-zval(Bi_2020!E34))=0,E81,IF((E81-zval(Bi_2020!E34))&gt;0,E81,Bi_2020!E34)))</f>
        <v>1.4</v>
      </c>
      <c r="F34" s="99" t="str">
        <f>IF(F81="","",IF((F81-zval(Bi_2020!F34))=0,F81,IF((F81-zval(Bi_2020!F34))&gt;0,F81,Bi_2020!F34)))</f>
        <v/>
      </c>
      <c r="G34" s="99" t="str">
        <f>IF(G81="","",IF((G81-zval(Bi_2020!G34))=0,G81,IF((G81-zval(Bi_2020!G34))&gt;0,G81,Bi_2020!G34)))</f>
        <v/>
      </c>
      <c r="H34" s="99" t="str">
        <f>IF(H81="","",IF((H81-zval(Bi_2020!H34))=0,H81,IF((H81-zval(Bi_2020!H34))&gt;0,H81,Bi_2020!H34)))</f>
        <v/>
      </c>
      <c r="I34" s="99" t="str">
        <f>IF(I81="","",IF((I81-zval(Bi_2020!I34))=0,I81,IF((I81-zval(Bi_2020!I34))&gt;0,I81,Bi_2020!I34)))</f>
        <v/>
      </c>
      <c r="J34" s="99" t="str">
        <f>IF(J81="","",IF((J81-zval(Bi_2020!J34))=0,J81,IF((J81-zval(Bi_2020!J34))&gt;0,J81,Bi_2020!J34)))</f>
        <v/>
      </c>
      <c r="K34" s="99" t="str">
        <f>IF(K81="","",IF((K81-zval(Bi_2020!K34))=0,K81,IF((K81-zval(Bi_2020!K34))&gt;0,K81,Bi_2020!K34)))</f>
        <v/>
      </c>
      <c r="L34" s="99" t="str">
        <f>IF(L81="","",IF((L81-zval(Bi_2020!L34))=0,L81,IF((L81-zval(Bi_2020!L34))&gt;0,L81,Bi_2020!L34)))</f>
        <v/>
      </c>
      <c r="M34" s="99" t="str">
        <f>IF(M81="","",IF((M81-zval(Bi_2020!M34))=0,M81,IF((M81-zval(Bi_2020!M34))&gt;0,M81,Bi_2020!M34)))</f>
        <v/>
      </c>
      <c r="N34" s="99" t="str">
        <f>IF(N81="","",IF((N81-zval(Bi_2020!N34))=0,N81,IF((N81-zval(Bi_2020!N34))&gt;0,N81,Bi_2020!N34)))</f>
        <v/>
      </c>
      <c r="O34" s="99" t="str">
        <f>IF(O81="","",IF((O81-zval(Bi_2020!O34))=0,O81,IF((O81-zval(Bi_2020!O34))&gt;0,O81,Bi_2020!O34)))</f>
        <v/>
      </c>
      <c r="P34" s="99">
        <f>IF(P81="","",IF((P81-zval(Bi_2020!P34))=0,P81,IF((P81-zval(Bi_2020!P34))&gt;0,P81,Bi_2020!P34)))</f>
        <v>1.4</v>
      </c>
      <c r="Q34" s="99" t="str">
        <f>IF(Q81="","",IF((Q81-zval(Bi_2020!Q34))=0,Q81,IF((Q81-zval(Bi_2020!Q34))&gt;0,Q81,Bi_2020!Q34)))</f>
        <v/>
      </c>
      <c r="R34" s="99" t="str">
        <f>IF(R81="","",IF((R81-zval(Bi_2020!R34))=0,R81,IF((R81-zval(Bi_2020!R34))&gt;0,R81,Bi_2020!R34)))</f>
        <v/>
      </c>
      <c r="S34" s="99" t="str">
        <f>IF(S81="","",IF((S81-zval(Bi_2020!S34))=0,S81,IF((S81-zval(Bi_2020!S34))&gt;0,S81,Bi_2020!S34)))</f>
        <v/>
      </c>
      <c r="T34" s="99" t="str">
        <f>IF(T81="","",IF((T81-zval(Bi_2020!T34))=0,T81,IF((T81-zval(Bi_2020!T34))&gt;0,T81,Bi_2020!T34)))</f>
        <v/>
      </c>
      <c r="U34" s="99" t="str">
        <f>IF(U81="","",IF((U81-zval(Bi_2020!U34))=0,U81,IF((U81-zval(Bi_2020!U34))&gt;0,U81,Bi_2020!U34)))</f>
        <v/>
      </c>
      <c r="V34" s="99" t="str">
        <f>IF(V81="","",IF((V81-zval(Bi_2020!V34))=0,V81,IF((V81-zval(Bi_2020!V34))&gt;0,V81,Bi_2020!V34)))</f>
        <v/>
      </c>
      <c r="W34" s="99" t="str">
        <f>IF(W81="","",IF((W81-zval(Bi_2020!W34))=0,W81,IF((W81-zval(Bi_2020!W34))&gt;0,W81,Bi_2020!W34)))</f>
        <v/>
      </c>
      <c r="X34" s="99" t="str">
        <f>IF(X81="","",IF((X81-zval(Bi_2020!X34))=0,X81,IF((X81-zval(Bi_2020!X34))&gt;0,X81,Bi_2020!X34)))</f>
        <v/>
      </c>
      <c r="Y34" s="99" t="str">
        <f>IF(Y81="","",IF((Y81-zval(Bi_2020!Y34))=0,Y81,IF((Y81-zval(Bi_2020!Y34))&gt;0,Y81,Bi_2020!Y34)))</f>
        <v/>
      </c>
      <c r="Z34" s="99" t="str">
        <f>IF(Z81="","",IF((Z81-zval(Bi_2020!Z34))=0,Z81,IF((Z81-zval(Bi_2020!Z34))&gt;0,Z81,Bi_2020!Z34)))</f>
        <v/>
      </c>
      <c r="AA34" s="99" t="str">
        <f>IF(AA81="","",IF((AA81-zval(Bi_2020!AA34))=0,AA81,IF((AA81-zval(Bi_2020!AA34))&gt;0,AA81,Bi_2020!AA34)))</f>
        <v/>
      </c>
      <c r="AB34" s="194" t="str">
        <f>IF(AB81="","",IF((AB81-zval(Bi_2020!AB34))=0,AB81,IF((AB81-zval(Bi_2020!AB34))&gt;0,AB81,Bi_2020!AB34)))</f>
        <v/>
      </c>
      <c r="AC34" s="99" t="str">
        <f>IF(AC81="","",IF((AC81-zval(Bi_2020!AC34))=0,AC81,IF((AC81-zval(Bi_2020!AC34))&gt;0,AC81,Bi_2020!AC34)))</f>
        <v/>
      </c>
      <c r="AD34" s="99" t="str">
        <f>IF(AD81="","",IF((AD81-zval(Bi_2020!AD34))=0,AD81,IF((AD81-zval(Bi_2020!AD34))&gt;0,AD81,Bi_2020!AD34)))</f>
        <v/>
      </c>
      <c r="AE34" s="99" t="str">
        <f>IF(AE81="","",IF((AE81-zval(Bi_2020!AE34))=0,AE81,IF((AE81-zval(Bi_2020!AE34))&gt;0,AE81,Bi_2020!AE34)))</f>
        <v/>
      </c>
      <c r="AF34" s="99" t="str">
        <f>IF(AF81="","",IF((AF81-zval(Bi_2020!AF34))=0,AF81,IF((AF81-zval(Bi_2020!AF34))&gt;0,AF81,Bi_2020!AF34)))</f>
        <v/>
      </c>
      <c r="AG34" s="195" t="str">
        <f>IF(AG81="","",IF((AG81-zval(Bi_2020!AG34))=0,AG81,IF((AG81-zval(Bi_2020!AG34))&gt;0,AG81,Bi_2020!AG34)))</f>
        <v/>
      </c>
      <c r="AH34" s="195" t="str">
        <f>IF(AH81="","",IF((AH81-zval(Bi_2020!AH34))=0,AH81,IF((AH81-zval(Bi_2020!AH34))&gt;0,AH81,Bi_2020!AH34)))</f>
        <v/>
      </c>
      <c r="AI34" s="195" t="str">
        <f>IF(AI81="","",IF((AI81-zval(Bi_2020!AI34))=0,AI81,IF((AI81-zval(Bi_2020!AI34))&gt;0,AI81,Bi_2020!AI34)))</f>
        <v/>
      </c>
      <c r="AJ34" s="195" t="str">
        <f>IF(AJ81="","",IF((AJ81-zval(Bi_2020!AJ34))=0,AJ81,IF((AJ81-zval(Bi_2020!AJ34))&gt;0,AJ81,Bi_2020!AJ34)))</f>
        <v/>
      </c>
      <c r="AK34" s="195" t="str">
        <f>IF(AK81="","",IF((AK81-zval(Bi_2020!AK34))=0,AK81,IF((AK81-zval(Bi_2020!AK34))&gt;0,AK81,Bi_2020!AK34)))</f>
        <v/>
      </c>
      <c r="AL34" s="99">
        <f>IF(AL81="","",IF((AL81-zval(Bi_2020!AL34))=0,AL81,IF((AL81-zval(Bi_2020!AL34))&gt;0,AL81,Bi_2020!AL34)))</f>
        <v>1.3</v>
      </c>
      <c r="AM34" s="196" t="str">
        <f>IF(AM81="","",IF((AM81-zval(Bi_2020!AM34))=0,AM81,IF((AM81-zval(Bi_2020!AM34))&gt;0,AM81,Bi_2020!AM34)))</f>
        <v/>
      </c>
      <c r="AZ34" s="9" t="s">
        <v>25</v>
      </c>
      <c r="BA34" s="86"/>
      <c r="BB34" s="77"/>
      <c r="BC34" s="77">
        <v>0.95</v>
      </c>
      <c r="BD34" s="77"/>
      <c r="BE34" s="77"/>
      <c r="BF34" s="77"/>
      <c r="BG34" s="77"/>
      <c r="BH34" s="77"/>
      <c r="BI34" s="77"/>
      <c r="BJ34" s="77"/>
      <c r="BK34" s="77"/>
      <c r="BL34" s="77"/>
      <c r="BM34" s="77"/>
      <c r="BN34" s="77">
        <v>0.6</v>
      </c>
      <c r="BO34" s="77"/>
      <c r="BP34" s="77"/>
      <c r="BQ34" s="77"/>
      <c r="BR34" s="77"/>
      <c r="BS34" s="77"/>
      <c r="BT34" s="77"/>
      <c r="BU34" s="77"/>
      <c r="BV34" s="77"/>
      <c r="BW34" s="77"/>
      <c r="BX34" s="77"/>
      <c r="BY34" s="77"/>
      <c r="BZ34" s="76"/>
      <c r="CA34" s="77"/>
      <c r="CB34" s="77"/>
      <c r="CC34" s="77"/>
      <c r="CD34" s="77"/>
      <c r="CE34" s="78"/>
      <c r="CF34" s="78"/>
      <c r="CG34" s="78"/>
      <c r="CH34" s="78"/>
      <c r="CI34" s="78"/>
      <c r="CJ34" s="78">
        <v>0.5</v>
      </c>
      <c r="CK34" s="87"/>
    </row>
    <row r="35" spans="1:91" ht="15.75" x14ac:dyDescent="0.25">
      <c r="B35" s="9" t="s">
        <v>26</v>
      </c>
      <c r="C35" s="176" t="str">
        <f>IF(C82="","",IF((C82-zval(Bi_2020!C35))=0,C82,IF((C82-zval(Bi_2020!C35))&gt;0,C82,Bi_2020!C35)))</f>
        <v/>
      </c>
      <c r="D35" s="99" t="str">
        <f>IF(D82="","",IF((D82-zval(Bi_2020!D35))=0,D82,IF((D82-zval(Bi_2020!D35))&gt;0,D82,Bi_2020!D35)))</f>
        <v/>
      </c>
      <c r="E35" s="99" t="str">
        <f>IF(E82="","",IF((E82-zval(Bi_2020!E35))=0,E82,IF((E82-zval(Bi_2020!E35))&gt;0,E82,Bi_2020!E35)))</f>
        <v/>
      </c>
      <c r="F35" s="99" t="str">
        <f>IF(F82="","",IF((F82-zval(Bi_2020!F35))=0,F82,IF((F82-zval(Bi_2020!F35))&gt;0,F82,Bi_2020!F35)))</f>
        <v/>
      </c>
      <c r="G35" s="99" t="str">
        <f>IF(G82="","",IF((G82-zval(Bi_2020!G35))=0,G82,IF((G82-zval(Bi_2020!G35))&gt;0,G82,Bi_2020!G35)))</f>
        <v/>
      </c>
      <c r="H35" s="99" t="str">
        <f>IF(H82="","",IF((H82-zval(Bi_2020!H35))=0,H82,IF((H82-zval(Bi_2020!H35))&gt;0,H82,Bi_2020!H35)))</f>
        <v/>
      </c>
      <c r="I35" s="99">
        <f>IF(I82="","",IF((I82-zval(Bi_2020!I35))=0,I82,IF((I82-zval(Bi_2020!I35))&gt;0,I82,Bi_2020!I35)))</f>
        <v>0.6</v>
      </c>
      <c r="J35" s="99">
        <f>IF(J82="","",IF((J82-zval(Bi_2020!J35))=0,J82,IF((J82-zval(Bi_2020!J35))&gt;0,J82,Bi_2020!J35)))</f>
        <v>2.44</v>
      </c>
      <c r="K35" s="99" t="str">
        <f>IF(K82="","",IF((K82-zval(Bi_2020!K35))=0,K82,IF((K82-zval(Bi_2020!K35))&gt;0,K82,Bi_2020!K35)))</f>
        <v/>
      </c>
      <c r="L35" s="99" t="str">
        <f>IF(L82="","",IF((L82-zval(Bi_2020!L35))=0,L82,IF((L82-zval(Bi_2020!L35))&gt;0,L82,Bi_2020!L35)))</f>
        <v/>
      </c>
      <c r="M35" s="99">
        <f>IF(M82="","",IF((M82-zval(Bi_2020!M35))=0,M82,IF((M82-zval(Bi_2020!M35))&gt;0,M82,Bi_2020!M35)))</f>
        <v>2.8</v>
      </c>
      <c r="N35" s="99" t="str">
        <f>IF(N82="","",IF((N82-zval(Bi_2020!N35))=0,N82,IF((N82-zval(Bi_2020!N35))&gt;0,N82,Bi_2020!N35)))</f>
        <v/>
      </c>
      <c r="O35" s="99" t="str">
        <f>IF(O82="","",IF((O82-zval(Bi_2020!O35))=0,O82,IF((O82-zval(Bi_2020!O35))&gt;0,O82,Bi_2020!O35)))</f>
        <v/>
      </c>
      <c r="P35" s="99" t="str">
        <f>IF(P82="","",IF((P82-zval(Bi_2020!P35))=0,P82,IF((P82-zval(Bi_2020!P35))&gt;0,P82,Bi_2020!P35)))</f>
        <v/>
      </c>
      <c r="Q35" s="99" t="str">
        <f>IF(Q82="","",IF((Q82-zval(Bi_2020!Q35))=0,Q82,IF((Q82-zval(Bi_2020!Q35))&gt;0,Q82,Bi_2020!Q35)))</f>
        <v/>
      </c>
      <c r="R35" s="99" t="str">
        <f>IF(R82="","",IF((R82-zval(Bi_2020!R35))=0,R82,IF((R82-zval(Bi_2020!R35))&gt;0,R82,Bi_2020!R35)))</f>
        <v/>
      </c>
      <c r="S35" s="99" t="str">
        <f>IF(S82="","",IF((S82-zval(Bi_2020!S35))=0,S82,IF((S82-zval(Bi_2020!S35))&gt;0,S82,Bi_2020!S35)))</f>
        <v/>
      </c>
      <c r="T35" s="99">
        <f>IF(T82="","",IF((T82-zval(Bi_2020!T35))=0,T82,IF((T82-zval(Bi_2020!T35))&gt;0,T82,Bi_2020!T35)))</f>
        <v>1</v>
      </c>
      <c r="U35" s="99" t="str">
        <f>IF(U82="","",IF((U82-zval(Bi_2020!U35))=0,U82,IF((U82-zval(Bi_2020!U35))&gt;0,U82,Bi_2020!U35)))</f>
        <v/>
      </c>
      <c r="V35" s="99">
        <f>IF(V82="","",IF((V82-zval(Bi_2020!V35))=0,V82,IF((V82-zval(Bi_2020!V35))&gt;0,V82,Bi_2020!V35)))</f>
        <v>0.7</v>
      </c>
      <c r="W35" s="99" t="str">
        <f>IF(W82="","",IF((W82-zval(Bi_2020!W35))=0,W82,IF((W82-zval(Bi_2020!W35))&gt;0,W82,Bi_2020!W35)))</f>
        <v/>
      </c>
      <c r="X35" s="99" t="str">
        <f>IF(X82="","",IF((X82-zval(Bi_2020!X35))=0,X82,IF((X82-zval(Bi_2020!X35))&gt;0,X82,Bi_2020!X35)))</f>
        <v/>
      </c>
      <c r="Y35" s="99">
        <f>AC31</f>
        <v>5.45</v>
      </c>
      <c r="Z35" s="99">
        <f>IF(Z82="","",IF((Z82-zval(Bi_2020!Z35))=0,Z82,IF((Z82-zval(Bi_2020!Z35))&gt;0,Z82,Bi_2020!Z35)))</f>
        <v>0.6</v>
      </c>
      <c r="AA35" s="99" t="str">
        <f>IF(AA82="","",IF((AA82-zval(Bi_2020!AA35))=0,AA82,IF((AA82-zval(Bi_2020!AA35))&gt;0,AA82,Bi_2020!AA35)))</f>
        <v/>
      </c>
      <c r="AB35" s="99" t="str">
        <f>IF(AB82="","",IF((AB82-zval(Bi_2020!AB35))=0,AB82,IF((AB82-zval(Bi_2020!AB35))&gt;0,AB82,Bi_2020!AB35)))</f>
        <v/>
      </c>
      <c r="AC35" s="194" t="str">
        <f>IF(AC82="","",IF((AC82-zval(Bi_2020!AC35))=0,AC82,IF((AC82-zval(Bi_2020!AC35))&gt;0,AC82,Bi_2020!AC35)))</f>
        <v/>
      </c>
      <c r="AD35" s="99" t="str">
        <f>IF(AD82="","",IF((AD82-zval(Bi_2020!AD35))=0,AD82,IF((AD82-zval(Bi_2020!AD35))&gt;0,AD82,Bi_2020!AD35)))</f>
        <v/>
      </c>
      <c r="AE35" s="99" t="str">
        <f>IF(AE82="","",IF((AE82-zval(Bi_2020!AE35))=0,AE82,IF((AE82-zval(Bi_2020!AE35))&gt;0,AE82,Bi_2020!AE35)))</f>
        <v/>
      </c>
      <c r="AF35" s="99" t="str">
        <f>IF(AF82="","",IF((AF82-zval(Bi_2020!AF35))=0,AF82,IF((AF82-zval(Bi_2020!AF35))&gt;0,AF82,Bi_2020!AF35)))</f>
        <v/>
      </c>
      <c r="AG35" s="195" t="str">
        <f>IF(AG82="","",IF((AG82-zval(Bi_2020!AG35))=0,AG82,IF((AG82-zval(Bi_2020!AG35))&gt;0,AG82,Bi_2020!AG35)))</f>
        <v/>
      </c>
      <c r="AH35" s="195" t="str">
        <f>IF(AH82="","",IF((AH82-zval(Bi_2020!AH35))=0,AH82,IF((AH82-zval(Bi_2020!AH35))&gt;0,AH82,Bi_2020!AH35)))</f>
        <v/>
      </c>
      <c r="AI35" s="195" t="str">
        <f>IF(AI82="","",IF((AI82-zval(Bi_2020!AI35))=0,AI82,IF((AI82-zval(Bi_2020!AI35))&gt;0,AI82,Bi_2020!AI35)))</f>
        <v/>
      </c>
      <c r="AJ35" s="195" t="str">
        <f>IF(AJ82="","",IF((AJ82-zval(Bi_2020!AJ35))=0,AJ82,IF((AJ82-zval(Bi_2020!AJ35))&gt;0,AJ82,Bi_2020!AJ35)))</f>
        <v/>
      </c>
      <c r="AK35" s="195" t="str">
        <f>IF(AK82="","",IF((AK82-zval(Bi_2020!AK35))=0,AK82,IF((AK82-zval(Bi_2020!AK35))&gt;0,AK82,Bi_2020!AK35)))</f>
        <v/>
      </c>
      <c r="AL35" s="195" t="str">
        <f>IF(AL82="","",IF((AL82-zval(Bi_2020!AL35))=0,AL82,IF((AL82-zval(Bi_2020!AL35))&gt;0,AL82,Bi_2020!AL35)))</f>
        <v/>
      </c>
      <c r="AM35" s="196" t="str">
        <f>IF(AM82="","",IF((AM82-zval(Bi_2020!AM35))=0,AM82,IF((AM82-zval(Bi_2020!AM35))&gt;0,AM82,Bi_2020!AM35)))</f>
        <v/>
      </c>
      <c r="AZ35" s="9" t="s">
        <v>26</v>
      </c>
      <c r="BA35" s="86"/>
      <c r="BB35" s="77"/>
      <c r="BC35" s="77"/>
      <c r="BD35" s="77"/>
      <c r="BE35" s="77"/>
      <c r="BF35" s="77"/>
      <c r="BG35" s="77">
        <v>0.6</v>
      </c>
      <c r="BH35" s="77">
        <v>2.44</v>
      </c>
      <c r="BI35" s="77"/>
      <c r="BJ35" s="77"/>
      <c r="BK35" s="77">
        <v>2.7</v>
      </c>
      <c r="BL35" s="77"/>
      <c r="BM35" s="77"/>
      <c r="BN35" s="77"/>
      <c r="BO35" s="77"/>
      <c r="BP35" s="77"/>
      <c r="BQ35" s="77"/>
      <c r="BR35" s="77">
        <v>1</v>
      </c>
      <c r="BS35" s="77"/>
      <c r="BT35" s="77">
        <v>0.7</v>
      </c>
      <c r="BU35" s="77"/>
      <c r="BV35" s="77"/>
      <c r="BW35" s="77">
        <v>5.45</v>
      </c>
      <c r="BX35" s="77">
        <v>0.6</v>
      </c>
      <c r="BY35" s="77"/>
      <c r="BZ35" s="77"/>
      <c r="CA35" s="76"/>
      <c r="CB35" s="77"/>
      <c r="CC35" s="77"/>
      <c r="CD35" s="77"/>
      <c r="CE35" s="78"/>
      <c r="CF35" s="78"/>
      <c r="CG35" s="78"/>
      <c r="CH35" s="78"/>
      <c r="CI35" s="78"/>
      <c r="CJ35" s="78"/>
      <c r="CK35" s="87"/>
    </row>
    <row r="36" spans="1:91" ht="15.75" x14ac:dyDescent="0.25">
      <c r="B36" s="9" t="s">
        <v>27</v>
      </c>
      <c r="C36" s="176">
        <f>IF(C83="","",IF((C83-zval(Bi_2020!C36))=0,C83,IF((C83-zval(Bi_2020!C36))&gt;0,C83,Bi_2020!C36)))</f>
        <v>1.2</v>
      </c>
      <c r="D36" s="99" t="str">
        <f>IF(D83="","",IF((D83-zval(Bi_2020!D36))=0,D83,IF((D83-zval(Bi_2020!D36))&gt;0,D83,Bi_2020!D36)))</f>
        <v/>
      </c>
      <c r="E36" s="99" t="str">
        <f>IF(E83="","",IF((E83-zval(Bi_2020!E36))=0,E83,IF((E83-zval(Bi_2020!E36))&gt;0,E83,Bi_2020!E36)))</f>
        <v/>
      </c>
      <c r="F36" s="99" t="str">
        <f>IF(F83="","",IF((F83-zval(Bi_2020!F36))=0,F83,IF((F83-zval(Bi_2020!F36))&gt;0,F83,Bi_2020!F36)))</f>
        <v/>
      </c>
      <c r="G36" s="99" t="str">
        <f>IF(G83="","",IF((G83-zval(Bi_2020!G36))=0,G83,IF((G83-zval(Bi_2020!G36))&gt;0,G83,Bi_2020!G36)))</f>
        <v/>
      </c>
      <c r="H36" s="99" t="str">
        <f>IF(H83="","",IF((H83-zval(Bi_2020!H36))=0,H83,IF((H83-zval(Bi_2020!H36))&gt;0,H83,Bi_2020!H36)))</f>
        <v/>
      </c>
      <c r="I36" s="99" t="str">
        <f>IF(I83="","",IF((I83-zval(Bi_2020!I36))=0,I83,IF((I83-zval(Bi_2020!I36))&gt;0,I83,Bi_2020!I36)))</f>
        <v/>
      </c>
      <c r="J36" s="99" t="str">
        <f>IF(J83="","",IF((J83-zval(Bi_2020!J36))=0,J83,IF((J83-zval(Bi_2020!J36))&gt;0,J83,Bi_2020!J36)))</f>
        <v/>
      </c>
      <c r="K36" s="99" t="str">
        <f>IF(K83="","",IF((K83-zval(Bi_2020!K36))=0,K83,IF((K83-zval(Bi_2020!K36))&gt;0,K83,Bi_2020!K36)))</f>
        <v/>
      </c>
      <c r="L36" s="99" t="str">
        <f>IF(L83="","",IF((L83-zval(Bi_2020!L36))=0,L83,IF((L83-zval(Bi_2020!L36))&gt;0,L83,Bi_2020!L36)))</f>
        <v/>
      </c>
      <c r="M36" s="99" t="str">
        <f>IF(M83="","",IF((M83-zval(Bi_2020!M36))=0,M83,IF((M83-zval(Bi_2020!M36))&gt;0,M83,Bi_2020!M36)))</f>
        <v/>
      </c>
      <c r="N36" s="99" t="str">
        <f>IF(N83="","",IF((N83-zval(Bi_2020!N36))=0,N83,IF((N83-zval(Bi_2020!N36))&gt;0,N83,Bi_2020!N36)))</f>
        <v/>
      </c>
      <c r="O36" s="99" t="str">
        <f>IF(O83="","",IF((O83-zval(Bi_2020!O36))=0,O83,IF((O83-zval(Bi_2020!O36))&gt;0,O83,Bi_2020!O36)))</f>
        <v/>
      </c>
      <c r="P36" s="99">
        <f>IF(P83="","",IF((P83-zval(Bi_2020!P36))=0,P83,IF((P83-zval(Bi_2020!P36))&gt;0,P83,Bi_2020!P36)))</f>
        <v>0.9</v>
      </c>
      <c r="Q36" s="99" t="str">
        <f>IF(Q83="","",IF((Q83-zval(Bi_2020!Q36))=0,Q83,IF((Q83-zval(Bi_2020!Q36))&gt;0,Q83,Bi_2020!Q36)))</f>
        <v/>
      </c>
      <c r="R36" s="99" t="str">
        <f>IF(R83="","",IF((R83-zval(Bi_2020!R36))=0,R83,IF((R83-zval(Bi_2020!R36))&gt;0,R83,Bi_2020!R36)))</f>
        <v/>
      </c>
      <c r="S36" s="99">
        <f>IF(S83="","",IF((S83-zval(Bi_2020!S36))=0,S83,IF((S83-zval(Bi_2020!S36))&gt;0,S83,Bi_2020!S36)))</f>
        <v>2.15</v>
      </c>
      <c r="T36" s="99" t="str">
        <f>IF(T83="","",IF((T83-zval(Bi_2020!T36))=0,T83,IF((T83-zval(Bi_2020!T36))&gt;0,T83,Bi_2020!T36)))</f>
        <v/>
      </c>
      <c r="U36" s="99" t="str">
        <f>IF(U83="","",IF((U83-zval(Bi_2020!U36))=0,U83,IF((U83-zval(Bi_2020!U36))&gt;0,U83,Bi_2020!U36)))</f>
        <v/>
      </c>
      <c r="V36" s="99" t="str">
        <f>IF(V83="","",IF((V83-zval(Bi_2020!V36))=0,V83,IF((V83-zval(Bi_2020!V36))&gt;0,V83,Bi_2020!V36)))</f>
        <v/>
      </c>
      <c r="W36" s="99" t="str">
        <f>IF(W83="","",IF((W83-zval(Bi_2020!W36))=0,W83,IF((W83-zval(Bi_2020!W36))&gt;0,W83,Bi_2020!W36)))</f>
        <v/>
      </c>
      <c r="X36" s="99" t="str">
        <f>IF(X83="","",IF((X83-zval(Bi_2020!X36))=0,X83,IF((X83-zval(Bi_2020!X36))&gt;0,X83,Bi_2020!X36)))</f>
        <v/>
      </c>
      <c r="Y36" s="99" t="str">
        <f>IF(Y83="","",IF((Y83-zval(Bi_2020!Y36))=0,Y83,IF((Y83-zval(Bi_2020!Y36))&gt;0,Y83,Bi_2020!Y36)))</f>
        <v/>
      </c>
      <c r="Z36" s="99" t="str">
        <f>IF(Z83="","",IF((Z83-zval(Bi_2020!Z36))=0,Z83,IF((Z83-zval(Bi_2020!Z36))&gt;0,Z83,Bi_2020!Z36)))</f>
        <v/>
      </c>
      <c r="AA36" s="99" t="str">
        <f>IF(AA83="","",IF((AA83-zval(Bi_2020!AA36))=0,AA83,IF((AA83-zval(Bi_2020!AA36))&gt;0,AA83,Bi_2020!AA36)))</f>
        <v/>
      </c>
      <c r="AB36" s="99" t="str">
        <f>IF(AB83="","",IF((AB83-zval(Bi_2020!AB36))=0,AB83,IF((AB83-zval(Bi_2020!AB36))&gt;0,AB83,Bi_2020!AB36)))</f>
        <v/>
      </c>
      <c r="AC36" s="99" t="str">
        <f>IF(AC83="","",IF((AC83-zval(Bi_2020!AC36))=0,AC83,IF((AC83-zval(Bi_2020!AC36))&gt;0,AC83,Bi_2020!AC36)))</f>
        <v/>
      </c>
      <c r="AD36" s="194" t="str">
        <f>IF(AD83="","",IF((AD83-zval(Bi_2020!AD36))=0,AD83,IF((AD83-zval(Bi_2020!AD36))&gt;0,AD83,Bi_2020!AD36)))</f>
        <v/>
      </c>
      <c r="AE36" s="99" t="str">
        <f>IF(AE83="","",IF((AE83-zval(Bi_2020!AE36))=0,AE83,IF((AE83-zval(Bi_2020!AE36))&gt;0,AE83,Bi_2020!AE36)))</f>
        <v/>
      </c>
      <c r="AF36" s="99" t="str">
        <f>IF(AF83="","",IF((AF83-zval(Bi_2020!AF36))=0,AF83,IF((AF83-zval(Bi_2020!AF36))&gt;0,AF83,Bi_2020!AF36)))</f>
        <v/>
      </c>
      <c r="AG36" s="195" t="str">
        <f>IF(AG83="","",IF((AG83-zval(Bi_2020!AG36))=0,AG83,IF((AG83-zval(Bi_2020!AG36))&gt;0,AG83,Bi_2020!AG36)))</f>
        <v/>
      </c>
      <c r="AH36" s="195" t="str">
        <f>IF(AH83="","",IF((AH83-zval(Bi_2020!AH36))=0,AH83,IF((AH83-zval(Bi_2020!AH36))&gt;0,AH83,Bi_2020!AH36)))</f>
        <v/>
      </c>
      <c r="AI36" s="195">
        <v>2</v>
      </c>
      <c r="AJ36" s="195" t="str">
        <f>IF(AJ83="","",IF((AJ83-zval(Bi_2020!AJ36))=0,AJ83,IF((AJ83-zval(Bi_2020!AJ36))&gt;0,AJ83,Bi_2020!AJ36)))</f>
        <v/>
      </c>
      <c r="AK36" s="195" t="str">
        <f>IF(AK83="","",IF((AK83-zval(Bi_2020!AK36))=0,AK83,IF((AK83-zval(Bi_2020!AK36))&gt;0,AK83,Bi_2020!AK36)))</f>
        <v/>
      </c>
      <c r="AL36" s="195" t="str">
        <f>IF(AL83="","",IF((AL83-zval(Bi_2020!AL36))=0,AL83,IF((AL83-zval(Bi_2020!AL36))&gt;0,AL83,Bi_2020!AL36)))</f>
        <v/>
      </c>
      <c r="AM36" s="196" t="str">
        <f>IF(AM83="","",IF((AM83-zval(Bi_2020!AM36))=0,AM83,IF((AM83-zval(Bi_2020!AM36))&gt;0,AM83,Bi_2020!AM36)))</f>
        <v/>
      </c>
      <c r="AZ36" s="9" t="s">
        <v>27</v>
      </c>
      <c r="BA36" s="86">
        <v>1.2</v>
      </c>
      <c r="BB36" s="77"/>
      <c r="BC36" s="77"/>
      <c r="BD36" s="77"/>
      <c r="BE36" s="77"/>
      <c r="BF36" s="77"/>
      <c r="BG36" s="77"/>
      <c r="BH36" s="77"/>
      <c r="BI36" s="77"/>
      <c r="BJ36" s="77"/>
      <c r="BK36" s="77"/>
      <c r="BL36" s="77"/>
      <c r="BM36" s="77"/>
      <c r="BN36" s="77">
        <v>0.9</v>
      </c>
      <c r="BO36" s="77"/>
      <c r="BP36" s="77"/>
      <c r="BQ36" s="77">
        <v>2.15</v>
      </c>
      <c r="BR36" s="77"/>
      <c r="BS36" s="77"/>
      <c r="BT36" s="77"/>
      <c r="BU36" s="77"/>
      <c r="BV36" s="77"/>
      <c r="BW36" s="77"/>
      <c r="BX36" s="77"/>
      <c r="BY36" s="77"/>
      <c r="BZ36" s="77"/>
      <c r="CA36" s="77"/>
      <c r="CB36" s="76"/>
      <c r="CC36" s="77"/>
      <c r="CD36" s="77"/>
      <c r="CE36" s="78"/>
      <c r="CF36" s="78"/>
      <c r="CG36" s="78">
        <v>1.9</v>
      </c>
      <c r="CH36" s="78"/>
      <c r="CI36" s="78"/>
      <c r="CJ36" s="78"/>
      <c r="CK36" s="87"/>
    </row>
    <row r="37" spans="1:91" ht="15.75" x14ac:dyDescent="0.25">
      <c r="B37" s="9" t="s">
        <v>28</v>
      </c>
      <c r="C37" s="176">
        <f>IF(C84="","",IF((C84-zval(Bi_2020!C37))=0,C84,IF((C84-zval(Bi_2020!C37))&gt;0,C84,Bi_2020!C37)))</f>
        <v>1.5</v>
      </c>
      <c r="D37" s="99" t="str">
        <f>IF(D84="","",IF((D84-zval(Bi_2020!D37))=0,D84,IF((D84-zval(Bi_2020!D37))&gt;0,D84,Bi_2020!D37)))</f>
        <v/>
      </c>
      <c r="E37" s="99" t="str">
        <f>IF(E84="","",IF((E84-zval(Bi_2020!E37))=0,E84,IF((E84-zval(Bi_2020!E37))&gt;0,E84,Bi_2020!E37)))</f>
        <v/>
      </c>
      <c r="F37" s="99" t="str">
        <f>IF(F84="","",IF((F84-zval(Bi_2020!F37))=0,F84,IF((F84-zval(Bi_2020!F37))&gt;0,F84,Bi_2020!F37)))</f>
        <v/>
      </c>
      <c r="G37" s="99" t="str">
        <f>IF(G84="","",IF((G84-zval(Bi_2020!G37))=0,G84,IF((G84-zval(Bi_2020!G37))&gt;0,G84,Bi_2020!G37)))</f>
        <v/>
      </c>
      <c r="H37" s="99">
        <f>IF(H84="","",IF((H84-zval(Bi_2020!H37))=0,H84,IF((H84-zval(Bi_2020!H37))&gt;0,H84,Bi_2020!H37)))</f>
        <v>2</v>
      </c>
      <c r="I37" s="99" t="str">
        <f>IF(I84="","",IF((I84-zval(Bi_2020!I37))=0,I84,IF((I84-zval(Bi_2020!I37))&gt;0,I84,Bi_2020!I37)))</f>
        <v/>
      </c>
      <c r="J37" s="99" t="str">
        <f>IF(J84="","",IF((J84-zval(Bi_2020!J37))=0,J84,IF((J84-zval(Bi_2020!J37))&gt;0,J84,Bi_2020!J37)))</f>
        <v/>
      </c>
      <c r="K37" s="99" t="str">
        <f>IF(K84="","",IF((K84-zval(Bi_2020!K37))=0,K84,IF((K84-zval(Bi_2020!K37))&gt;0,K84,Bi_2020!K37)))</f>
        <v/>
      </c>
      <c r="L37" s="99" t="str">
        <f>IF(L84="","",IF((L84-zval(Bi_2020!L37))=0,L84,IF((L84-zval(Bi_2020!L37))&gt;0,L84,Bi_2020!L37)))</f>
        <v/>
      </c>
      <c r="M37" s="99" t="str">
        <f>IF(M84="","",IF((M84-zval(Bi_2020!M37))=0,M84,IF((M84-zval(Bi_2020!M37))&gt;0,M84,Bi_2020!M37)))</f>
        <v/>
      </c>
      <c r="N37" s="99" t="str">
        <f>IF(N84="","",IF((N84-zval(Bi_2020!N37))=0,N84,IF((N84-zval(Bi_2020!N37))&gt;0,N84,Bi_2020!N37)))</f>
        <v/>
      </c>
      <c r="O37" s="99" t="str">
        <f>IF(O84="","",IF((O84-zval(Bi_2020!O37))=0,O84,IF((O84-zval(Bi_2020!O37))&gt;0,O84,Bi_2020!O37)))</f>
        <v/>
      </c>
      <c r="P37" s="99">
        <f>IF(P84="","",IF((P84-zval(Bi_2020!P37))=0,P84,IF((P84-zval(Bi_2020!P37))&gt;0,P84,Bi_2020!P37)))</f>
        <v>3</v>
      </c>
      <c r="Q37" s="99" t="str">
        <f>IF(Q84="","",IF((Q84-zval(Bi_2020!Q37))=0,Q84,IF((Q84-zval(Bi_2020!Q37))&gt;0,Q84,Bi_2020!Q37)))</f>
        <v/>
      </c>
      <c r="R37" s="99" t="str">
        <f>IF(R84="","",IF((R84-zval(Bi_2020!R37))=0,R84,IF((R84-zval(Bi_2020!R37))&gt;0,R84,Bi_2020!R37)))</f>
        <v/>
      </c>
      <c r="S37" s="99" t="str">
        <f>IF(S84="","",IF((S84-zval(Bi_2020!S37))=0,S84,IF((S84-zval(Bi_2020!S37))&gt;0,S84,Bi_2020!S37)))</f>
        <v/>
      </c>
      <c r="T37" s="99" t="str">
        <f>IF(T84="","",IF((T84-zval(Bi_2020!T37))=0,T84,IF((T84-zval(Bi_2020!T37))&gt;0,T84,Bi_2020!T37)))</f>
        <v/>
      </c>
      <c r="U37" s="99" t="str">
        <f>IF(U84="","",IF((U84-zval(Bi_2020!U37))=0,U84,IF((U84-zval(Bi_2020!U37))&gt;0,U84,Bi_2020!U37)))</f>
        <v/>
      </c>
      <c r="V37" s="99" t="str">
        <f>IF(V84="","",IF((V84-zval(Bi_2020!V37))=0,V84,IF((V84-zval(Bi_2020!V37))&gt;0,V84,Bi_2020!V37)))</f>
        <v/>
      </c>
      <c r="W37" s="99" t="str">
        <f>IF(W84="","",IF((W84-zval(Bi_2020!W37))=0,W84,IF((W84-zval(Bi_2020!W37))&gt;0,W84,Bi_2020!W37)))</f>
        <v/>
      </c>
      <c r="X37" s="99" t="str">
        <f>IF(X84="","",IF((X84-zval(Bi_2020!X37))=0,X84,IF((X84-zval(Bi_2020!X37))&gt;0,X84,Bi_2020!X37)))</f>
        <v/>
      </c>
      <c r="Y37" s="99" t="str">
        <f>IF(Y84="","",IF((Y84-zval(Bi_2020!Y37))=0,Y84,IF((Y84-zval(Bi_2020!Y37))&gt;0,Y84,Bi_2020!Y37)))</f>
        <v/>
      </c>
      <c r="Z37" s="99">
        <f>AE32</f>
        <v>1.5</v>
      </c>
      <c r="AA37" s="99" t="str">
        <f>IF(AA84="","",IF((AA84-zval(Bi_2020!AA37))=0,AA84,IF((AA84-zval(Bi_2020!AA37))&gt;0,AA84,Bi_2020!AA37)))</f>
        <v/>
      </c>
      <c r="AB37" s="99" t="str">
        <f>IF(AB84="","",IF((AB84-zval(Bi_2020!AB37))=0,AB84,IF((AB84-zval(Bi_2020!AB37))&gt;0,AB84,Bi_2020!AB37)))</f>
        <v/>
      </c>
      <c r="AC37" s="99" t="str">
        <f>IF(AC84="","",IF((AC84-zval(Bi_2020!AC37))=0,AC84,IF((AC84-zval(Bi_2020!AC37))&gt;0,AC84,Bi_2020!AC37)))</f>
        <v/>
      </c>
      <c r="AD37" s="99" t="str">
        <f>IF(AD84="","",IF((AD84-zval(Bi_2020!AD37))=0,AD84,IF((AD84-zval(Bi_2020!AD37))&gt;0,AD84,Bi_2020!AD37)))</f>
        <v/>
      </c>
      <c r="AE37" s="194" t="str">
        <f>IF(AE84="","",IF((AE84-zval(Bi_2020!AE37))=0,AE84,IF((AE84-zval(Bi_2020!AE37))&gt;0,AE84,Bi_2020!AE37)))</f>
        <v/>
      </c>
      <c r="AF37" s="99" t="str">
        <f>IF(AF84="","",IF((AF84-zval(Bi_2020!AF37))=0,AF84,IF((AF84-zval(Bi_2020!AF37))&gt;0,AF84,Bi_2020!AF37)))</f>
        <v/>
      </c>
      <c r="AG37" s="195" t="str">
        <f>IF(AG84="","",IF((AG84-zval(Bi_2020!AG37))=0,AG84,IF((AG84-zval(Bi_2020!AG37))&gt;0,AG84,Bi_2020!AG37)))</f>
        <v/>
      </c>
      <c r="AH37" s="195" t="str">
        <f>IF(AH84="","",IF((AH84-zval(Bi_2020!AH37))=0,AH84,IF((AH84-zval(Bi_2020!AH37))&gt;0,AH84,Bi_2020!AH37)))</f>
        <v/>
      </c>
      <c r="AI37" s="195" t="str">
        <f>IF(AI84="","",IF((AI84-zval(Bi_2020!AI37))=0,AI84,IF((AI84-zval(Bi_2020!AI37))&gt;0,AI84,Bi_2020!AI37)))</f>
        <v/>
      </c>
      <c r="AJ37" s="195" t="str">
        <f>IF(AJ84="","",IF((AJ84-zval(Bi_2020!AJ37))=0,AJ84,IF((AJ84-zval(Bi_2020!AJ37))&gt;0,AJ84,Bi_2020!AJ37)))</f>
        <v/>
      </c>
      <c r="AK37" s="195" t="str">
        <f>IF(AK84="","",IF((AK84-zval(Bi_2020!AK37))=0,AK84,IF((AK84-zval(Bi_2020!AK37))&gt;0,AK84,Bi_2020!AK37)))</f>
        <v/>
      </c>
      <c r="AL37" s="195" t="str">
        <f>IF(AL84="","",IF((AL84-zval(Bi_2020!AL37))=0,AL84,IF((AL84-zval(Bi_2020!AL37))&gt;0,AL84,Bi_2020!AL37)))</f>
        <v/>
      </c>
      <c r="AM37" s="196" t="str">
        <f>IF(AM84="","",IF((AM84-zval(Bi_2020!AM37))=0,AM84,IF((AM84-zval(Bi_2020!AM37))&gt;0,AM84,Bi_2020!AM37)))</f>
        <v/>
      </c>
      <c r="AZ37" s="9" t="s">
        <v>28</v>
      </c>
      <c r="BA37" s="86">
        <v>1.5</v>
      </c>
      <c r="BB37" s="77"/>
      <c r="BC37" s="77"/>
      <c r="BD37" s="77"/>
      <c r="BE37" s="77"/>
      <c r="BF37" s="77">
        <v>2</v>
      </c>
      <c r="BG37" s="77"/>
      <c r="BH37" s="77"/>
      <c r="BI37" s="77"/>
      <c r="BJ37" s="77"/>
      <c r="BK37" s="77"/>
      <c r="BL37" s="77"/>
      <c r="BM37" s="77"/>
      <c r="BN37" s="77">
        <v>2.1</v>
      </c>
      <c r="BO37" s="77"/>
      <c r="BP37" s="77"/>
      <c r="BQ37" s="77"/>
      <c r="BR37" s="77"/>
      <c r="BS37" s="77"/>
      <c r="BT37" s="77"/>
      <c r="BU37" s="77"/>
      <c r="BV37" s="77"/>
      <c r="BW37" s="77"/>
      <c r="BX37" s="77">
        <v>1.5</v>
      </c>
      <c r="BY37" s="77"/>
      <c r="BZ37" s="77"/>
      <c r="CA37" s="77"/>
      <c r="CB37" s="77"/>
      <c r="CC37" s="76"/>
      <c r="CD37" s="77"/>
      <c r="CE37" s="78"/>
      <c r="CF37" s="78"/>
      <c r="CG37" s="78"/>
      <c r="CH37" s="78"/>
      <c r="CI37" s="78"/>
      <c r="CJ37" s="78"/>
      <c r="CK37" s="87"/>
    </row>
    <row r="38" spans="1:91" ht="15.75" x14ac:dyDescent="0.25">
      <c r="B38" s="9" t="s">
        <v>29</v>
      </c>
      <c r="C38" s="176" t="str">
        <f>IF(C85="","",IF((C85-zval(Bi_2020!C38))=0,C85,IF((C85-zval(Bi_2020!C38))&gt;0,C85,Bi_2020!C38)))</f>
        <v/>
      </c>
      <c r="D38" s="99">
        <f>IF(D85="","",IF((D85-zval(Bi_2020!D38))=0,D85,IF((D85-zval(Bi_2020!D38))&gt;0,D85,Bi_2020!D38)))</f>
        <v>1</v>
      </c>
      <c r="E38" s="99" t="str">
        <f>IF(E85="","",IF((E85-zval(Bi_2020!E38))=0,E85,IF((E85-zval(Bi_2020!E38))&gt;0,E85,Bi_2020!E38)))</f>
        <v/>
      </c>
      <c r="F38" s="99" t="str">
        <f>IF(F85="","",IF((F85-zval(Bi_2020!F38))=0,F85,IF((F85-zval(Bi_2020!F38))&gt;0,F85,Bi_2020!F38)))</f>
        <v/>
      </c>
      <c r="G38" s="99" t="str">
        <f>IF(G85="","",IF((G85-zval(Bi_2020!G38))=0,G85,IF((G85-zval(Bi_2020!G38))&gt;0,G85,Bi_2020!G38)))</f>
        <v/>
      </c>
      <c r="H38" s="99" t="str">
        <f>IF(H85="","",IF((H85-zval(Bi_2020!H38))=0,H85,IF((H85-zval(Bi_2020!H38))&gt;0,H85,Bi_2020!H38)))</f>
        <v/>
      </c>
      <c r="I38" s="99" t="str">
        <f>IF(I85="","",IF((I85-zval(Bi_2020!I38))=0,I85,IF((I85-zval(Bi_2020!I38))&gt;0,I85,Bi_2020!I38)))</f>
        <v/>
      </c>
      <c r="J38" s="99" t="str">
        <f>IF(J85="","",IF((J85-zval(Bi_2020!J38))=0,J85,IF((J85-zval(Bi_2020!J38))&gt;0,J85,Bi_2020!J38)))</f>
        <v/>
      </c>
      <c r="K38" s="99" t="str">
        <f>IF(K85="","",IF((K85-zval(Bi_2020!K38))=0,K85,IF((K85-zval(Bi_2020!K38))&gt;0,K85,Bi_2020!K38)))</f>
        <v/>
      </c>
      <c r="L38" s="99" t="str">
        <f>IF(L85="","",IF((L85-zval(Bi_2020!L38))=0,L85,IF((L85-zval(Bi_2020!L38))&gt;0,L85,Bi_2020!L38)))</f>
        <v/>
      </c>
      <c r="M38" s="99" t="str">
        <f>IF(M85="","",IF((M85-zval(Bi_2020!M38))=0,M85,IF((M85-zval(Bi_2020!M38))&gt;0,M85,Bi_2020!M38)))</f>
        <v/>
      </c>
      <c r="N38" s="99">
        <f>IF(N85="","",IF((N85-zval(Bi_2020!N38))=0,N85,IF((N85-zval(Bi_2020!N38))&gt;0,N85,Bi_2020!N38)))</f>
        <v>5.4</v>
      </c>
      <c r="O38" s="99" t="str">
        <f>IF(O85="","",IF((O85-zval(Bi_2020!O38))=0,O85,IF((O85-zval(Bi_2020!O38))&gt;0,O85,Bi_2020!O38)))</f>
        <v/>
      </c>
      <c r="P38" s="99" t="str">
        <f>IF(P85="","",IF((P85-zval(Bi_2020!P38))=0,P85,IF((P85-zval(Bi_2020!P38))&gt;0,P85,Bi_2020!P38)))</f>
        <v/>
      </c>
      <c r="Q38" s="99">
        <f>IF(Q85="","",IF((Q85-zval(Bi_2020!Q38))=0,Q85,IF((Q85-zval(Bi_2020!Q38))&gt;0,Q85,Bi_2020!Q38)))</f>
        <v>1.85</v>
      </c>
      <c r="R38" s="99" t="str">
        <f>IF(R85="","",IF((R85-zval(Bi_2020!R38))=0,R85,IF((R85-zval(Bi_2020!R38))&gt;0,R85,Bi_2020!R38)))</f>
        <v/>
      </c>
      <c r="S38" s="99" t="str">
        <f>IF(S85="","",IF((S85-zval(Bi_2020!S38))=0,S85,IF((S85-zval(Bi_2020!S38))&gt;0,S85,Bi_2020!S38)))</f>
        <v/>
      </c>
      <c r="T38" s="99" t="str">
        <f>IF(T85="","",IF((T85-zval(Bi_2020!T38))=0,T85,IF((T85-zval(Bi_2020!T38))&gt;0,T85,Bi_2020!T38)))</f>
        <v/>
      </c>
      <c r="U38" s="99" t="str">
        <f>IF(U85="","",IF((U85-zval(Bi_2020!U38))=0,U85,IF((U85-zval(Bi_2020!U38))&gt;0,U85,Bi_2020!U38)))</f>
        <v/>
      </c>
      <c r="V38" s="99" t="str">
        <f>IF(V85="","",IF((V85-zval(Bi_2020!V38))=0,V85,IF((V85-zval(Bi_2020!V38))&gt;0,V85,Bi_2020!V38)))</f>
        <v/>
      </c>
      <c r="W38" s="99" t="str">
        <f>IF(W85="","",IF((W85-zval(Bi_2020!W38))=0,W85,IF((W85-zval(Bi_2020!W38))&gt;0,W85,Bi_2020!W38)))</f>
        <v/>
      </c>
      <c r="X38" s="99">
        <f>IF(X85="","",IF((X85-zval(Bi_2020!X38))=0,X85,IF((X85-zval(Bi_2020!X38))&gt;0,X85,Bi_2020!X38)))</f>
        <v>1.32</v>
      </c>
      <c r="Y38" s="99">
        <v>1.4</v>
      </c>
      <c r="Z38" s="99" t="str">
        <f>IF(Z85="","",IF((Z85-zval(Bi_2020!Z38))=0,Z85,IF((Z85-zval(Bi_2020!Z38))&gt;0,Z85,Bi_2020!Z38)))</f>
        <v/>
      </c>
      <c r="AA38" s="99" t="str">
        <f>IF(AA85="","",IF((AA85-zval(Bi_2020!AA38))=0,AA85,IF((AA85-zval(Bi_2020!AA38))&gt;0,AA85,Bi_2020!AA38)))</f>
        <v/>
      </c>
      <c r="AB38" s="99" t="str">
        <f>IF(AB85="","",IF((AB85-zval(Bi_2020!AB38))=0,AB85,IF((AB85-zval(Bi_2020!AB38))&gt;0,AB85,Bi_2020!AB38)))</f>
        <v/>
      </c>
      <c r="AC38" s="99" t="str">
        <f>IF(AC85="","",IF((AC85-zval(Bi_2020!AC38))=0,AC85,IF((AC85-zval(Bi_2020!AC38))&gt;0,AC85,Bi_2020!AC38)))</f>
        <v/>
      </c>
      <c r="AD38" s="99" t="str">
        <f>IF(AD85="","",IF((AD85-zval(Bi_2020!AD38))=0,AD85,IF((AD85-zval(Bi_2020!AD38))&gt;0,AD85,Bi_2020!AD38)))</f>
        <v/>
      </c>
      <c r="AE38" s="99" t="str">
        <f>IF(AE85="","",IF((AE85-zval(Bi_2020!AE38))=0,AE85,IF((AE85-zval(Bi_2020!AE38))&gt;0,AE85,Bi_2020!AE38)))</f>
        <v/>
      </c>
      <c r="AF38" s="194" t="str">
        <f>IF(AF85="","",IF((AF85-zval(Bi_2020!AF38))=0,AF85,IF((AF85-zval(Bi_2020!AF38))&gt;0,AF85,Bi_2020!AF38)))</f>
        <v/>
      </c>
      <c r="AG38" s="195" t="str">
        <f>IF(AG85="","",IF((AG85-zval(Bi_2020!AG38))=0,AG85,IF((AG85-zval(Bi_2020!AG38))&gt;0,AG85,Bi_2020!AG38)))</f>
        <v/>
      </c>
      <c r="AH38" s="195" t="str">
        <f>IF(AH85="","",IF((AH85-zval(Bi_2020!AH38))=0,AH85,IF((AH85-zval(Bi_2020!AH38))&gt;0,AH85,Bi_2020!AH38)))</f>
        <v/>
      </c>
      <c r="AI38" s="195" t="str">
        <f>IF(AI85="","",IF((AI85-zval(Bi_2020!AI38))=0,AI85,IF((AI85-zval(Bi_2020!AI38))&gt;0,AI85,Bi_2020!AI38)))</f>
        <v/>
      </c>
      <c r="AJ38" s="195" t="str">
        <f>IF(AJ85="","",IF((AJ85-zval(Bi_2020!AJ38))=0,AJ85,IF((AJ85-zval(Bi_2020!AJ38))&gt;0,AJ85,Bi_2020!AJ38)))</f>
        <v/>
      </c>
      <c r="AK38" s="195" t="str">
        <f>IF(AK85="","",IF((AK85-zval(Bi_2020!AK38))=0,AK85,IF((AK85-zval(Bi_2020!AK38))&gt;0,AK85,Bi_2020!AK38)))</f>
        <v/>
      </c>
      <c r="AL38" s="195" t="str">
        <f>IF(AL85="","",IF((AL85-zval(Bi_2020!AL38))=0,AL85,IF((AL85-zval(Bi_2020!AL38))&gt;0,AL85,Bi_2020!AL38)))</f>
        <v/>
      </c>
      <c r="AM38" s="196" t="str">
        <f>IF(AM85="","",IF((AM85-zval(Bi_2020!AM38))=0,AM85,IF((AM85-zval(Bi_2020!AM38))&gt;0,AM85,Bi_2020!AM38)))</f>
        <v/>
      </c>
      <c r="AZ38" s="9" t="s">
        <v>29</v>
      </c>
      <c r="BA38" s="86"/>
      <c r="BB38" s="77">
        <v>1</v>
      </c>
      <c r="BC38" s="77"/>
      <c r="BD38" s="77"/>
      <c r="BE38" s="77"/>
      <c r="BF38" s="77"/>
      <c r="BG38" s="77"/>
      <c r="BH38" s="77"/>
      <c r="BI38" s="77"/>
      <c r="BJ38" s="77"/>
      <c r="BK38" s="77"/>
      <c r="BL38" s="78">
        <v>3</v>
      </c>
      <c r="BM38" s="77"/>
      <c r="BN38" s="77"/>
      <c r="BO38" s="77">
        <v>0.93</v>
      </c>
      <c r="BP38" s="77"/>
      <c r="BQ38" s="77"/>
      <c r="BR38" s="77"/>
      <c r="BS38" s="77"/>
      <c r="BT38" s="77"/>
      <c r="BU38" s="77"/>
      <c r="BV38" s="77">
        <v>1.32</v>
      </c>
      <c r="BW38" s="77"/>
      <c r="BX38" s="77"/>
      <c r="BY38" s="77"/>
      <c r="BZ38" s="77"/>
      <c r="CA38" s="77"/>
      <c r="CB38" s="77"/>
      <c r="CC38" s="77"/>
      <c r="CD38" s="76"/>
      <c r="CE38" s="78"/>
      <c r="CF38" s="78"/>
      <c r="CG38" s="78"/>
      <c r="CH38" s="78"/>
      <c r="CI38" s="78"/>
      <c r="CJ38" s="78"/>
      <c r="CK38" s="87"/>
    </row>
    <row r="39" spans="1:91" ht="15.75" x14ac:dyDescent="0.25">
      <c r="A39" s="3"/>
      <c r="B39" s="9" t="s">
        <v>31</v>
      </c>
      <c r="C39" s="198" t="str">
        <f>IF(C86="","",IF((C86-zval(Bi_2020!C39))=0,C86,IF((C86-zval(Bi_2020!C39))&gt;0,C86,Bi_2020!C39)))</f>
        <v/>
      </c>
      <c r="D39" s="195" t="str">
        <f>IF(D86="","",IF((D86-zval(Bi_2020!D39))=0,D86,IF((D86-zval(Bi_2020!D39))&gt;0,D86,Bi_2020!D39)))</f>
        <v/>
      </c>
      <c r="E39" s="195" t="str">
        <f>IF(E86="","",IF((E86-zval(Bi_2020!E39))=0,E86,IF((E86-zval(Bi_2020!E39))&gt;0,E86,Bi_2020!E39)))</f>
        <v/>
      </c>
      <c r="F39" s="195" t="str">
        <f>IF(F86="","",IF((F86-zval(Bi_2020!F39))=0,F86,IF((F86-zval(Bi_2020!F39))&gt;0,F86,Bi_2020!F39)))</f>
        <v/>
      </c>
      <c r="G39" s="195" t="str">
        <f>IF(G86="","",IF((G86-zval(Bi_2020!G39))=0,G86,IF((G86-zval(Bi_2020!G39))&gt;0,G86,Bi_2020!G39)))</f>
        <v/>
      </c>
      <c r="H39" s="195" t="str">
        <f>IF(H86="","",IF((H86-zval(Bi_2020!H39))=0,H86,IF((H86-zval(Bi_2020!H39))&gt;0,H86,Bi_2020!H39)))</f>
        <v/>
      </c>
      <c r="I39" s="195" t="str">
        <f>IF(I86="","",IF((I86-zval(Bi_2020!I39))=0,I86,IF((I86-zval(Bi_2020!I39))&gt;0,I86,Bi_2020!I39)))</f>
        <v/>
      </c>
      <c r="J39" s="195" t="str">
        <f>IF(J86="","",IF((J86-zval(Bi_2020!J39))=0,J86,IF((J86-zval(Bi_2020!J39))&gt;0,J86,Bi_2020!J39)))</f>
        <v/>
      </c>
      <c r="K39" s="195" t="str">
        <f>IF(K86="","",IF((K86-zval(Bi_2020!K39))=0,K86,IF((K86-zval(Bi_2020!K39))&gt;0,K86,Bi_2020!K39)))</f>
        <v/>
      </c>
      <c r="L39" s="195" t="str">
        <f>IF(L86="","",IF((L86-zval(Bi_2020!L39))=0,L86,IF((L86-zval(Bi_2020!L39))&gt;0,L86,Bi_2020!L39)))</f>
        <v/>
      </c>
      <c r="M39" s="195" t="str">
        <f>IF(M86="","",IF((M86-zval(Bi_2020!M39))=0,M86,IF((M86-zval(Bi_2020!M39))&gt;0,M86,Bi_2020!M39)))</f>
        <v/>
      </c>
      <c r="N39" s="195" t="str">
        <f>IF(N86="","",IF((N86-zval(Bi_2020!N39))=0,N86,IF((N86-zval(Bi_2020!N39))&gt;0,N86,Bi_2020!N39)))</f>
        <v/>
      </c>
      <c r="O39" s="99">
        <f>IF(O86="","",IF((O86-zval(Bi_2020!O39))=0,O86,IF((O86-zval(Bi_2020!O39))&gt;0,O86,Bi_2020!O39)))</f>
        <v>0.3</v>
      </c>
      <c r="P39" s="195" t="str">
        <f>IF(P86="","",IF((P86-zval(Bi_2020!P39))=0,P86,IF((P86-zval(Bi_2020!P39))&gt;0,P86,Bi_2020!P39)))</f>
        <v/>
      </c>
      <c r="Q39" s="195" t="str">
        <f>IF(Q86="","",IF((Q86-zval(Bi_2020!Q39))=0,Q86,IF((Q86-zval(Bi_2020!Q39))&gt;0,Q86,Bi_2020!Q39)))</f>
        <v/>
      </c>
      <c r="R39" s="195" t="str">
        <f>IF(R86="","",IF((R86-zval(Bi_2020!R39))=0,R86,IF((R86-zval(Bi_2020!R39))&gt;0,R86,Bi_2020!R39)))</f>
        <v/>
      </c>
      <c r="S39" s="195">
        <f>IF(S86="","",IF((S86-zval(Bi_2020!S39))=0,S86,IF((S86-zval(Bi_2020!S39))&gt;0,S86,Bi_2020!S39)))</f>
        <v>2</v>
      </c>
      <c r="T39" s="195" t="str">
        <f>IF(T86="","",IF((T86-zval(Bi_2020!T39))=0,T86,IF((T86-zval(Bi_2020!T39))&gt;0,T86,Bi_2020!T39)))</f>
        <v/>
      </c>
      <c r="U39" s="195" t="str">
        <f>IF(U86="","",IF((U86-zval(Bi_2020!U39))=0,U86,IF((U86-zval(Bi_2020!U39))&gt;0,U86,Bi_2020!U39)))</f>
        <v/>
      </c>
      <c r="V39" s="195" t="str">
        <f>IF(V86="","",IF((V86-zval(Bi_2020!V39))=0,V86,IF((V86-zval(Bi_2020!V39))&gt;0,V86,Bi_2020!V39)))</f>
        <v/>
      </c>
      <c r="W39" s="195" t="str">
        <f>IF(W86="","",IF((W86-zval(Bi_2020!W39))=0,W86,IF((W86-zval(Bi_2020!W39))&gt;0,W86,Bi_2020!W39)))</f>
        <v/>
      </c>
      <c r="X39" s="195" t="str">
        <f>IF(X86="","",IF((X86-zval(Bi_2020!X39))=0,X86,IF((X86-zval(Bi_2020!X39))&gt;0,X86,Bi_2020!X39)))</f>
        <v/>
      </c>
      <c r="Y39" s="195" t="str">
        <f>IF(Y86="","",IF((Y86-zval(Bi_2020!Y39))=0,Y86,IF((Y86-zval(Bi_2020!Y39))&gt;0,Y86,Bi_2020!Y39)))</f>
        <v/>
      </c>
      <c r="Z39" s="195" t="str">
        <f>IF(Z86="","",IF((Z86-zval(Bi_2020!Z39))=0,Z86,IF((Z86-zval(Bi_2020!Z39))&gt;0,Z86,Bi_2020!Z39)))</f>
        <v/>
      </c>
      <c r="AA39" s="195" t="str">
        <f>IF(AA86="","",IF((AA86-zval(Bi_2020!AA39))=0,AA86,IF((AA86-zval(Bi_2020!AA39))&gt;0,AA86,Bi_2020!AA39)))</f>
        <v/>
      </c>
      <c r="AB39" s="195" t="str">
        <f>IF(AB86="","",IF((AB86-zval(Bi_2020!AB39))=0,AB86,IF((AB86-zval(Bi_2020!AB39))&gt;0,AB86,Bi_2020!AB39)))</f>
        <v/>
      </c>
      <c r="AC39" s="195" t="str">
        <f>IF(AC86="","",IF((AC86-zval(Bi_2020!AC39))=0,AC86,IF((AC86-zval(Bi_2020!AC39))&gt;0,AC86,Bi_2020!AC39)))</f>
        <v/>
      </c>
      <c r="AD39" s="195" t="str">
        <f>IF(AD86="","",IF((AD86-zval(Bi_2020!AD39))=0,AD86,IF((AD86-zval(Bi_2020!AD39))&gt;0,AD86,Bi_2020!AD39)))</f>
        <v/>
      </c>
      <c r="AE39" s="195" t="str">
        <f>IF(AE86="","",IF((AE86-zval(Bi_2020!AE39))=0,AE86,IF((AE86-zval(Bi_2020!AE39))&gt;0,AE86,Bi_2020!AE39)))</f>
        <v/>
      </c>
      <c r="AF39" s="195" t="str">
        <f>IF(AF86="","",IF((AF86-zval(Bi_2020!AF39))=0,AF86,IF((AF86-zval(Bi_2020!AF39))&gt;0,AF86,Bi_2020!AF39)))</f>
        <v/>
      </c>
      <c r="AG39" s="199" t="str">
        <f>IF(AG86="","",IF((AG86-zval(Bi_2020!AG39))=0,AG86,IF((AG86-zval(Bi_2020!AG39))&gt;0,AG86,Bi_2020!AG39)))</f>
        <v/>
      </c>
      <c r="AH39" s="195" t="str">
        <f>IF(AH86="","",IF((AH86-zval(Bi_2020!AH39))=0,AH86,IF((AH86-zval(Bi_2020!AH39))&gt;0,AH86,Bi_2020!AH39)))</f>
        <v/>
      </c>
      <c r="AI39" s="195" t="str">
        <f>IF(AI86="","",IF((AI86-zval(Bi_2020!AI39))=0,AI86,IF((AI86-zval(Bi_2020!AI39))&gt;0,AI86,Bi_2020!AI39)))</f>
        <v/>
      </c>
      <c r="AJ39" s="99">
        <f>IF(AJ86="","",IF((AJ86-zval(Bi_2020!AJ39))=0,AJ86,IF((AJ86-zval(Bi_2020!AJ39))&gt;0,AJ86,Bi_2020!AJ39)))</f>
        <v>0.5</v>
      </c>
      <c r="AK39" s="99">
        <f>IF(AK86="","",IF((AK86-zval(Bi_2020!AK39))=0,AK86,IF((AK86-zval(Bi_2020!AK39))&gt;0,AK86,Bi_2020!AK39)))</f>
        <v>0.5</v>
      </c>
      <c r="AL39" s="195">
        <f>IF(AL86="","",IF((AL86-zval(Bi_2020!AL39))=0,AL86,IF((AL86-zval(Bi_2020!AL39))&gt;0,AL86,Bi_2020!AL39)))</f>
        <v>0.76</v>
      </c>
      <c r="AM39" s="196" t="str">
        <f>IF(AM86="","",IF((AM86-zval(Bi_2020!AM39))=0,AM86,IF((AM86-zval(Bi_2020!AM39))&gt;0,AM86,Bi_2020!AM39)))</f>
        <v/>
      </c>
      <c r="AN39" s="3"/>
      <c r="AZ39" s="9" t="s">
        <v>31</v>
      </c>
      <c r="BA39" s="88"/>
      <c r="BB39" s="78"/>
      <c r="BC39" s="78"/>
      <c r="BD39" s="78"/>
      <c r="BE39" s="78"/>
      <c r="BF39" s="78"/>
      <c r="BG39" s="78"/>
      <c r="BH39" s="78"/>
      <c r="BI39" s="78"/>
      <c r="BJ39" s="78"/>
      <c r="BK39" s="78"/>
      <c r="BL39" s="78"/>
      <c r="BM39" s="77">
        <v>0.3</v>
      </c>
      <c r="BN39" s="77"/>
      <c r="BO39" s="78"/>
      <c r="BP39" s="78"/>
      <c r="BQ39" s="78">
        <v>2</v>
      </c>
      <c r="BR39" s="78"/>
      <c r="BS39" s="78"/>
      <c r="BT39" s="78"/>
      <c r="BU39" s="78"/>
      <c r="BV39" s="78"/>
      <c r="BW39" s="78"/>
      <c r="BX39" s="78"/>
      <c r="BY39" s="78"/>
      <c r="BZ39" s="78"/>
      <c r="CA39" s="78"/>
      <c r="CB39" s="78"/>
      <c r="CC39" s="78"/>
      <c r="CD39" s="78"/>
      <c r="CE39" s="80"/>
      <c r="CF39" s="78"/>
      <c r="CG39" s="78"/>
      <c r="CH39" s="77">
        <v>0.5</v>
      </c>
      <c r="CI39" s="77">
        <v>0.5</v>
      </c>
      <c r="CJ39" s="78">
        <v>0.7</v>
      </c>
      <c r="CK39" s="89"/>
      <c r="CL39" s="3"/>
    </row>
    <row r="40" spans="1:91" ht="15.75" x14ac:dyDescent="0.25">
      <c r="A40" s="3"/>
      <c r="B40" s="9" t="s">
        <v>206</v>
      </c>
      <c r="C40" s="198" t="str">
        <f>IF(C87="","",IF((C87-zval(Bi_2020!C40))=0,C87,IF((C87-zval(Bi_2020!C40))&gt;0,C87,Bi_2020!C40)))</f>
        <v/>
      </c>
      <c r="D40" s="195" t="str">
        <f>IF(D87="","",IF((D87-zval(Bi_2020!D40))=0,D87,IF((D87-zval(Bi_2020!D40))&gt;0,D87,Bi_2020!D40)))</f>
        <v/>
      </c>
      <c r="E40" s="195" t="str">
        <f>IF(E87="","",IF((E87-zval(Bi_2020!E40))=0,E87,IF((E87-zval(Bi_2020!E40))&gt;0,E87,Bi_2020!E40)))</f>
        <v/>
      </c>
      <c r="F40" s="195" t="str">
        <f>IF(F87="","",IF((F87-zval(Bi_2020!F40))=0,F87,IF((F87-zval(Bi_2020!F40))&gt;0,F87,Bi_2020!F40)))</f>
        <v/>
      </c>
      <c r="G40" s="195" t="str">
        <f>IF(G87="","",IF((G87-zval(Bi_2020!G40))=0,G87,IF((G87-zval(Bi_2020!G40))&gt;0,G87,Bi_2020!G40)))</f>
        <v/>
      </c>
      <c r="H40" s="195" t="str">
        <f>IF(H87="","",IF((H87-zval(Bi_2020!H40))=0,H87,IF((H87-zval(Bi_2020!H40))&gt;0,H87,Bi_2020!H40)))</f>
        <v/>
      </c>
      <c r="I40" s="195" t="str">
        <f>IF(I87="","",IF((I87-zval(Bi_2020!I40))=0,I87,IF((I87-zval(Bi_2020!I40))&gt;0,I87,Bi_2020!I40)))</f>
        <v/>
      </c>
      <c r="J40" s="195" t="str">
        <f>IF(J87="","",IF((J87-zval(Bi_2020!J40))=0,J87,IF((J87-zval(Bi_2020!J40))&gt;0,J87,Bi_2020!J40)))</f>
        <v/>
      </c>
      <c r="K40" s="195" t="str">
        <f>IF(K87="","",IF((K87-zval(Bi_2020!K40))=0,K87,IF((K87-zval(Bi_2020!K40))&gt;0,K87,Bi_2020!K40)))</f>
        <v/>
      </c>
      <c r="L40" s="195" t="str">
        <f>IF(L87="","",IF((L87-zval(Bi_2020!L40))=0,L87,IF((L87-zval(Bi_2020!L40))&gt;0,L87,Bi_2020!L40)))</f>
        <v/>
      </c>
      <c r="M40" s="195" t="str">
        <f>IF(M87="","",IF((M87-zval(Bi_2020!M40))=0,M87,IF((M87-zval(Bi_2020!M40))&gt;0,M87,Bi_2020!M40)))</f>
        <v/>
      </c>
      <c r="N40" s="195" t="str">
        <f>IF(N87="","",IF((N87-zval(Bi_2020!N40))=0,N87,IF((N87-zval(Bi_2020!N40))&gt;0,N87,Bi_2020!N40)))</f>
        <v/>
      </c>
      <c r="O40" s="195" t="str">
        <f>IF(O87="","",IF((O87-zval(Bi_2020!O40))=0,O87,IF((O87-zval(Bi_2020!O40))&gt;0,O87,Bi_2020!O40)))</f>
        <v/>
      </c>
      <c r="P40" s="195" t="str">
        <f>IF(P87="","",IF((P87-zval(Bi_2020!P40))=0,P87,IF((P87-zval(Bi_2020!P40))&gt;0,P87,Bi_2020!P40)))</f>
        <v/>
      </c>
      <c r="Q40" s="195" t="str">
        <f>IF(Q87="","",IF((Q87-zval(Bi_2020!Q40))=0,Q87,IF((Q87-zval(Bi_2020!Q40))&gt;0,Q87,Bi_2020!Q40)))</f>
        <v/>
      </c>
      <c r="R40" s="195" t="str">
        <f>IF(R87="","",IF((R87-zval(Bi_2020!R40))=0,R87,IF((R87-zval(Bi_2020!R40))&gt;0,R87,Bi_2020!R40)))</f>
        <v/>
      </c>
      <c r="S40" s="195" t="str">
        <f>IF(S87="","",IF((S87-zval(Bi_2020!S40))=0,S87,IF((S87-zval(Bi_2020!S40))&gt;0,S87,Bi_2020!S40)))</f>
        <v/>
      </c>
      <c r="T40" s="195" t="str">
        <f>IF(T87="","",IF((T87-zval(Bi_2020!T40))=0,T87,IF((T87-zval(Bi_2020!T40))&gt;0,T87,Bi_2020!T40)))</f>
        <v/>
      </c>
      <c r="U40" s="195" t="str">
        <f>IF(U87="","",IF((U87-zval(Bi_2020!U40))=0,U87,IF((U87-zval(Bi_2020!U40))&gt;0,U87,Bi_2020!U40)))</f>
        <v/>
      </c>
      <c r="V40" s="195" t="str">
        <f>IF(V87="","",IF((V87-zval(Bi_2020!V40))=0,V87,IF((V87-zval(Bi_2020!V40))&gt;0,V87,Bi_2020!V40)))</f>
        <v/>
      </c>
      <c r="W40" s="195" t="str">
        <f>IF(W87="","",IF((W87-zval(Bi_2020!W40))=0,W87,IF((W87-zval(Bi_2020!W40))&gt;0,W87,Bi_2020!W40)))</f>
        <v/>
      </c>
      <c r="X40" s="195" t="str">
        <f>IF(X87="","",IF((X87-zval(Bi_2020!X40))=0,X87,IF((X87-zval(Bi_2020!X40))&gt;0,X87,Bi_2020!X40)))</f>
        <v/>
      </c>
      <c r="Y40" s="195" t="str">
        <f>IF(Y87="","",IF((Y87-zval(Bi_2020!Y40))=0,Y87,IF((Y87-zval(Bi_2020!Y40))&gt;0,Y87,Bi_2020!Y40)))</f>
        <v/>
      </c>
      <c r="Z40" s="195" t="str">
        <f>IF(Z87="","",IF((Z87-zval(Bi_2020!Z40))=0,Z87,IF((Z87-zval(Bi_2020!Z40))&gt;0,Z87,Bi_2020!Z40)))</f>
        <v/>
      </c>
      <c r="AA40" s="195" t="str">
        <f>IF(AA87="","",IF((AA87-zval(Bi_2020!AA40))=0,AA87,IF((AA87-zval(Bi_2020!AA40))&gt;0,AA87,Bi_2020!AA40)))</f>
        <v/>
      </c>
      <c r="AB40" s="195" t="str">
        <f>IF(AB87="","",IF((AB87-zval(Bi_2020!AB40))=0,AB87,IF((AB87-zval(Bi_2020!AB40))&gt;0,AB87,Bi_2020!AB40)))</f>
        <v/>
      </c>
      <c r="AC40" s="195" t="str">
        <f>IF(AC87="","",IF((AC87-zval(Bi_2020!AC40))=0,AC87,IF((AC87-zval(Bi_2020!AC40))&gt;0,AC87,Bi_2020!AC40)))</f>
        <v/>
      </c>
      <c r="AD40" s="195" t="str">
        <f>IF(AD87="","",IF((AD87-zval(Bi_2020!AD40))=0,AD87,IF((AD87-zval(Bi_2020!AD40))&gt;0,AD87,Bi_2020!AD40)))</f>
        <v/>
      </c>
      <c r="AE40" s="195" t="str">
        <f>IF(AE87="","",IF((AE87-zval(Bi_2020!AE40))=0,AE87,IF((AE87-zval(Bi_2020!AE40))&gt;0,AE87,Bi_2020!AE40)))</f>
        <v/>
      </c>
      <c r="AF40" s="195" t="str">
        <f>IF(AF87="","",IF((AF87-zval(Bi_2020!AF40))=0,AF87,IF((AF87-zval(Bi_2020!AF40))&gt;0,AF87,Bi_2020!AF40)))</f>
        <v/>
      </c>
      <c r="AG40" s="195" t="str">
        <f>IF(AG87="","",IF((AG87-zval(Bi_2020!AG40))=0,AG87,IF((AG87-zval(Bi_2020!AG40))&gt;0,AG87,Bi_2020!AG40)))</f>
        <v/>
      </c>
      <c r="AH40" s="200" t="str">
        <f>IF(AH87="","",IF((AH87-zval(Bi_2020!AH40))=0,AH87,IF((AH87-zval(Bi_2020!AH40))&gt;0,AH87,Bi_2020!AH40)))</f>
        <v/>
      </c>
      <c r="AI40" s="195">
        <v>1.84</v>
      </c>
      <c r="AJ40" s="195">
        <f>IF(AJ87="","",IF((AJ87-zval(Bi_2020!AJ40))=0,AJ87,IF((AJ87-zval(Bi_2020!AJ40))&gt;0,AJ87,Bi_2020!AJ40)))</f>
        <v>1</v>
      </c>
      <c r="AK40" s="195" t="str">
        <f>IF(AK87="","",IF((AK87-zval(Bi_2020!AK40))=0,AK87,IF((AK87-zval(Bi_2020!AK40))&gt;0,AK87,Bi_2020!AK40)))</f>
        <v/>
      </c>
      <c r="AL40" s="195">
        <v>1.1000000000000001</v>
      </c>
      <c r="AM40" s="196" t="str">
        <f>IF(AM87="","",IF((AM87-zval(Bi_2020!AM40))=0,AM87,IF((AM87-zval(Bi_2020!AM40))&gt;0,AM87,Bi_2020!AM40)))</f>
        <v/>
      </c>
      <c r="AN40" s="3"/>
      <c r="AO40" t="s">
        <v>78</v>
      </c>
      <c r="AZ40" s="9" t="s">
        <v>206</v>
      </c>
      <c r="BA40" s="88"/>
      <c r="BB40" s="78"/>
      <c r="BC40" s="78"/>
      <c r="BD40" s="78"/>
      <c r="BE40" s="78"/>
      <c r="BF40" s="78"/>
      <c r="BG40" s="78"/>
      <c r="BH40" s="78"/>
      <c r="BI40" s="78"/>
      <c r="BJ40" s="78"/>
      <c r="BK40" s="78"/>
      <c r="BL40" s="78"/>
      <c r="BM40" s="78"/>
      <c r="BN40" s="77"/>
      <c r="BO40" s="78"/>
      <c r="BP40" s="78"/>
      <c r="BQ40" s="78"/>
      <c r="BR40" s="78"/>
      <c r="BS40" s="78"/>
      <c r="BT40" s="78"/>
      <c r="BU40" s="78"/>
      <c r="BV40" s="78"/>
      <c r="BW40" s="78"/>
      <c r="BX40" s="78"/>
      <c r="BY40" s="78"/>
      <c r="BZ40" s="78"/>
      <c r="CA40" s="78"/>
      <c r="CB40" s="78"/>
      <c r="CC40" s="78"/>
      <c r="CD40" s="78"/>
      <c r="CE40" s="78"/>
      <c r="CF40" s="81"/>
      <c r="CG40" s="77">
        <v>1.53</v>
      </c>
      <c r="CH40" s="77">
        <v>0.73</v>
      </c>
      <c r="CI40" s="78"/>
      <c r="CJ40" s="78">
        <v>0.65</v>
      </c>
      <c r="CK40" s="89"/>
      <c r="CL40" s="3"/>
      <c r="CM40" t="s">
        <v>78</v>
      </c>
    </row>
    <row r="41" spans="1:91" ht="15.75" x14ac:dyDescent="0.25">
      <c r="A41" s="3"/>
      <c r="B41" s="9" t="s">
        <v>32</v>
      </c>
      <c r="C41" s="198" t="str">
        <f>IF(C88="","",IF((C88-zval(Bi_2020!C41))=0,C88,IF((C88-zval(Bi_2020!C41))&gt;0,C88,Bi_2020!C41)))</f>
        <v/>
      </c>
      <c r="D41" s="195" t="str">
        <f>IF(D88="","",IF((D88-zval(Bi_2020!D41))=0,D88,IF((D88-zval(Bi_2020!D41))&gt;0,D88,Bi_2020!D41)))</f>
        <v/>
      </c>
      <c r="E41" s="195" t="str">
        <f>IF(E88="","",IF((E88-zval(Bi_2020!E41))=0,E88,IF((E88-zval(Bi_2020!E41))&gt;0,E88,Bi_2020!E41)))</f>
        <v/>
      </c>
      <c r="F41" s="195" t="str">
        <f>IF(F88="","",IF((F88-zval(Bi_2020!F41))=0,F88,IF((F88-zval(Bi_2020!F41))&gt;0,F88,Bi_2020!F41)))</f>
        <v/>
      </c>
      <c r="G41" s="195" t="str">
        <f>IF(G88="","",IF((G88-zval(Bi_2020!G41))=0,G88,IF((G88-zval(Bi_2020!G41))&gt;0,G88,Bi_2020!G41)))</f>
        <v/>
      </c>
      <c r="H41" s="195" t="str">
        <f>IF(H88="","",IF((H88-zval(Bi_2020!H41))=0,H88,IF((H88-zval(Bi_2020!H41))&gt;0,H88,Bi_2020!H41)))</f>
        <v/>
      </c>
      <c r="I41" s="195" t="str">
        <f>IF(I88="","",IF((I88-zval(Bi_2020!I41))=0,I88,IF((I88-zval(Bi_2020!I41))&gt;0,I88,Bi_2020!I41)))</f>
        <v/>
      </c>
      <c r="J41" s="195" t="str">
        <f>IF(J88="","",IF((J88-zval(Bi_2020!J41))=0,J88,IF((J88-zval(Bi_2020!J41))&gt;0,J88,Bi_2020!J41)))</f>
        <v/>
      </c>
      <c r="K41" s="195" t="str">
        <f>IF(K88="","",IF((K88-zval(Bi_2020!K41))=0,K88,IF((K88-zval(Bi_2020!K41))&gt;0,K88,Bi_2020!K41)))</f>
        <v/>
      </c>
      <c r="L41" s="195" t="str">
        <f>IF(L88="","",IF((L88-zval(Bi_2020!L41))=0,L88,IF((L88-zval(Bi_2020!L41))&gt;0,L88,Bi_2020!L41)))</f>
        <v/>
      </c>
      <c r="M41" s="195" t="str">
        <f>IF(M88="","",IF((M88-zval(Bi_2020!M41))=0,M88,IF((M88-zval(Bi_2020!M41))&gt;0,M88,Bi_2020!M41)))</f>
        <v/>
      </c>
      <c r="N41" s="195" t="str">
        <f>IF(N88="","",IF((N88-zval(Bi_2020!N41))=0,N88,IF((N88-zval(Bi_2020!N41))&gt;0,N88,Bi_2020!N41)))</f>
        <v/>
      </c>
      <c r="O41" s="195" t="str">
        <f>IF(O88="","",IF((O88-zval(Bi_2020!O41))=0,O88,IF((O88-zval(Bi_2020!O41))&gt;0,O88,Bi_2020!O41)))</f>
        <v/>
      </c>
      <c r="P41" s="195">
        <f>IF(P88="","",IF((P88-zval(Bi_2020!P41))=0,P88,IF((P88-zval(Bi_2020!P41))&gt;0,P88,Bi_2020!P41)))</f>
        <v>3</v>
      </c>
      <c r="Q41" s="195" t="str">
        <f>IF(Q88="","",IF((Q88-zval(Bi_2020!Q41))=0,Q88,IF((Q88-zval(Bi_2020!Q41))&gt;0,Q88,Bi_2020!Q41)))</f>
        <v/>
      </c>
      <c r="R41" s="195" t="str">
        <f>IF(R88="","",IF((R88-zval(Bi_2020!R41))=0,R88,IF((R88-zval(Bi_2020!R41))&gt;0,R88,Bi_2020!R41)))</f>
        <v/>
      </c>
      <c r="S41" s="195">
        <f>IF(S88="","",IF((S88-zval(Bi_2020!S41))=0,S88,IF((S88-zval(Bi_2020!S41))&gt;0,S88,Bi_2020!S41)))</f>
        <v>1</v>
      </c>
      <c r="T41" s="195" t="str">
        <f>IF(T88="","",IF((T88-zval(Bi_2020!T41))=0,T88,IF((T88-zval(Bi_2020!T41))&gt;0,T88,Bi_2020!T41)))</f>
        <v/>
      </c>
      <c r="U41" s="195" t="str">
        <f>IF(U88="","",IF((U88-zval(Bi_2020!U41))=0,U88,IF((U88-zval(Bi_2020!U41))&gt;0,U88,Bi_2020!U41)))</f>
        <v/>
      </c>
      <c r="V41" s="195" t="str">
        <f>IF(V88="","",IF((V88-zval(Bi_2020!V41))=0,V88,IF((V88-zval(Bi_2020!V41))&gt;0,V88,Bi_2020!V41)))</f>
        <v/>
      </c>
      <c r="W41" s="195" t="str">
        <f>IF(W88="","",IF((W88-zval(Bi_2020!W41))=0,W88,IF((W88-zval(Bi_2020!W41))&gt;0,W88,Bi_2020!W41)))</f>
        <v/>
      </c>
      <c r="X41" s="195" t="str">
        <f>IF(X88="","",IF((X88-zval(Bi_2020!X41))=0,X88,IF((X88-zval(Bi_2020!X41))&gt;0,X88,Bi_2020!X41)))</f>
        <v/>
      </c>
      <c r="Y41" s="195" t="str">
        <f>IF(Y88="","",IF((Y88-zval(Bi_2020!Y41))=0,Y88,IF((Y88-zval(Bi_2020!Y41))&gt;0,Y88,Bi_2020!Y41)))</f>
        <v/>
      </c>
      <c r="Z41" s="195" t="str">
        <f>IF(Z88="","",IF((Z88-zval(Bi_2020!Z41))=0,Z88,IF((Z88-zval(Bi_2020!Z41))&gt;0,Z88,Bi_2020!Z41)))</f>
        <v/>
      </c>
      <c r="AA41" s="195" t="str">
        <f>IF(AA88="","",IF((AA88-zval(Bi_2020!AA41))=0,AA88,IF((AA88-zval(Bi_2020!AA41))&gt;0,AA88,Bi_2020!AA41)))</f>
        <v/>
      </c>
      <c r="AB41" s="195" t="str">
        <f>IF(AB88="","",IF((AB88-zval(Bi_2020!AB41))=0,AB88,IF((AB88-zval(Bi_2020!AB41))&gt;0,AB88,Bi_2020!AB41)))</f>
        <v/>
      </c>
      <c r="AC41" s="195" t="str">
        <f>IF(AC88="","",IF((AC88-zval(Bi_2020!AC41))=0,AC88,IF((AC88-zval(Bi_2020!AC41))&gt;0,AC88,Bi_2020!AC41)))</f>
        <v/>
      </c>
      <c r="AD41" s="195">
        <v>2</v>
      </c>
      <c r="AE41" s="195" t="str">
        <f>IF(AE88="","",IF((AE88-zval(Bi_2020!AE41))=0,AE88,IF((AE88-zval(Bi_2020!AE41))&gt;0,AE88,Bi_2020!AE41)))</f>
        <v/>
      </c>
      <c r="AF41" s="195" t="str">
        <f>IF(AF88="","",IF((AF88-zval(Bi_2020!AF41))=0,AF88,IF((AF88-zval(Bi_2020!AF41))&gt;0,AF88,Bi_2020!AF41)))</f>
        <v/>
      </c>
      <c r="AG41" s="195" t="str">
        <f>IF(AG88="","",IF((AG88-zval(Bi_2020!AG41))=0,AG88,IF((AG88-zval(Bi_2020!AG41))&gt;0,AG88,Bi_2020!AG41)))</f>
        <v/>
      </c>
      <c r="AH41" s="99">
        <f>AI40</f>
        <v>1.84</v>
      </c>
      <c r="AI41" s="200" t="str">
        <f>IF(AI88="","",IF((AI88-zval(Bi_2020!AI41))=0,AI88,IF((AI88-zval(Bi_2020!AI41))&gt;0,AI88,Bi_2020!AI41)))</f>
        <v/>
      </c>
      <c r="AJ41" s="195" t="str">
        <f>IF(AJ88="","",IF((AJ88-zval(Bi_2020!AJ41))=0,AJ88,IF((AJ88-zval(Bi_2020!AJ41))&gt;0,AJ88,Bi_2020!AJ41)))</f>
        <v/>
      </c>
      <c r="AK41" s="195" t="str">
        <f>IF(AK88="","",IF((AK88-zval(Bi_2020!AK41))=0,AK88,IF((AK88-zval(Bi_2020!AK41))&gt;0,AK88,Bi_2020!AK41)))</f>
        <v/>
      </c>
      <c r="AL41" s="99">
        <f>IF(AL88="","",IF((AL88-zval(Bi_2020!AL41))=0,AL88,IF((AL88-zval(Bi_2020!AL41))&gt;0,AL88,Bi_2020!AL41)))</f>
        <v>0.68</v>
      </c>
      <c r="AM41" s="196" t="str">
        <f>IF(AM88="","",IF((AM88-zval(Bi_2020!AM41))=0,AM88,IF((AM88-zval(Bi_2020!AM41))&gt;0,AM88,Bi_2020!AM41)))</f>
        <v/>
      </c>
      <c r="AN41" s="3"/>
      <c r="AZ41" s="9" t="s">
        <v>32</v>
      </c>
      <c r="BA41" s="88"/>
      <c r="BB41" s="78"/>
      <c r="BC41" s="78"/>
      <c r="BD41" s="78"/>
      <c r="BE41" s="78"/>
      <c r="BF41" s="78"/>
      <c r="BG41" s="78"/>
      <c r="BH41" s="78"/>
      <c r="BI41" s="78"/>
      <c r="BJ41" s="78"/>
      <c r="BK41" s="78"/>
      <c r="BL41" s="78"/>
      <c r="BM41" s="78"/>
      <c r="BN41" s="77">
        <v>2.5</v>
      </c>
      <c r="BO41" s="78"/>
      <c r="BP41" s="78"/>
      <c r="BQ41" s="78">
        <v>1</v>
      </c>
      <c r="BR41" s="78"/>
      <c r="BS41" s="78"/>
      <c r="BT41" s="78"/>
      <c r="BU41" s="78"/>
      <c r="BV41" s="78"/>
      <c r="BW41" s="78"/>
      <c r="BX41" s="78"/>
      <c r="BY41" s="78"/>
      <c r="BZ41" s="78"/>
      <c r="CA41" s="78"/>
      <c r="CB41" s="78">
        <v>1.9</v>
      </c>
      <c r="CC41" s="78"/>
      <c r="CD41" s="78"/>
      <c r="CE41" s="78"/>
      <c r="CF41" s="78">
        <v>1.6</v>
      </c>
      <c r="CG41" s="81"/>
      <c r="CH41" s="78"/>
      <c r="CI41" s="78"/>
      <c r="CJ41" s="78">
        <v>0.6</v>
      </c>
      <c r="CK41" s="89"/>
      <c r="CL41" s="3"/>
    </row>
    <row r="42" spans="1:91" ht="15.75" x14ac:dyDescent="0.25">
      <c r="A42" s="3"/>
      <c r="B42" s="9" t="s">
        <v>33</v>
      </c>
      <c r="C42" s="198" t="str">
        <f>IF(C89="","",IF((C89-zval(Bi_2020!C42))=0,C89,IF((C89-zval(Bi_2020!C42))&gt;0,C89,Bi_2020!C42)))</f>
        <v/>
      </c>
      <c r="D42" s="195" t="str">
        <f>IF(D89="","",IF((D89-zval(Bi_2020!D42))=0,D89,IF((D89-zval(Bi_2020!D42))&gt;0,D89,Bi_2020!D42)))</f>
        <v/>
      </c>
      <c r="E42" s="195" t="str">
        <f>IF(E89="","",IF((E89-zval(Bi_2020!E42))=0,E89,IF((E89-zval(Bi_2020!E42))&gt;0,E89,Bi_2020!E42)))</f>
        <v/>
      </c>
      <c r="F42" s="195" t="str">
        <f>IF(F89="","",IF((F89-zval(Bi_2020!F42))=0,F89,IF((F89-zval(Bi_2020!F42))&gt;0,F89,Bi_2020!F42)))</f>
        <v/>
      </c>
      <c r="G42" s="195" t="str">
        <f>IF(G89="","",IF((G89-zval(Bi_2020!G42))=0,G89,IF((G89-zval(Bi_2020!G42))&gt;0,G89,Bi_2020!G42)))</f>
        <v/>
      </c>
      <c r="H42" s="195" t="str">
        <f>IF(H89="","",IF((H89-zval(Bi_2020!H42))=0,H89,IF((H89-zval(Bi_2020!H42))&gt;0,H89,Bi_2020!H42)))</f>
        <v/>
      </c>
      <c r="I42" s="195" t="str">
        <f>IF(I89="","",IF((I89-zval(Bi_2020!I42))=0,I89,IF((I89-zval(Bi_2020!I42))&gt;0,I89,Bi_2020!I42)))</f>
        <v/>
      </c>
      <c r="J42" s="195" t="str">
        <f>IF(J89="","",IF((J89-zval(Bi_2020!J42))=0,J89,IF((J89-zval(Bi_2020!J42))&gt;0,J89,Bi_2020!J42)))</f>
        <v/>
      </c>
      <c r="K42" s="195" t="str">
        <f>IF(K89="","",IF((K89-zval(Bi_2020!K42))=0,K89,IF((K89-zval(Bi_2020!K42))&gt;0,K89,Bi_2020!K42)))</f>
        <v/>
      </c>
      <c r="L42" s="195" t="str">
        <f>IF(L89="","",IF((L89-zval(Bi_2020!L42))=0,L89,IF((L89-zval(Bi_2020!L42))&gt;0,L89,Bi_2020!L42)))</f>
        <v/>
      </c>
      <c r="M42" s="195" t="str">
        <f>IF(M89="","",IF((M89-zval(Bi_2020!M42))=0,M89,IF((M89-zval(Bi_2020!M42))&gt;0,M89,Bi_2020!M42)))</f>
        <v/>
      </c>
      <c r="N42" s="195" t="str">
        <f>IF(N89="","",IF((N89-zval(Bi_2020!N42))=0,N89,IF((N89-zval(Bi_2020!N42))&gt;0,N89,Bi_2020!N42)))</f>
        <v/>
      </c>
      <c r="O42" s="195" t="str">
        <f>IF(O89="","",IF((O89-zval(Bi_2020!O42))=0,O89,IF((O89-zval(Bi_2020!O42))&gt;0,O89,Bi_2020!O42)))</f>
        <v/>
      </c>
      <c r="P42" s="195" t="str">
        <f>IF(P89="","",IF((P89-zval(Bi_2020!P42))=0,P89,IF((P89-zval(Bi_2020!P42))&gt;0,P89,Bi_2020!P42)))</f>
        <v/>
      </c>
      <c r="Q42" s="195" t="str">
        <f>IF(Q89="","",IF((Q89-zval(Bi_2020!Q42))=0,Q89,IF((Q89-zval(Bi_2020!Q42))&gt;0,Q89,Bi_2020!Q42)))</f>
        <v/>
      </c>
      <c r="R42" s="195" t="str">
        <f>IF(R89="","",IF((R89-zval(Bi_2020!R42))=0,R89,IF((R89-zval(Bi_2020!R42))&gt;0,R89,Bi_2020!R42)))</f>
        <v/>
      </c>
      <c r="S42" s="195">
        <f>IF(S89="","",IF((S89-zval(Bi_2020!S42))=0,S89,IF((S89-zval(Bi_2020!S42))&gt;0,S89,Bi_2020!S42)))</f>
        <v>1</v>
      </c>
      <c r="T42" s="195" t="str">
        <f>IF(T89="","",IF((T89-zval(Bi_2020!T42))=0,T89,IF((T89-zval(Bi_2020!T42))&gt;0,T89,Bi_2020!T42)))</f>
        <v/>
      </c>
      <c r="U42" s="195" t="str">
        <f>IF(U89="","",IF((U89-zval(Bi_2020!U42))=0,U89,IF((U89-zval(Bi_2020!U42))&gt;0,U89,Bi_2020!U42)))</f>
        <v/>
      </c>
      <c r="V42" s="195" t="str">
        <f>IF(V89="","",IF((V89-zval(Bi_2020!V42))=0,V89,IF((V89-zval(Bi_2020!V42))&gt;0,V89,Bi_2020!V42)))</f>
        <v/>
      </c>
      <c r="W42" s="195" t="str">
        <f>IF(W89="","",IF((W89-zval(Bi_2020!W42))=0,W89,IF((W89-zval(Bi_2020!W42))&gt;0,W89,Bi_2020!W42)))</f>
        <v/>
      </c>
      <c r="X42" s="195" t="str">
        <f>IF(X89="","",IF((X89-zval(Bi_2020!X42))=0,X89,IF((X89-zval(Bi_2020!X42))&gt;0,X89,Bi_2020!X42)))</f>
        <v/>
      </c>
      <c r="Y42" s="195" t="str">
        <f>IF(Y89="","",IF((Y89-zval(Bi_2020!Y42))=0,Y89,IF((Y89-zval(Bi_2020!Y42))&gt;0,Y89,Bi_2020!Y42)))</f>
        <v/>
      </c>
      <c r="Z42" s="195" t="str">
        <f>IF(Z89="","",IF((Z89-zval(Bi_2020!Z42))=0,Z89,IF((Z89-zval(Bi_2020!Z42))&gt;0,Z89,Bi_2020!Z42)))</f>
        <v/>
      </c>
      <c r="AA42" s="195" t="str">
        <f>IF(AA89="","",IF((AA89-zval(Bi_2020!AA42))=0,AA89,IF((AA89-zval(Bi_2020!AA42))&gt;0,AA89,Bi_2020!AA42)))</f>
        <v/>
      </c>
      <c r="AB42" s="195" t="str">
        <f>IF(AB89="","",IF((AB89-zval(Bi_2020!AB42))=0,AB89,IF((AB89-zval(Bi_2020!AB42))&gt;0,AB89,Bi_2020!AB42)))</f>
        <v/>
      </c>
      <c r="AC42" s="195" t="str">
        <f>IF(AC89="","",IF((AC89-zval(Bi_2020!AC42))=0,AC89,IF((AC89-zval(Bi_2020!AC42))&gt;0,AC89,Bi_2020!AC42)))</f>
        <v/>
      </c>
      <c r="AD42" s="195" t="str">
        <f>IF(AD89="","",IF((AD89-zval(Bi_2020!AD42))=0,AD89,IF((AD89-zval(Bi_2020!AD42))&gt;0,AD89,Bi_2020!AD42)))</f>
        <v/>
      </c>
      <c r="AE42" s="195" t="str">
        <f>IF(AE89="","",IF((AE89-zval(Bi_2020!AE42))=0,AE89,IF((AE89-zval(Bi_2020!AE42))&gt;0,AE89,Bi_2020!AE42)))</f>
        <v/>
      </c>
      <c r="AF42" s="195" t="str">
        <f>IF(AF89="","",IF((AF89-zval(Bi_2020!AF42))=0,AF89,IF((AF89-zval(Bi_2020!AF42))&gt;0,AF89,Bi_2020!AF42)))</f>
        <v/>
      </c>
      <c r="AG42" s="99">
        <f>IF(AG89="","",IF((AG89-zval(Bi_2020!AG42))=0,AG89,IF((AG89-zval(Bi_2020!AG42))&gt;0,AG89,Bi_2020!AG42)))</f>
        <v>0.5</v>
      </c>
      <c r="AH42" s="99">
        <f>IF(AH89="","",IF((AH89-zval(Bi_2020!AH42))=0,AH89,IF((AH89-zval(Bi_2020!AH42))&gt;0,AH89,Bi_2020!AH42)))</f>
        <v>1</v>
      </c>
      <c r="AI42" s="195" t="str">
        <f>IF(AI89="","",IF((AI89-zval(Bi_2020!AI42))=0,AI89,IF((AI89-zval(Bi_2020!AI42))&gt;0,AI89,Bi_2020!AI42)))</f>
        <v/>
      </c>
      <c r="AJ42" s="200" t="str">
        <f>IF(AJ89="","",IF((AJ89-zval(Bi_2020!AJ42))=0,AJ89,IF((AJ89-zval(Bi_2020!AJ42))&gt;0,AJ89,Bi_2020!AJ42)))</f>
        <v/>
      </c>
      <c r="AK42" s="195" t="str">
        <f>IF(AK89="","",IF((AK89-zval(Bi_2020!AK42))=0,AK89,IF((AK89-zval(Bi_2020!AK42))&gt;0,AK89,Bi_2020!AK42)))</f>
        <v/>
      </c>
      <c r="AL42" s="99">
        <f>IF(AL89="","",IF((AL89-zval(Bi_2020!AL42))=0,AL89,IF((AL89-zval(Bi_2020!AL42))&gt;0,AL89,Bi_2020!AL42)))</f>
        <v>1</v>
      </c>
      <c r="AM42" s="196" t="str">
        <f>IF(AM89="","",IF((AM89-zval(Bi_2020!AM42))=0,AM89,IF((AM89-zval(Bi_2020!AM42))&gt;0,AM89,Bi_2020!AM42)))</f>
        <v/>
      </c>
      <c r="AN42" s="3"/>
      <c r="AZ42" s="9" t="s">
        <v>33</v>
      </c>
      <c r="BA42" s="88"/>
      <c r="BB42" s="78"/>
      <c r="BC42" s="78"/>
      <c r="BD42" s="78"/>
      <c r="BE42" s="78"/>
      <c r="BF42" s="78"/>
      <c r="BG42" s="78"/>
      <c r="BH42" s="78"/>
      <c r="BI42" s="78"/>
      <c r="BJ42" s="78"/>
      <c r="BK42" s="78"/>
      <c r="BL42" s="78"/>
      <c r="BM42" s="78"/>
      <c r="BN42" s="78"/>
      <c r="BO42" s="78"/>
      <c r="BP42" s="78"/>
      <c r="BQ42" s="78">
        <v>1</v>
      </c>
      <c r="BR42" s="78"/>
      <c r="BS42" s="78"/>
      <c r="BT42" s="78"/>
      <c r="BU42" s="78"/>
      <c r="BV42" s="78"/>
      <c r="BW42" s="78"/>
      <c r="BX42" s="78"/>
      <c r="BY42" s="78"/>
      <c r="BZ42" s="78"/>
      <c r="CA42" s="78"/>
      <c r="CB42" s="78"/>
      <c r="CC42" s="78"/>
      <c r="CD42" s="78"/>
      <c r="CE42" s="77">
        <v>0.5</v>
      </c>
      <c r="CF42" s="78">
        <v>0.75</v>
      </c>
      <c r="CG42" s="78"/>
      <c r="CH42" s="81"/>
      <c r="CI42" s="78"/>
      <c r="CJ42" s="78">
        <v>0.65</v>
      </c>
      <c r="CK42" s="89"/>
      <c r="CL42" s="3"/>
    </row>
    <row r="43" spans="1:91" ht="15.75" x14ac:dyDescent="0.25">
      <c r="A43" s="3"/>
      <c r="B43" s="9" t="s">
        <v>34</v>
      </c>
      <c r="C43" s="198" t="str">
        <f>IF(C90="","",IF((C90-zval(Bi_2020!C43))=0,C90,IF((C90-zval(Bi_2020!C43))&gt;0,C90,Bi_2020!C43)))</f>
        <v/>
      </c>
      <c r="D43" s="195" t="str">
        <f>IF(D90="","",IF((D90-zval(Bi_2020!D43))=0,D90,IF((D90-zval(Bi_2020!D43))&gt;0,D90,Bi_2020!D43)))</f>
        <v/>
      </c>
      <c r="E43" s="195">
        <f>IF(E90="","",IF((E90-zval(Bi_2020!E43))=0,E90,IF((E90-zval(Bi_2020!E43))&gt;0,E90,Bi_2020!E43)))</f>
        <v>0.45</v>
      </c>
      <c r="F43" s="195" t="str">
        <f>IF(F90="","",IF((F90-zval(Bi_2020!F43))=0,F90,IF((F90-zval(Bi_2020!F43))&gt;0,F90,Bi_2020!F43)))</f>
        <v/>
      </c>
      <c r="G43" s="195" t="str">
        <f>IF(G90="","",IF((G90-zval(Bi_2020!G43))=0,G90,IF((G90-zval(Bi_2020!G43))&gt;0,G90,Bi_2020!G43)))</f>
        <v/>
      </c>
      <c r="H43" s="195" t="str">
        <f>IF(H90="","",IF((H90-zval(Bi_2020!H43))=0,H90,IF((H90-zval(Bi_2020!H43))&gt;0,H90,Bi_2020!H43)))</f>
        <v/>
      </c>
      <c r="I43" s="195" t="str">
        <f>IF(I90="","",IF((I90-zval(Bi_2020!I43))=0,I90,IF((I90-zval(Bi_2020!I43))&gt;0,I90,Bi_2020!I43)))</f>
        <v/>
      </c>
      <c r="J43" s="195" t="str">
        <f>IF(J90="","",IF((J90-zval(Bi_2020!J43))=0,J90,IF((J90-zval(Bi_2020!J43))&gt;0,J90,Bi_2020!J43)))</f>
        <v/>
      </c>
      <c r="K43" s="195" t="str">
        <f>IF(K90="","",IF((K90-zval(Bi_2020!K43))=0,K90,IF((K90-zval(Bi_2020!K43))&gt;0,K90,Bi_2020!K43)))</f>
        <v/>
      </c>
      <c r="L43" s="195" t="str">
        <f>IF(L90="","",IF((L90-zval(Bi_2020!L43))=0,L90,IF((L90-zval(Bi_2020!L43))&gt;0,L90,Bi_2020!L43)))</f>
        <v/>
      </c>
      <c r="M43" s="195" t="str">
        <f>IF(M90="","",IF((M90-zval(Bi_2020!M43))=0,M90,IF((M90-zval(Bi_2020!M43))&gt;0,M90,Bi_2020!M43)))</f>
        <v/>
      </c>
      <c r="N43" s="195" t="str">
        <f>IF(N90="","",IF((N90-zval(Bi_2020!N43))=0,N90,IF((N90-zval(Bi_2020!N43))&gt;0,N90,Bi_2020!N43)))</f>
        <v/>
      </c>
      <c r="O43" s="195">
        <f>IF(O90="","",IF((O90-zval(Bi_2020!O43))=0,O90,IF((O90-zval(Bi_2020!O43))&gt;0,O90,Bi_2020!O43)))</f>
        <v>0.6</v>
      </c>
      <c r="P43" s="195" t="str">
        <f>IF(P90="","",IF((P90-zval(Bi_2020!P43))=0,P90,IF((P90-zval(Bi_2020!P43))&gt;0,P90,Bi_2020!P43)))</f>
        <v/>
      </c>
      <c r="Q43" s="195" t="str">
        <f>IF(Q90="","",IF((Q90-zval(Bi_2020!Q43))=0,Q90,IF((Q90-zval(Bi_2020!Q43))&gt;0,Q90,Bi_2020!Q43)))</f>
        <v/>
      </c>
      <c r="R43" s="195" t="str">
        <f>IF(R90="","",IF((R90-zval(Bi_2020!R43))=0,R90,IF((R90-zval(Bi_2020!R43))&gt;0,R90,Bi_2020!R43)))</f>
        <v/>
      </c>
      <c r="S43" s="195" t="str">
        <f>IF(S90="","",IF((S90-zval(Bi_2020!S43))=0,S90,IF((S90-zval(Bi_2020!S43))&gt;0,S90,Bi_2020!S43)))</f>
        <v/>
      </c>
      <c r="T43" s="195" t="str">
        <f>IF(T90="","",IF((T90-zval(Bi_2020!T43))=0,T90,IF((T90-zval(Bi_2020!T43))&gt;0,T90,Bi_2020!T43)))</f>
        <v/>
      </c>
      <c r="U43" s="195" t="str">
        <f>IF(U90="","",IF((U90-zval(Bi_2020!U43))=0,U90,IF((U90-zval(Bi_2020!U43))&gt;0,U90,Bi_2020!U43)))</f>
        <v/>
      </c>
      <c r="V43" s="195" t="str">
        <f>IF(V90="","",IF((V90-zval(Bi_2020!V43))=0,V90,IF((V90-zval(Bi_2020!V43))&gt;0,V90,Bi_2020!V43)))</f>
        <v/>
      </c>
      <c r="W43" s="195" t="str">
        <f>IF(W90="","",IF((W90-zval(Bi_2020!W43))=0,W90,IF((W90-zval(Bi_2020!W43))&gt;0,W90,Bi_2020!W43)))</f>
        <v/>
      </c>
      <c r="X43" s="195" t="str">
        <f>IF(X90="","",IF((X90-zval(Bi_2020!X43))=0,X90,IF((X90-zval(Bi_2020!X43))&gt;0,X90,Bi_2020!X43)))</f>
        <v/>
      </c>
      <c r="Y43" s="195" t="str">
        <f>IF(Y90="","",IF((Y90-zval(Bi_2020!Y43))=0,Y90,IF((Y90-zval(Bi_2020!Y43))&gt;0,Y90,Bi_2020!Y43)))</f>
        <v/>
      </c>
      <c r="Z43" s="195" t="str">
        <f>IF(Z90="","",IF((Z90-zval(Bi_2020!Z43))=0,Z90,IF((Z90-zval(Bi_2020!Z43))&gt;0,Z90,Bi_2020!Z43)))</f>
        <v/>
      </c>
      <c r="AA43" s="195" t="str">
        <f>IF(AA90="","",IF((AA90-zval(Bi_2020!AA43))=0,AA90,IF((AA90-zval(Bi_2020!AA43))&gt;0,AA90,Bi_2020!AA43)))</f>
        <v/>
      </c>
      <c r="AB43" s="195" t="str">
        <f>IF(AB90="","",IF((AB90-zval(Bi_2020!AB43))=0,AB90,IF((AB90-zval(Bi_2020!AB43))&gt;0,AB90,Bi_2020!AB43)))</f>
        <v/>
      </c>
      <c r="AC43" s="195" t="str">
        <f>IF(AC90="","",IF((AC90-zval(Bi_2020!AC43))=0,AC90,IF((AC90-zval(Bi_2020!AC43))&gt;0,AC90,Bi_2020!AC43)))</f>
        <v/>
      </c>
      <c r="AD43" s="195" t="str">
        <f>IF(AD90="","",IF((AD90-zval(Bi_2020!AD43))=0,AD90,IF((AD90-zval(Bi_2020!AD43))&gt;0,AD90,Bi_2020!AD43)))</f>
        <v/>
      </c>
      <c r="AE43" s="195" t="str">
        <f>IF(AE90="","",IF((AE90-zval(Bi_2020!AE43))=0,AE90,IF((AE90-zval(Bi_2020!AE43))&gt;0,AE90,Bi_2020!AE43)))</f>
        <v/>
      </c>
      <c r="AF43" s="195" t="str">
        <f>IF(AF90="","",IF((AF90-zval(Bi_2020!AF43))=0,AF90,IF((AF90-zval(Bi_2020!AF43))&gt;0,AF90,Bi_2020!AF43)))</f>
        <v/>
      </c>
      <c r="AG43" s="99">
        <f>IF(AG90="","",IF((AG90-zval(Bi_2020!AG43))=0,AG90,IF((AG90-zval(Bi_2020!AG43))&gt;0,AG90,Bi_2020!AG43)))</f>
        <v>0.5</v>
      </c>
      <c r="AH43" s="195" t="str">
        <f>IF(AH90="","",IF((AH90-zval(Bi_2020!AH43))=0,AH90,IF((AH90-zval(Bi_2020!AH43))&gt;0,AH90,Bi_2020!AH43)))</f>
        <v/>
      </c>
      <c r="AI43" s="195" t="str">
        <f>IF(AI90="","",IF((AI90-zval(Bi_2020!AI43))=0,AI90,IF((AI90-zval(Bi_2020!AI43))&gt;0,AI90,Bi_2020!AI43)))</f>
        <v/>
      </c>
      <c r="AJ43" s="195" t="str">
        <f>IF(AJ90="","",IF((AJ90-zval(Bi_2020!AJ43))=0,AJ90,IF((AJ90-zval(Bi_2020!AJ43))&gt;0,AJ90,Bi_2020!AJ43)))</f>
        <v/>
      </c>
      <c r="AK43" s="200" t="str">
        <f>IF(AK90="","",IF((AK90-zval(Bi_2020!AK43))=0,AK90,IF((AK90-zval(Bi_2020!AK43))&gt;0,AK90,Bi_2020!AK43)))</f>
        <v/>
      </c>
      <c r="AL43" s="99">
        <f>IF(AL90="","",IF((AL90-zval(Bi_2020!AL43))=0,AL90,IF((AL90-zval(Bi_2020!AL43))&gt;0,AL90,Bi_2020!AL43)))</f>
        <v>1.1000000000000001</v>
      </c>
      <c r="AM43" s="196" t="str">
        <f>IF(AM90="","",IF((AM90-zval(Bi_2020!AM43))=0,AM90,IF((AM90-zval(Bi_2020!AM43))&gt;0,AM90,Bi_2020!AM43)))</f>
        <v/>
      </c>
      <c r="AN43" s="3"/>
      <c r="AZ43" s="9" t="s">
        <v>34</v>
      </c>
      <c r="BA43" s="88"/>
      <c r="BB43" s="78"/>
      <c r="BC43" s="78">
        <v>0.45</v>
      </c>
      <c r="BD43" s="78"/>
      <c r="BE43" s="78"/>
      <c r="BF43" s="78"/>
      <c r="BG43" s="78"/>
      <c r="BH43" s="78"/>
      <c r="BI43" s="78"/>
      <c r="BJ43" s="78"/>
      <c r="BK43" s="78"/>
      <c r="BL43" s="78"/>
      <c r="BM43" s="78">
        <v>0.3</v>
      </c>
      <c r="BN43" s="78"/>
      <c r="BO43" s="78"/>
      <c r="BP43" s="78"/>
      <c r="BQ43" s="78"/>
      <c r="BR43" s="78"/>
      <c r="BS43" s="78"/>
      <c r="BT43" s="78"/>
      <c r="BU43" s="78"/>
      <c r="BV43" s="78"/>
      <c r="BW43" s="78"/>
      <c r="BX43" s="78"/>
      <c r="BY43" s="78"/>
      <c r="BZ43" s="78"/>
      <c r="CA43" s="78"/>
      <c r="CB43" s="78"/>
      <c r="CC43" s="78"/>
      <c r="CD43" s="78"/>
      <c r="CE43" s="77">
        <v>0.5</v>
      </c>
      <c r="CF43" s="78"/>
      <c r="CG43" s="78"/>
      <c r="CH43" s="78"/>
      <c r="CI43" s="81"/>
      <c r="CJ43" s="77">
        <v>0.6</v>
      </c>
      <c r="CK43" s="89"/>
      <c r="CL43" s="3"/>
    </row>
    <row r="44" spans="1:91" ht="15.75" x14ac:dyDescent="0.25">
      <c r="A44" s="3"/>
      <c r="B44" s="9" t="s">
        <v>35</v>
      </c>
      <c r="C44" s="198" t="str">
        <f>IF(C91="","",IF((C91-zval(Bi_2020!C44))=0,C91,IF((C91-zval(Bi_2020!C44))&gt;0,C91,Bi_2020!C44)))</f>
        <v/>
      </c>
      <c r="D44" s="195" t="str">
        <f>IF(D91="","",IF((D91-zval(Bi_2020!D44))=0,D91,IF((D91-zval(Bi_2020!D44))&gt;0,D91,Bi_2020!D44)))</f>
        <v/>
      </c>
      <c r="E44" s="99">
        <f>IF(E91="","",IF((E91-zval(Bi_2020!E44))=0,E91,IF((E91-zval(Bi_2020!E44))&gt;0,E91,Bi_2020!E44)))</f>
        <v>1</v>
      </c>
      <c r="F44" s="195" t="str">
        <f>IF(F91="","",IF((F91-zval(Bi_2020!F44))=0,F91,IF((F91-zval(Bi_2020!F44))&gt;0,F91,Bi_2020!F44)))</f>
        <v/>
      </c>
      <c r="G44" s="195" t="str">
        <f>IF(G91="","",IF((G91-zval(Bi_2020!G44))=0,G91,IF((G91-zval(Bi_2020!G44))&gt;0,G91,Bi_2020!G44)))</f>
        <v/>
      </c>
      <c r="H44" s="195" t="str">
        <f>IF(H91="","",IF((H91-zval(Bi_2020!H44))=0,H91,IF((H91-zval(Bi_2020!H44))&gt;0,H91,Bi_2020!H44)))</f>
        <v/>
      </c>
      <c r="I44" s="195" t="str">
        <f>IF(I91="","",IF((I91-zval(Bi_2020!I44))=0,I91,IF((I91-zval(Bi_2020!I44))&gt;0,I91,Bi_2020!I44)))</f>
        <v/>
      </c>
      <c r="J44" s="195" t="str">
        <f>IF(J91="","",IF((J91-zval(Bi_2020!J44))=0,J91,IF((J91-zval(Bi_2020!J44))&gt;0,J91,Bi_2020!J44)))</f>
        <v/>
      </c>
      <c r="K44" s="195" t="str">
        <f>IF(K91="","",IF((K91-zval(Bi_2020!K44))=0,K91,IF((K91-zval(Bi_2020!K44))&gt;0,K91,Bi_2020!K44)))</f>
        <v/>
      </c>
      <c r="L44" s="195" t="str">
        <f>IF(L91="","",IF((L91-zval(Bi_2020!L44))=0,L91,IF((L91-zval(Bi_2020!L44))&gt;0,L91,Bi_2020!L44)))</f>
        <v/>
      </c>
      <c r="M44" s="195" t="str">
        <f>IF(M91="","",IF((M91-zval(Bi_2020!M44))=0,M91,IF((M91-zval(Bi_2020!M44))&gt;0,M91,Bi_2020!M44)))</f>
        <v/>
      </c>
      <c r="N44" s="195" t="str">
        <f>IF(N91="","",IF((N91-zval(Bi_2020!N44))=0,N91,IF((N91-zval(Bi_2020!N44))&gt;0,N91,Bi_2020!N44)))</f>
        <v/>
      </c>
      <c r="O44" s="195" t="str">
        <f>IF(O91="","",IF((O91-zval(Bi_2020!O44))=0,O91,IF((O91-zval(Bi_2020!O44))&gt;0,O91,Bi_2020!O44)))</f>
        <v/>
      </c>
      <c r="P44" s="195">
        <f>IF(P91="","",IF((P91-zval(Bi_2020!P44))=0,P91,IF((P91-zval(Bi_2020!P44))&gt;0,P91,Bi_2020!P44)))</f>
        <v>0.6</v>
      </c>
      <c r="Q44" s="195" t="str">
        <f>IF(Q91="","",IF((Q91-zval(Bi_2020!Q44))=0,Q91,IF((Q91-zval(Bi_2020!Q44))&gt;0,Q91,Bi_2020!Q44)))</f>
        <v/>
      </c>
      <c r="R44" s="195" t="str">
        <f>IF(R91="","",IF((R91-zval(Bi_2020!R44))=0,R91,IF((R91-zval(Bi_2020!R44))&gt;0,R91,Bi_2020!R44)))</f>
        <v/>
      </c>
      <c r="S44" s="195" t="str">
        <f>IF(S91="","",IF((S91-zval(Bi_2020!S44))=0,S91,IF((S91-zval(Bi_2020!S44))&gt;0,S91,Bi_2020!S44)))</f>
        <v/>
      </c>
      <c r="T44" s="195" t="str">
        <f>IF(T91="","",IF((T91-zval(Bi_2020!T44))=0,T91,IF((T91-zval(Bi_2020!T44))&gt;0,T91,Bi_2020!T44)))</f>
        <v/>
      </c>
      <c r="U44" s="195" t="str">
        <f>IF(U91="","",IF((U91-zval(Bi_2020!U44))=0,U91,IF((U91-zval(Bi_2020!U44))&gt;0,U91,Bi_2020!U44)))</f>
        <v/>
      </c>
      <c r="V44" s="195" t="str">
        <f>IF(V91="","",IF((V91-zval(Bi_2020!V44))=0,V91,IF((V91-zval(Bi_2020!V44))&gt;0,V91,Bi_2020!V44)))</f>
        <v/>
      </c>
      <c r="W44" s="195" t="str">
        <f>IF(W91="","",IF((W91-zval(Bi_2020!W44))=0,W91,IF((W91-zval(Bi_2020!W44))&gt;0,W91,Bi_2020!W44)))</f>
        <v/>
      </c>
      <c r="X44" s="195" t="str">
        <f>IF(X91="","",IF((X91-zval(Bi_2020!X44))=0,X91,IF((X91-zval(Bi_2020!X44))&gt;0,X91,Bi_2020!X44)))</f>
        <v/>
      </c>
      <c r="Y44" s="195" t="str">
        <f>IF(Y91="","",IF((Y91-zval(Bi_2020!Y44))=0,Y91,IF((Y91-zval(Bi_2020!Y44))&gt;0,Y91,Bi_2020!Y44)))</f>
        <v/>
      </c>
      <c r="Z44" s="195" t="str">
        <f>IF(Z91="","",IF((Z91-zval(Bi_2020!Z44))=0,Z91,IF((Z91-zval(Bi_2020!Z44))&gt;0,Z91,Bi_2020!Z44)))</f>
        <v/>
      </c>
      <c r="AA44" s="195" t="str">
        <f>IF(AA91="","",IF((AA91-zval(Bi_2020!AA44))=0,AA91,IF((AA91-zval(Bi_2020!AA44))&gt;0,AA91,Bi_2020!AA44)))</f>
        <v/>
      </c>
      <c r="AB44" s="195">
        <f>IF(AB91="","",IF((AB91-zval(Bi_2020!AB44))=0,AB91,IF((AB91-zval(Bi_2020!AB44))&gt;0,AB91,Bi_2020!AB44)))</f>
        <v>1.3</v>
      </c>
      <c r="AC44" s="195" t="str">
        <f>IF(AC91="","",IF((AC91-zval(Bi_2020!AC44))=0,AC91,IF((AC91-zval(Bi_2020!AC44))&gt;0,AC91,Bi_2020!AC44)))</f>
        <v/>
      </c>
      <c r="AD44" s="195" t="str">
        <f>IF(AD91="","",IF((AD91-zval(Bi_2020!AD44))=0,AD91,IF((AD91-zval(Bi_2020!AD44))&gt;0,AD91,Bi_2020!AD44)))</f>
        <v/>
      </c>
      <c r="AE44" s="195" t="str">
        <f>IF(AE91="","",IF((AE91-zval(Bi_2020!AE44))=0,AE91,IF((AE91-zval(Bi_2020!AE44))&gt;0,AE91,Bi_2020!AE44)))</f>
        <v/>
      </c>
      <c r="AF44" s="195" t="str">
        <f>IF(AF91="","",IF((AF91-zval(Bi_2020!AF44))=0,AF91,IF((AF91-zval(Bi_2020!AF44))&gt;0,AF91,Bi_2020!AF44)))</f>
        <v/>
      </c>
      <c r="AG44" s="195">
        <f>IF(AG91="","",IF((AG91-zval(Bi_2020!AG44))=0,AG91,IF((AG91-zval(Bi_2020!AG44))&gt;0,AG91,Bi_2020!AG44)))</f>
        <v>0.76</v>
      </c>
      <c r="AH44" s="195">
        <v>1.1000000000000001</v>
      </c>
      <c r="AI44" s="195">
        <f>IF(AI91="","",IF((AI91-zval(Bi_2020!AI44))=0,AI91,IF((AI91-zval(Bi_2020!AI44))&gt;0,AI91,Bi_2020!AI44)))</f>
        <v>0.6</v>
      </c>
      <c r="AJ44" s="195">
        <f>IF(AJ91="","",IF((AJ91-zval(Bi_2020!AJ44))=0,AJ91,IF((AJ91-zval(Bi_2020!AJ44))&gt;0,AJ91,Bi_2020!AJ44)))</f>
        <v>1</v>
      </c>
      <c r="AK44" s="99">
        <f>IF(AK91="","",IF((AK91-zval(Bi_2020!AK44))=0,AK91,IF((AK91-zval(Bi_2020!AK44))&gt;0,AK91,Bi_2020!AK44)))</f>
        <v>1.05</v>
      </c>
      <c r="AL44" s="200" t="str">
        <f>IF(AL91="","",IF((AL91-zval(Bi_2020!AL44))=0,AL91,IF((AL91-zval(Bi_2020!AL44))&gt;0,AL91,Bi_2020!AL44)))</f>
        <v/>
      </c>
      <c r="AM44" s="196" t="str">
        <f>IF(AM91="","",IF((AM91-zval(Bi_2020!AM44))=0,AM91,IF((AM91-zval(Bi_2020!AM44))&gt;0,AM91,Bi_2020!AM44)))</f>
        <v/>
      </c>
      <c r="AN44" s="3"/>
      <c r="AZ44" s="9" t="s">
        <v>35</v>
      </c>
      <c r="BA44" s="88"/>
      <c r="BB44" s="78"/>
      <c r="BC44" s="77">
        <v>0.65</v>
      </c>
      <c r="BD44" s="78"/>
      <c r="BE44" s="78"/>
      <c r="BF44" s="78"/>
      <c r="BG44" s="78"/>
      <c r="BH44" s="78"/>
      <c r="BI44" s="78"/>
      <c r="BJ44" s="78"/>
      <c r="BK44" s="78"/>
      <c r="BL44" s="78"/>
      <c r="BM44" s="78"/>
      <c r="BN44" s="78">
        <v>0.6</v>
      </c>
      <c r="BO44" s="78"/>
      <c r="BP44" s="78"/>
      <c r="BQ44" s="78"/>
      <c r="BR44" s="78"/>
      <c r="BS44" s="78"/>
      <c r="BT44" s="78"/>
      <c r="BU44" s="78"/>
      <c r="BV44" s="78"/>
      <c r="BW44" s="78"/>
      <c r="BX44" s="78"/>
      <c r="BY44" s="78"/>
      <c r="BZ44" s="77">
        <v>0.85</v>
      </c>
      <c r="CA44" s="78"/>
      <c r="CB44" s="78"/>
      <c r="CC44" s="78"/>
      <c r="CD44" s="78"/>
      <c r="CE44" s="78">
        <v>0.75</v>
      </c>
      <c r="CF44" s="78">
        <v>0.75</v>
      </c>
      <c r="CG44" s="77">
        <v>0.68</v>
      </c>
      <c r="CH44" s="77">
        <v>0.7</v>
      </c>
      <c r="CI44" s="77">
        <v>1.1000000000000001</v>
      </c>
      <c r="CJ44" s="81"/>
      <c r="CK44" s="89"/>
      <c r="CL44" s="3"/>
    </row>
    <row r="45" spans="1:91" ht="15.75" x14ac:dyDescent="0.25">
      <c r="B45" s="9" t="s">
        <v>36</v>
      </c>
      <c r="C45" s="201" t="str">
        <f>IF(C92="","",IF((C92-zval(Bi_2020!C45))=0,C92,IF((C92-zval(Bi_2020!C45))&gt;0,C92,Bi_2020!C45)))</f>
        <v/>
      </c>
      <c r="D45" s="202" t="str">
        <f>IF(D92="","",IF((D92-zval(Bi_2020!D45))=0,D92,IF((D92-zval(Bi_2020!D45))&gt;0,D92,Bi_2020!D45)))</f>
        <v/>
      </c>
      <c r="E45" s="202" t="str">
        <f>IF(E92="","",IF((E92-zval(Bi_2020!E45))=0,E92,IF((E92-zval(Bi_2020!E45))&gt;0,E92,Bi_2020!E45)))</f>
        <v/>
      </c>
      <c r="F45" s="202" t="str">
        <f>IF(F92="","",IF((F92-zval(Bi_2020!F45))=0,F92,IF((F92-zval(Bi_2020!F45))&gt;0,F92,Bi_2020!F45)))</f>
        <v/>
      </c>
      <c r="G45" s="202" t="str">
        <f>IF(G92="","",IF((G92-zval(Bi_2020!G45))=0,G92,IF((G92-zval(Bi_2020!G45))&gt;0,G92,Bi_2020!G45)))</f>
        <v/>
      </c>
      <c r="H45" s="202" t="str">
        <f>IF(H92="","",IF((H92-zval(Bi_2020!H45))=0,H92,IF((H92-zval(Bi_2020!H45))&gt;0,H92,Bi_2020!H45)))</f>
        <v/>
      </c>
      <c r="I45" s="202" t="str">
        <f>IF(I92="","",IF((I92-zval(Bi_2020!I45))=0,I92,IF((I92-zval(Bi_2020!I45))&gt;0,I92,Bi_2020!I45)))</f>
        <v/>
      </c>
      <c r="J45" s="202" t="str">
        <f>IF(J92="","",IF((J92-zval(Bi_2020!J45))=0,J92,IF((J92-zval(Bi_2020!J45))&gt;0,J92,Bi_2020!J45)))</f>
        <v/>
      </c>
      <c r="K45" s="202" t="str">
        <f>IF(K92="","",IF((K92-zval(Bi_2020!K45))=0,K92,IF((K92-zval(Bi_2020!K45))&gt;0,K92,Bi_2020!K45)))</f>
        <v/>
      </c>
      <c r="L45" s="202" t="str">
        <f>IF(L92="","",IF((L92-zval(Bi_2020!L45))=0,L92,IF((L92-zval(Bi_2020!L45))&gt;0,L92,Bi_2020!L45)))</f>
        <v/>
      </c>
      <c r="M45" s="202" t="str">
        <f>IF(M92="","",IF((M92-zval(Bi_2020!M45))=0,M92,IF((M92-zval(Bi_2020!M45))&gt;0,M92,Bi_2020!M45)))</f>
        <v/>
      </c>
      <c r="N45" s="202" t="str">
        <f>IF(N92="","",IF((N92-zval(Bi_2020!N45))=0,N92,IF((N92-zval(Bi_2020!N45))&gt;0,N92,Bi_2020!N45)))</f>
        <v/>
      </c>
      <c r="O45" s="202" t="str">
        <f>IF(O92="","",IF((O92-zval(Bi_2020!O45))=0,O92,IF((O92-zval(Bi_2020!O45))&gt;0,O92,Bi_2020!O45)))</f>
        <v/>
      </c>
      <c r="P45" s="202" t="str">
        <f>IF(P92="","",IF((P92-zval(Bi_2020!P45))=0,P92,IF((P92-zval(Bi_2020!P45))&gt;0,P92,Bi_2020!P45)))</f>
        <v/>
      </c>
      <c r="Q45" s="202" t="str">
        <f>IF(Q92="","",IF((Q92-zval(Bi_2020!Q45))=0,Q92,IF((Q92-zval(Bi_2020!Q45))&gt;0,Q92,Bi_2020!Q45)))</f>
        <v/>
      </c>
      <c r="R45" s="202" t="str">
        <f>IF(R92="","",IF((R92-zval(Bi_2020!R45))=0,R92,IF((R92-zval(Bi_2020!R45))&gt;0,R92,Bi_2020!R45)))</f>
        <v/>
      </c>
      <c r="S45" s="202" t="str">
        <f>IF(S92="","",IF((S92-zval(Bi_2020!S45))=0,S92,IF((S92-zval(Bi_2020!S45))&gt;0,S92,Bi_2020!S45)))</f>
        <v/>
      </c>
      <c r="T45" s="202" t="str">
        <f>IF(T92="","",IF((T92-zval(Bi_2020!T45))=0,T92,IF((T92-zval(Bi_2020!T45))&gt;0,T92,Bi_2020!T45)))</f>
        <v/>
      </c>
      <c r="U45" s="202" t="str">
        <f>IF(U92="","",IF((U92-zval(Bi_2020!U45))=0,U92,IF((U92-zval(Bi_2020!U45))&gt;0,U92,Bi_2020!U45)))</f>
        <v/>
      </c>
      <c r="V45" s="202" t="str">
        <f>IF(V92="","",IF((V92-zval(Bi_2020!V45))=0,V92,IF((V92-zval(Bi_2020!V45))&gt;0,V92,Bi_2020!V45)))</f>
        <v/>
      </c>
      <c r="W45" s="202" t="str">
        <f>IF(W92="","",IF((W92-zval(Bi_2020!W45))=0,W92,IF((W92-zval(Bi_2020!W45))&gt;0,W92,Bi_2020!W45)))</f>
        <v/>
      </c>
      <c r="X45" s="202" t="str">
        <f>IF(X92="","",IF((X92-zval(Bi_2020!X45))=0,X92,IF((X92-zval(Bi_2020!X45))&gt;0,X92,Bi_2020!X45)))</f>
        <v/>
      </c>
      <c r="Y45" s="202" t="str">
        <f>IF(Y92="","",IF((Y92-zval(Bi_2020!Y45))=0,Y92,IF((Y92-zval(Bi_2020!Y45))&gt;0,Y92,Bi_2020!Y45)))</f>
        <v/>
      </c>
      <c r="Z45" s="202" t="str">
        <f>IF(Z92="","",IF((Z92-zval(Bi_2020!Z45))=0,Z92,IF((Z92-zval(Bi_2020!Z45))&gt;0,Z92,Bi_2020!Z45)))</f>
        <v/>
      </c>
      <c r="AA45" s="202" t="str">
        <f>IF(AA92="","",IF((AA92-zval(Bi_2020!AA45))=0,AA92,IF((AA92-zval(Bi_2020!AA45))&gt;0,AA92,Bi_2020!AA45)))</f>
        <v/>
      </c>
      <c r="AB45" s="202" t="str">
        <f>IF(AB92="","",IF((AB92-zval(Bi_2020!AB45))=0,AB92,IF((AB92-zval(Bi_2020!AB45))&gt;0,AB92,Bi_2020!AB45)))</f>
        <v/>
      </c>
      <c r="AC45" s="202" t="str">
        <f>IF(AC92="","",IF((AC92-zval(Bi_2020!AC45))=0,AC92,IF((AC92-zval(Bi_2020!AC45))&gt;0,AC92,Bi_2020!AC45)))</f>
        <v/>
      </c>
      <c r="AD45" s="202" t="str">
        <f>IF(AD92="","",IF((AD92-zval(Bi_2020!AD45))=0,AD92,IF((AD92-zval(Bi_2020!AD45))&gt;0,AD92,Bi_2020!AD45)))</f>
        <v/>
      </c>
      <c r="AE45" s="202" t="str">
        <f>IF(AE92="","",IF((AE92-zval(Bi_2020!AE45))=0,AE92,IF((AE92-zval(Bi_2020!AE45))&gt;0,AE92,Bi_2020!AE45)))</f>
        <v/>
      </c>
      <c r="AF45" s="202" t="str">
        <f>IF(AF92="","",IF((AF92-zval(Bi_2020!AF45))=0,AF92,IF((AF92-zval(Bi_2020!AF45))&gt;0,AF92,Bi_2020!AF45)))</f>
        <v/>
      </c>
      <c r="AG45" s="203" t="str">
        <f>IF(AG92="","",IF((AG92-zval(Bi_2020!AG45))=0,AG92,IF((AG92-zval(Bi_2020!AG45))&gt;0,AG92,Bi_2020!AG45)))</f>
        <v/>
      </c>
      <c r="AH45" s="203" t="str">
        <f>IF(AH92="","",IF((AH92-zval(Bi_2020!AH45))=0,AH92,IF((AH92-zval(Bi_2020!AH45))&gt;0,AH92,Bi_2020!AH45)))</f>
        <v/>
      </c>
      <c r="AI45" s="203" t="str">
        <f>IF(AI92="","",IF((AI92-zval(Bi_2020!AI45))=0,AI92,IF((AI92-zval(Bi_2020!AI45))&gt;0,AI92,Bi_2020!AI45)))</f>
        <v/>
      </c>
      <c r="AJ45" s="203" t="str">
        <f>IF(AJ92="","",IF((AJ92-zval(Bi_2020!AJ45))=0,AJ92,IF((AJ92-zval(Bi_2020!AJ45))&gt;0,AJ92,Bi_2020!AJ45)))</f>
        <v/>
      </c>
      <c r="AK45" s="203" t="str">
        <f>IF(AK92="","",IF((AK92-zval(Bi_2020!AK45))=0,AK92,IF((AK92-zval(Bi_2020!AK45))&gt;0,AK92,Bi_2020!AK45)))</f>
        <v/>
      </c>
      <c r="AL45" s="203" t="str">
        <f>IF(AL92="","",IF((AL92-zval(Bi_2020!AL45))=0,AL92,IF((AL92-zval(Bi_2020!AL45))&gt;0,AL92,Bi_2020!AL45)))</f>
        <v/>
      </c>
      <c r="AM45" s="204" t="str">
        <f>IF(AM92="","",IF((AM92-zval(Bi_2020!AM45))=0,AM92,IF((AM92-zval(Bi_2020!AM45))&gt;0,AM92,Bi_2020!AM45)))</f>
        <v/>
      </c>
      <c r="AZ45" s="9" t="s">
        <v>36</v>
      </c>
      <c r="BA45" s="90"/>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2"/>
    </row>
    <row r="46" spans="1:91" x14ac:dyDescent="0.2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9" spans="1:90" ht="36" x14ac:dyDescent="0.55000000000000004">
      <c r="B49" s="98" t="s">
        <v>117</v>
      </c>
    </row>
    <row r="50" spans="1:90" ht="23.25" x14ac:dyDescent="0.35">
      <c r="B50" s="1" t="s">
        <v>77</v>
      </c>
      <c r="AZ50" s="1" t="s">
        <v>77</v>
      </c>
    </row>
    <row r="51" spans="1:90" ht="23.25" x14ac:dyDescent="0.35">
      <c r="B51" s="1"/>
      <c r="AZ51" s="1"/>
    </row>
    <row r="53" spans="1:90" x14ac:dyDescent="0.25">
      <c r="B53" s="32"/>
      <c r="AN53" t="s">
        <v>74</v>
      </c>
      <c r="AZ53" s="32"/>
      <c r="CL53" t="s">
        <v>74</v>
      </c>
    </row>
    <row r="54" spans="1:90" x14ac:dyDescent="0.25">
      <c r="C54" s="38" t="s">
        <v>44</v>
      </c>
      <c r="BA54" s="38" t="s">
        <v>43</v>
      </c>
    </row>
    <row r="55" spans="1:90" ht="15.75" x14ac:dyDescent="0.25">
      <c r="B55" s="39" t="s">
        <v>43</v>
      </c>
      <c r="C55" s="40" t="s">
        <v>1</v>
      </c>
      <c r="D55" s="5" t="s">
        <v>2</v>
      </c>
      <c r="E55" s="5" t="s">
        <v>3</v>
      </c>
      <c r="F55" s="5" t="s">
        <v>4</v>
      </c>
      <c r="G55" s="5" t="s">
        <v>5</v>
      </c>
      <c r="H55" s="5" t="s">
        <v>6</v>
      </c>
      <c r="I55" s="5" t="s">
        <v>7</v>
      </c>
      <c r="J55" s="5" t="s">
        <v>8</v>
      </c>
      <c r="K55" s="5" t="s">
        <v>9</v>
      </c>
      <c r="L55" s="5" t="s">
        <v>10</v>
      </c>
      <c r="M55" s="5" t="s">
        <v>11</v>
      </c>
      <c r="N55" s="5" t="s">
        <v>12</v>
      </c>
      <c r="O55" s="209" t="s">
        <v>218</v>
      </c>
      <c r="P55" s="5" t="s">
        <v>13</v>
      </c>
      <c r="Q55" s="5" t="s">
        <v>14</v>
      </c>
      <c r="R55" s="5" t="s">
        <v>15</v>
      </c>
      <c r="S55" s="5" t="s">
        <v>16</v>
      </c>
      <c r="T55" s="5" t="s">
        <v>17</v>
      </c>
      <c r="U55" s="5" t="s">
        <v>18</v>
      </c>
      <c r="V55" s="5" t="s">
        <v>19</v>
      </c>
      <c r="W55" s="6" t="s">
        <v>20</v>
      </c>
      <c r="X55" s="5" t="s">
        <v>21</v>
      </c>
      <c r="Y55" s="5" t="s">
        <v>22</v>
      </c>
      <c r="Z55" s="5" t="s">
        <v>23</v>
      </c>
      <c r="AA55" s="5" t="s">
        <v>24</v>
      </c>
      <c r="AB55" s="5" t="s">
        <v>25</v>
      </c>
      <c r="AC55" s="5" t="s">
        <v>26</v>
      </c>
      <c r="AD55" s="5" t="s">
        <v>27</v>
      </c>
      <c r="AE55" s="5" t="s">
        <v>28</v>
      </c>
      <c r="AF55" s="5" t="s">
        <v>29</v>
      </c>
      <c r="AG55" s="20" t="s">
        <v>31</v>
      </c>
      <c r="AH55" s="5" t="s">
        <v>206</v>
      </c>
      <c r="AI55" s="5" t="s">
        <v>32</v>
      </c>
      <c r="AJ55" s="5" t="s">
        <v>33</v>
      </c>
      <c r="AK55" s="5" t="s">
        <v>34</v>
      </c>
      <c r="AL55" s="5" t="s">
        <v>35</v>
      </c>
      <c r="AM55" s="5" t="s">
        <v>36</v>
      </c>
      <c r="AZ55" s="39" t="s">
        <v>44</v>
      </c>
      <c r="BA55" s="40" t="s">
        <v>1</v>
      </c>
      <c r="BB55" s="5" t="s">
        <v>2</v>
      </c>
      <c r="BC55" s="5" t="s">
        <v>3</v>
      </c>
      <c r="BD55" s="5" t="s">
        <v>4</v>
      </c>
      <c r="BE55" s="5" t="s">
        <v>5</v>
      </c>
      <c r="BF55" s="5" t="s">
        <v>6</v>
      </c>
      <c r="BG55" s="5" t="s">
        <v>7</v>
      </c>
      <c r="BH55" s="5" t="s">
        <v>8</v>
      </c>
      <c r="BI55" s="5" t="s">
        <v>9</v>
      </c>
      <c r="BJ55" s="5" t="s">
        <v>10</v>
      </c>
      <c r="BK55" s="5" t="s">
        <v>11</v>
      </c>
      <c r="BL55" s="5" t="s">
        <v>12</v>
      </c>
      <c r="BM55" s="209" t="s">
        <v>218</v>
      </c>
      <c r="BN55" s="5" t="s">
        <v>13</v>
      </c>
      <c r="BO55" s="5" t="s">
        <v>14</v>
      </c>
      <c r="BP55" s="5" t="s">
        <v>15</v>
      </c>
      <c r="BQ55" s="5" t="s">
        <v>16</v>
      </c>
      <c r="BR55" s="5" t="s">
        <v>17</v>
      </c>
      <c r="BS55" s="5" t="s">
        <v>18</v>
      </c>
      <c r="BT55" s="5" t="s">
        <v>19</v>
      </c>
      <c r="BU55" s="6" t="s">
        <v>20</v>
      </c>
      <c r="BV55" s="5" t="s">
        <v>21</v>
      </c>
      <c r="BW55" s="5" t="s">
        <v>22</v>
      </c>
      <c r="BX55" s="5" t="s">
        <v>23</v>
      </c>
      <c r="BY55" s="5" t="s">
        <v>24</v>
      </c>
      <c r="BZ55" s="5" t="s">
        <v>25</v>
      </c>
      <c r="CA55" s="5" t="s">
        <v>26</v>
      </c>
      <c r="CB55" s="5" t="s">
        <v>27</v>
      </c>
      <c r="CC55" s="5" t="s">
        <v>28</v>
      </c>
      <c r="CD55" s="5" t="s">
        <v>29</v>
      </c>
      <c r="CE55" s="20" t="s">
        <v>31</v>
      </c>
      <c r="CF55" s="5" t="s">
        <v>206</v>
      </c>
      <c r="CG55" s="5" t="s">
        <v>32</v>
      </c>
      <c r="CH55" s="5" t="s">
        <v>33</v>
      </c>
      <c r="CI55" s="5" t="s">
        <v>34</v>
      </c>
      <c r="CJ55" s="5" t="s">
        <v>35</v>
      </c>
      <c r="CK55" s="5" t="s">
        <v>36</v>
      </c>
    </row>
    <row r="56" spans="1:90" ht="15.75" x14ac:dyDescent="0.25">
      <c r="B56" s="9" t="s">
        <v>1</v>
      </c>
      <c r="C56" s="82"/>
      <c r="D56" s="83"/>
      <c r="E56" s="83"/>
      <c r="F56" s="83">
        <v>1.4</v>
      </c>
      <c r="G56" s="83"/>
      <c r="H56" s="83">
        <v>1.1000000000000001</v>
      </c>
      <c r="I56" s="83">
        <v>6.88</v>
      </c>
      <c r="J56" s="83"/>
      <c r="K56" s="83"/>
      <c r="L56" s="83"/>
      <c r="M56" s="83"/>
      <c r="N56" s="83"/>
      <c r="O56" s="83"/>
      <c r="P56" s="83">
        <v>1.5</v>
      </c>
      <c r="Q56" s="83"/>
      <c r="R56" s="83"/>
      <c r="S56" s="83">
        <v>2.2000000000000002</v>
      </c>
      <c r="T56" s="83"/>
      <c r="U56" s="83"/>
      <c r="V56" s="83"/>
      <c r="W56" s="83"/>
      <c r="X56" s="83"/>
      <c r="Y56" s="83"/>
      <c r="Z56" s="83"/>
      <c r="AA56" s="83"/>
      <c r="AB56" s="83"/>
      <c r="AC56" s="83"/>
      <c r="AD56" s="83">
        <v>1.2</v>
      </c>
      <c r="AE56" s="83">
        <v>1.5</v>
      </c>
      <c r="AF56" s="83"/>
      <c r="AG56" s="84"/>
      <c r="AH56" s="84"/>
      <c r="AI56" s="84"/>
      <c r="AJ56" s="84"/>
      <c r="AK56" s="84"/>
      <c r="AL56" s="84"/>
      <c r="AM56" s="95"/>
      <c r="AZ56" s="9" t="s">
        <v>1</v>
      </c>
      <c r="BA56" s="82"/>
      <c r="BB56" s="83"/>
      <c r="BC56" s="83"/>
      <c r="BD56" s="83">
        <v>1.4</v>
      </c>
      <c r="BE56" s="83"/>
      <c r="BF56" s="83">
        <v>2</v>
      </c>
      <c r="BG56" s="83">
        <v>6.88</v>
      </c>
      <c r="BH56" s="83"/>
      <c r="BI56" s="83"/>
      <c r="BJ56" s="83"/>
      <c r="BK56" s="83"/>
      <c r="BL56" s="83"/>
      <c r="BM56" s="83"/>
      <c r="BN56" s="83">
        <v>1.2</v>
      </c>
      <c r="BO56" s="83"/>
      <c r="BP56" s="83"/>
      <c r="BQ56" s="83">
        <v>2.2000000000000002</v>
      </c>
      <c r="BR56" s="83"/>
      <c r="BS56" s="83"/>
      <c r="BT56" s="83"/>
      <c r="BU56" s="83"/>
      <c r="BV56" s="83"/>
      <c r="BW56" s="83"/>
      <c r="BX56" s="83"/>
      <c r="BY56" s="83"/>
      <c r="BZ56" s="83"/>
      <c r="CA56" s="83"/>
      <c r="CB56" s="83">
        <v>1.2</v>
      </c>
      <c r="CC56" s="83">
        <v>1.5</v>
      </c>
      <c r="CD56" s="83"/>
      <c r="CE56" s="84"/>
      <c r="CF56" s="84"/>
      <c r="CG56" s="84"/>
      <c r="CH56" s="84"/>
      <c r="CI56" s="84"/>
      <c r="CJ56" s="84"/>
      <c r="CK56" s="85"/>
    </row>
    <row r="57" spans="1:90" ht="15.75" x14ac:dyDescent="0.25">
      <c r="B57" s="9" t="s">
        <v>2</v>
      </c>
      <c r="C57" s="86"/>
      <c r="D57" s="76"/>
      <c r="E57" s="77"/>
      <c r="F57" s="77"/>
      <c r="G57" s="77"/>
      <c r="H57" s="77"/>
      <c r="I57" s="77">
        <v>1</v>
      </c>
      <c r="J57" s="77"/>
      <c r="K57" s="77"/>
      <c r="L57" s="77"/>
      <c r="M57" s="77"/>
      <c r="N57" s="77">
        <v>2.8</v>
      </c>
      <c r="O57" s="77"/>
      <c r="P57" s="77"/>
      <c r="Q57" s="77"/>
      <c r="R57" s="77"/>
      <c r="S57" s="77"/>
      <c r="T57" s="77"/>
      <c r="U57" s="77">
        <v>0.6</v>
      </c>
      <c r="V57" s="77"/>
      <c r="W57" s="77"/>
      <c r="X57" s="77">
        <v>2.4</v>
      </c>
      <c r="Y57" s="77"/>
      <c r="Z57" s="77"/>
      <c r="AA57" s="77"/>
      <c r="AB57" s="77"/>
      <c r="AC57" s="77"/>
      <c r="AD57" s="77"/>
      <c r="AE57" s="77"/>
      <c r="AF57" s="77">
        <v>1</v>
      </c>
      <c r="AG57" s="78"/>
      <c r="AH57" s="78"/>
      <c r="AI57" s="78"/>
      <c r="AJ57" s="78"/>
      <c r="AK57" s="78"/>
      <c r="AL57" s="78"/>
      <c r="AM57" s="89"/>
      <c r="AZ57" s="9" t="s">
        <v>2</v>
      </c>
      <c r="BA57" s="86"/>
      <c r="BB57" s="76"/>
      <c r="BC57" s="77"/>
      <c r="BD57" s="77"/>
      <c r="BE57" s="77"/>
      <c r="BF57" s="77"/>
      <c r="BG57" s="77">
        <v>1</v>
      </c>
      <c r="BH57" s="77"/>
      <c r="BI57" s="77"/>
      <c r="BJ57" s="77"/>
      <c r="BK57" s="77"/>
      <c r="BL57" s="77">
        <v>3.7</v>
      </c>
      <c r="BM57" s="77"/>
      <c r="BN57" s="77"/>
      <c r="BO57" s="77"/>
      <c r="BP57" s="77"/>
      <c r="BQ57" s="77"/>
      <c r="BR57" s="77"/>
      <c r="BS57" s="77">
        <v>0.6</v>
      </c>
      <c r="BT57" s="77"/>
      <c r="BU57" s="77"/>
      <c r="BV57" s="77">
        <v>2.4</v>
      </c>
      <c r="BW57" s="77"/>
      <c r="BX57" s="77"/>
      <c r="BY57" s="77"/>
      <c r="BZ57" s="77"/>
      <c r="CA57" s="77"/>
      <c r="CB57" s="77"/>
      <c r="CC57" s="77"/>
      <c r="CD57" s="77">
        <v>1</v>
      </c>
      <c r="CE57" s="78"/>
      <c r="CF57" s="78"/>
      <c r="CG57" s="78"/>
      <c r="CH57" s="78"/>
      <c r="CI57" s="78"/>
      <c r="CJ57" s="78"/>
      <c r="CK57" s="87"/>
    </row>
    <row r="58" spans="1:90" ht="15.75" x14ac:dyDescent="0.25">
      <c r="B58" s="9" t="s">
        <v>3</v>
      </c>
      <c r="C58" s="86"/>
      <c r="D58" s="77"/>
      <c r="E58" s="76"/>
      <c r="F58" s="77"/>
      <c r="G58" s="77"/>
      <c r="H58" s="77"/>
      <c r="I58" s="77"/>
      <c r="J58" s="77"/>
      <c r="K58" s="77"/>
      <c r="L58" s="77"/>
      <c r="M58" s="77"/>
      <c r="N58" s="77"/>
      <c r="O58" s="77">
        <v>1.5</v>
      </c>
      <c r="P58" s="77"/>
      <c r="Q58" s="77"/>
      <c r="R58" s="77"/>
      <c r="S58" s="77"/>
      <c r="T58" s="77"/>
      <c r="U58" s="77"/>
      <c r="V58" s="77"/>
      <c r="W58" s="77"/>
      <c r="X58" s="77"/>
      <c r="Y58" s="77"/>
      <c r="Z58" s="77"/>
      <c r="AA58" s="77"/>
      <c r="AB58" s="77">
        <v>0.95</v>
      </c>
      <c r="AC58" s="77"/>
      <c r="AD58" s="77"/>
      <c r="AE58" s="77"/>
      <c r="AF58" s="77"/>
      <c r="AG58" s="78"/>
      <c r="AH58" s="78"/>
      <c r="AI58" s="78"/>
      <c r="AJ58" s="78"/>
      <c r="AK58" s="78">
        <v>0.45</v>
      </c>
      <c r="AL58" s="77">
        <v>0.65</v>
      </c>
      <c r="AM58" s="89"/>
      <c r="AZ58" s="9" t="s">
        <v>3</v>
      </c>
      <c r="BA58" s="86"/>
      <c r="BB58" s="77"/>
      <c r="BC58" s="76"/>
      <c r="BD58" s="77"/>
      <c r="BE58" s="77"/>
      <c r="BF58" s="77"/>
      <c r="BG58" s="77"/>
      <c r="BH58" s="77"/>
      <c r="BI58" s="77"/>
      <c r="BJ58" s="77"/>
      <c r="BK58" s="77"/>
      <c r="BL58" s="77"/>
      <c r="BM58" s="77">
        <v>1.4</v>
      </c>
      <c r="BN58" s="77"/>
      <c r="BO58" s="77"/>
      <c r="BP58" s="77"/>
      <c r="BQ58" s="77"/>
      <c r="BR58" s="77"/>
      <c r="BS58" s="77"/>
      <c r="BT58" s="77"/>
      <c r="BU58" s="77"/>
      <c r="BV58" s="77"/>
      <c r="BW58" s="77"/>
      <c r="BX58" s="77"/>
      <c r="BY58" s="77"/>
      <c r="BZ58" s="77">
        <v>0.95</v>
      </c>
      <c r="CA58" s="77"/>
      <c r="CB58" s="77"/>
      <c r="CC58" s="77"/>
      <c r="CD58" s="77"/>
      <c r="CE58" s="78"/>
      <c r="CF58" s="78"/>
      <c r="CG58" s="78"/>
      <c r="CH58" s="78"/>
      <c r="CI58" s="78">
        <v>0.25</v>
      </c>
      <c r="CJ58" s="77">
        <v>0.5</v>
      </c>
      <c r="CK58" s="87"/>
    </row>
    <row r="59" spans="1:90" ht="15.75" x14ac:dyDescent="0.25">
      <c r="B59" s="9" t="s">
        <v>4</v>
      </c>
      <c r="C59" s="86">
        <v>1.4</v>
      </c>
      <c r="D59" s="77"/>
      <c r="E59" s="77"/>
      <c r="F59" s="76"/>
      <c r="G59" s="77"/>
      <c r="H59" s="77"/>
      <c r="I59" s="77">
        <v>3.2</v>
      </c>
      <c r="J59" s="77"/>
      <c r="K59" s="77"/>
      <c r="L59" s="77"/>
      <c r="M59" s="77"/>
      <c r="N59" s="77">
        <v>2.2999999999999998</v>
      </c>
      <c r="O59" s="77"/>
      <c r="P59" s="77"/>
      <c r="Q59" s="77"/>
      <c r="R59" s="77"/>
      <c r="S59" s="77">
        <v>6.54</v>
      </c>
      <c r="T59" s="77"/>
      <c r="U59" s="77"/>
      <c r="V59" s="77"/>
      <c r="W59" s="77"/>
      <c r="X59" s="77"/>
      <c r="Y59" s="77"/>
      <c r="Z59" s="77"/>
      <c r="AA59" s="77"/>
      <c r="AB59" s="77"/>
      <c r="AC59" s="77"/>
      <c r="AD59" s="77"/>
      <c r="AE59" s="77"/>
      <c r="AF59" s="77"/>
      <c r="AG59" s="78"/>
      <c r="AH59" s="78"/>
      <c r="AI59" s="78"/>
      <c r="AJ59" s="78"/>
      <c r="AK59" s="78"/>
      <c r="AL59" s="78"/>
      <c r="AM59" s="89"/>
      <c r="AZ59" s="9" t="s">
        <v>4</v>
      </c>
      <c r="BA59" s="86">
        <v>1.4</v>
      </c>
      <c r="BB59" s="77"/>
      <c r="BC59" s="77"/>
      <c r="BD59" s="76"/>
      <c r="BE59" s="77"/>
      <c r="BF59" s="77"/>
      <c r="BG59" s="77">
        <v>1.5</v>
      </c>
      <c r="BH59" s="77"/>
      <c r="BI59" s="77"/>
      <c r="BJ59" s="77"/>
      <c r="BK59" s="77"/>
      <c r="BL59" s="77">
        <v>3.2</v>
      </c>
      <c r="BM59" s="77"/>
      <c r="BN59" s="77"/>
      <c r="BO59" s="77"/>
      <c r="BP59" s="77"/>
      <c r="BQ59" s="77">
        <v>3.71</v>
      </c>
      <c r="BR59" s="77"/>
      <c r="BS59" s="77"/>
      <c r="BT59" s="77"/>
      <c r="BU59" s="77"/>
      <c r="BV59" s="77"/>
      <c r="BW59" s="77"/>
      <c r="BX59" s="77"/>
      <c r="BY59" s="77"/>
      <c r="BZ59" s="77"/>
      <c r="CA59" s="77"/>
      <c r="CB59" s="77"/>
      <c r="CC59" s="77"/>
      <c r="CD59" s="77"/>
      <c r="CE59" s="78"/>
      <c r="CF59" s="78"/>
      <c r="CG59" s="78"/>
      <c r="CH59" s="78"/>
      <c r="CI59" s="78"/>
      <c r="CJ59" s="78"/>
      <c r="CK59" s="87"/>
    </row>
    <row r="60" spans="1:90" ht="15.75" x14ac:dyDescent="0.25">
      <c r="B60" s="9" t="s">
        <v>5</v>
      </c>
      <c r="C60" s="86"/>
      <c r="D60" s="77"/>
      <c r="E60" s="77"/>
      <c r="F60" s="77"/>
      <c r="G60" s="76"/>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8"/>
      <c r="AH60" s="78"/>
      <c r="AI60" s="78"/>
      <c r="AJ60" s="78"/>
      <c r="AK60" s="78"/>
      <c r="AL60" s="78"/>
      <c r="AM60" s="89"/>
      <c r="AZ60" s="9" t="s">
        <v>5</v>
      </c>
      <c r="BA60" s="86"/>
      <c r="BB60" s="77"/>
      <c r="BC60" s="77"/>
      <c r="BD60" s="77"/>
      <c r="BE60" s="76"/>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8"/>
      <c r="CF60" s="78"/>
      <c r="CG60" s="78"/>
      <c r="CH60" s="78"/>
      <c r="CI60" s="78"/>
      <c r="CJ60" s="78"/>
      <c r="CK60" s="87"/>
    </row>
    <row r="61" spans="1:90" ht="15.75" x14ac:dyDescent="0.25">
      <c r="B61" s="9" t="s">
        <v>6</v>
      </c>
      <c r="C61" s="86">
        <v>2</v>
      </c>
      <c r="D61" s="77"/>
      <c r="E61" s="77"/>
      <c r="F61" s="77"/>
      <c r="G61" s="77"/>
      <c r="H61" s="76"/>
      <c r="I61" s="77">
        <v>3.8</v>
      </c>
      <c r="J61" s="77"/>
      <c r="K61" s="77"/>
      <c r="L61" s="77"/>
      <c r="M61" s="77"/>
      <c r="N61" s="77"/>
      <c r="O61" s="77"/>
      <c r="P61" s="77"/>
      <c r="Q61" s="77"/>
      <c r="R61" s="77"/>
      <c r="S61" s="77"/>
      <c r="T61" s="77"/>
      <c r="U61" s="77"/>
      <c r="V61" s="77"/>
      <c r="W61" s="77"/>
      <c r="X61" s="77"/>
      <c r="Y61" s="77"/>
      <c r="Z61" s="77">
        <v>0.8</v>
      </c>
      <c r="AA61" s="77"/>
      <c r="AB61" s="77"/>
      <c r="AC61" s="77"/>
      <c r="AD61" s="77"/>
      <c r="AE61" s="77">
        <v>2</v>
      </c>
      <c r="AF61" s="77"/>
      <c r="AG61" s="78"/>
      <c r="AH61" s="78"/>
      <c r="AI61" s="78"/>
      <c r="AJ61" s="78"/>
      <c r="AK61" s="78"/>
      <c r="AL61" s="78"/>
      <c r="AM61" s="89"/>
      <c r="AZ61" s="9" t="s">
        <v>6</v>
      </c>
      <c r="BA61" s="86">
        <v>1.1000000000000001</v>
      </c>
      <c r="BB61" s="77"/>
      <c r="BC61" s="77"/>
      <c r="BD61" s="77"/>
      <c r="BE61" s="77"/>
      <c r="BF61" s="76"/>
      <c r="BG61" s="77">
        <v>2.2999999999999998</v>
      </c>
      <c r="BH61" s="77"/>
      <c r="BI61" s="77"/>
      <c r="BJ61" s="77"/>
      <c r="BK61" s="77"/>
      <c r="BL61" s="77"/>
      <c r="BM61" s="77"/>
      <c r="BN61" s="77"/>
      <c r="BO61" s="77"/>
      <c r="BP61" s="77"/>
      <c r="BQ61" s="77"/>
      <c r="BR61" s="77"/>
      <c r="BS61" s="77"/>
      <c r="BT61" s="77"/>
      <c r="BU61" s="77"/>
      <c r="BV61" s="77"/>
      <c r="BW61" s="77"/>
      <c r="BX61" s="77">
        <v>2</v>
      </c>
      <c r="BY61" s="77"/>
      <c r="BZ61" s="77"/>
      <c r="CA61" s="77"/>
      <c r="CB61" s="77"/>
      <c r="CC61" s="77">
        <v>1</v>
      </c>
      <c r="CD61" s="77"/>
      <c r="CE61" s="78"/>
      <c r="CF61" s="78"/>
      <c r="CG61" s="78"/>
      <c r="CH61" s="78"/>
      <c r="CI61" s="78"/>
      <c r="CJ61" s="78"/>
      <c r="CK61" s="87"/>
    </row>
    <row r="62" spans="1:90" ht="15.75" x14ac:dyDescent="0.25">
      <c r="B62" s="9" t="s">
        <v>7</v>
      </c>
      <c r="C62" s="86">
        <v>6.88</v>
      </c>
      <c r="D62" s="77">
        <v>1</v>
      </c>
      <c r="E62" s="77"/>
      <c r="F62" s="77">
        <v>1.5</v>
      </c>
      <c r="G62" s="77"/>
      <c r="H62" s="77">
        <v>2.2999999999999998</v>
      </c>
      <c r="I62" s="76"/>
      <c r="J62" s="77">
        <v>2.65</v>
      </c>
      <c r="K62" s="77"/>
      <c r="L62" s="77"/>
      <c r="M62" s="77"/>
      <c r="N62" s="77">
        <v>3.05</v>
      </c>
      <c r="O62" s="77"/>
      <c r="P62" s="77"/>
      <c r="Q62" s="77"/>
      <c r="R62" s="77"/>
      <c r="S62" s="77"/>
      <c r="T62" s="77"/>
      <c r="U62" s="77">
        <v>0.98</v>
      </c>
      <c r="V62" s="77"/>
      <c r="W62" s="77"/>
      <c r="X62" s="77">
        <v>5.35</v>
      </c>
      <c r="Y62" s="77">
        <v>2.4</v>
      </c>
      <c r="Z62" s="77">
        <v>2.5</v>
      </c>
      <c r="AA62" s="77"/>
      <c r="AB62" s="77"/>
      <c r="AC62" s="77">
        <v>0.6</v>
      </c>
      <c r="AD62" s="77"/>
      <c r="AE62" s="77"/>
      <c r="AF62" s="77"/>
      <c r="AG62" s="78"/>
      <c r="AH62" s="78"/>
      <c r="AI62" s="78"/>
      <c r="AJ62" s="78"/>
      <c r="AK62" s="78"/>
      <c r="AL62" s="78"/>
      <c r="AM62" s="89"/>
      <c r="AZ62" s="9" t="s">
        <v>7</v>
      </c>
      <c r="BA62" s="86">
        <v>6.88</v>
      </c>
      <c r="BB62" s="77">
        <v>1</v>
      </c>
      <c r="BC62" s="77"/>
      <c r="BD62" s="77">
        <v>3.2</v>
      </c>
      <c r="BE62" s="77"/>
      <c r="BF62" s="77">
        <v>3.8</v>
      </c>
      <c r="BG62" s="76"/>
      <c r="BH62" s="77">
        <v>3.15</v>
      </c>
      <c r="BI62" s="77"/>
      <c r="BJ62" s="77"/>
      <c r="BK62" s="77"/>
      <c r="BL62" s="77">
        <v>2.9</v>
      </c>
      <c r="BM62" s="77"/>
      <c r="BN62" s="77"/>
      <c r="BO62" s="77"/>
      <c r="BP62" s="77"/>
      <c r="BQ62" s="77"/>
      <c r="BR62" s="77"/>
      <c r="BS62" s="77">
        <v>0</v>
      </c>
      <c r="BT62" s="77"/>
      <c r="BU62" s="77"/>
      <c r="BV62" s="77">
        <v>4.5</v>
      </c>
      <c r="BW62" s="77">
        <v>2.4</v>
      </c>
      <c r="BX62" s="77">
        <v>2.4</v>
      </c>
      <c r="BY62" s="77"/>
      <c r="BZ62" s="77"/>
      <c r="CA62" s="77">
        <v>0.6</v>
      </c>
      <c r="CB62" s="77"/>
      <c r="CC62" s="77"/>
      <c r="CD62" s="77"/>
      <c r="CE62" s="78"/>
      <c r="CF62" s="78"/>
      <c r="CG62" s="78"/>
      <c r="CH62" s="78"/>
      <c r="CI62" s="78"/>
      <c r="CJ62" s="78"/>
      <c r="CK62" s="87"/>
    </row>
    <row r="63" spans="1:90" ht="15.75" x14ac:dyDescent="0.25">
      <c r="B63" s="9" t="s">
        <v>8</v>
      </c>
      <c r="C63" s="86"/>
      <c r="D63" s="77"/>
      <c r="E63" s="77"/>
      <c r="F63" s="77"/>
      <c r="G63" s="77"/>
      <c r="H63" s="77"/>
      <c r="I63" s="77">
        <v>3.15</v>
      </c>
      <c r="J63" s="76"/>
      <c r="K63" s="77"/>
      <c r="L63" s="77"/>
      <c r="M63" s="77"/>
      <c r="N63" s="77"/>
      <c r="O63" s="77"/>
      <c r="P63" s="77"/>
      <c r="Q63" s="77"/>
      <c r="R63" s="77"/>
      <c r="S63" s="77"/>
      <c r="T63" s="77"/>
      <c r="U63" s="77"/>
      <c r="V63" s="77"/>
      <c r="W63" s="77"/>
      <c r="X63" s="77">
        <v>0.6</v>
      </c>
      <c r="Y63" s="77">
        <v>1.6</v>
      </c>
      <c r="Z63" s="77"/>
      <c r="AA63" s="77"/>
      <c r="AB63" s="77"/>
      <c r="AC63" s="77">
        <v>2.44</v>
      </c>
      <c r="AD63" s="77"/>
      <c r="AE63" s="77"/>
      <c r="AF63" s="77"/>
      <c r="AG63" s="78"/>
      <c r="AH63" s="78"/>
      <c r="AI63" s="78"/>
      <c r="AJ63" s="78"/>
      <c r="AK63" s="78"/>
      <c r="AL63" s="78"/>
      <c r="AM63" s="89"/>
      <c r="AZ63" s="9" t="s">
        <v>8</v>
      </c>
      <c r="BA63" s="86"/>
      <c r="BB63" s="77"/>
      <c r="BC63" s="77"/>
      <c r="BD63" s="77"/>
      <c r="BE63" s="77"/>
      <c r="BF63" s="77"/>
      <c r="BG63" s="77">
        <v>2.65</v>
      </c>
      <c r="BH63" s="76"/>
      <c r="BI63" s="77"/>
      <c r="BJ63" s="77"/>
      <c r="BK63" s="77"/>
      <c r="BL63" s="77"/>
      <c r="BM63" s="77"/>
      <c r="BN63" s="77"/>
      <c r="BO63" s="77"/>
      <c r="BP63" s="77"/>
      <c r="BQ63" s="77"/>
      <c r="BR63" s="77"/>
      <c r="BS63" s="77"/>
      <c r="BT63" s="77"/>
      <c r="BU63" s="77"/>
      <c r="BV63" s="77">
        <v>0.6</v>
      </c>
      <c r="BW63" s="77">
        <v>1.6</v>
      </c>
      <c r="BX63" s="77"/>
      <c r="BY63" s="77"/>
      <c r="BZ63" s="77"/>
      <c r="CA63" s="77">
        <v>1.98</v>
      </c>
      <c r="CB63" s="77"/>
      <c r="CC63" s="77"/>
      <c r="CD63" s="77"/>
      <c r="CE63" s="78"/>
      <c r="CF63" s="78"/>
      <c r="CG63" s="78"/>
      <c r="CH63" s="78"/>
      <c r="CI63" s="78"/>
      <c r="CJ63" s="78"/>
      <c r="CK63" s="87"/>
    </row>
    <row r="64" spans="1:90" ht="15.75" x14ac:dyDescent="0.25">
      <c r="A64" s="230"/>
      <c r="B64" s="9" t="s">
        <v>9</v>
      </c>
      <c r="C64" s="86"/>
      <c r="D64" s="77"/>
      <c r="E64" s="77"/>
      <c r="F64" s="77"/>
      <c r="G64" s="77"/>
      <c r="H64" s="77"/>
      <c r="I64" s="77"/>
      <c r="J64" s="77"/>
      <c r="K64" s="76"/>
      <c r="L64" s="77"/>
      <c r="M64" s="77">
        <v>1</v>
      </c>
      <c r="N64" s="77"/>
      <c r="O64" s="77"/>
      <c r="P64" s="77"/>
      <c r="Q64" s="77"/>
      <c r="R64" s="77"/>
      <c r="S64" s="77"/>
      <c r="T64" s="77"/>
      <c r="U64" s="77"/>
      <c r="V64" s="77">
        <v>1.3</v>
      </c>
      <c r="W64" s="79"/>
      <c r="X64" s="77"/>
      <c r="Y64" s="77"/>
      <c r="Z64" s="77"/>
      <c r="AA64" s="77"/>
      <c r="AB64" s="77"/>
      <c r="AC64" s="77"/>
      <c r="AD64" s="77"/>
      <c r="AE64" s="77"/>
      <c r="AF64" s="77"/>
      <c r="AG64" s="78"/>
      <c r="AH64" s="78"/>
      <c r="AI64" s="78"/>
      <c r="AJ64" s="78"/>
      <c r="AK64" s="78"/>
      <c r="AL64" s="78"/>
      <c r="AM64" s="89"/>
      <c r="AZ64" s="9" t="s">
        <v>9</v>
      </c>
      <c r="BA64" s="86"/>
      <c r="BB64" s="77"/>
      <c r="BC64" s="77"/>
      <c r="BD64" s="77"/>
      <c r="BE64" s="77"/>
      <c r="BF64" s="77"/>
      <c r="BG64" s="77"/>
      <c r="BH64" s="77"/>
      <c r="BI64" s="76"/>
      <c r="BJ64" s="77"/>
      <c r="BK64" s="77">
        <v>1</v>
      </c>
      <c r="BL64" s="77"/>
      <c r="BM64" s="77"/>
      <c r="BN64" s="77"/>
      <c r="BO64" s="77"/>
      <c r="BP64" s="77"/>
      <c r="BQ64" s="77"/>
      <c r="BR64" s="77"/>
      <c r="BS64" s="77"/>
      <c r="BT64" s="77">
        <v>1.4</v>
      </c>
      <c r="BU64" s="77"/>
      <c r="BV64" s="77"/>
      <c r="BW64" s="77"/>
      <c r="BX64" s="77"/>
      <c r="BY64" s="77"/>
      <c r="BZ64" s="77"/>
      <c r="CA64" s="77"/>
      <c r="CB64" s="77"/>
      <c r="CC64" s="77"/>
      <c r="CD64" s="77"/>
      <c r="CE64" s="78"/>
      <c r="CF64" s="78"/>
      <c r="CG64" s="78"/>
      <c r="CH64" s="78"/>
      <c r="CI64" s="78"/>
      <c r="CJ64" s="78"/>
      <c r="CK64" s="87"/>
    </row>
    <row r="65" spans="1:89" ht="15.75" x14ac:dyDescent="0.25">
      <c r="A65" s="230"/>
      <c r="B65" s="9" t="s">
        <v>10</v>
      </c>
      <c r="C65" s="86"/>
      <c r="D65" s="77"/>
      <c r="E65" s="77"/>
      <c r="F65" s="77"/>
      <c r="G65" s="77"/>
      <c r="H65" s="77"/>
      <c r="I65" s="77"/>
      <c r="J65" s="77"/>
      <c r="K65" s="77"/>
      <c r="L65" s="76"/>
      <c r="M65" s="77"/>
      <c r="N65" s="77">
        <v>4</v>
      </c>
      <c r="O65" s="77"/>
      <c r="P65" s="77"/>
      <c r="Q65" s="77"/>
      <c r="R65" s="77"/>
      <c r="S65" s="77"/>
      <c r="T65" s="77"/>
      <c r="U65" s="77"/>
      <c r="V65" s="77"/>
      <c r="W65" s="77"/>
      <c r="X65" s="77"/>
      <c r="Y65" s="77"/>
      <c r="Z65" s="77"/>
      <c r="AA65" s="77">
        <v>3</v>
      </c>
      <c r="AB65" s="77"/>
      <c r="AC65" s="77"/>
      <c r="AD65" s="77"/>
      <c r="AE65" s="77"/>
      <c r="AF65" s="77"/>
      <c r="AG65" s="78"/>
      <c r="AH65" s="78"/>
      <c r="AI65" s="78"/>
      <c r="AJ65" s="78"/>
      <c r="AK65" s="78"/>
      <c r="AL65" s="78"/>
      <c r="AM65" s="89"/>
      <c r="AZ65" s="9" t="s">
        <v>10</v>
      </c>
      <c r="BA65" s="86"/>
      <c r="BB65" s="77"/>
      <c r="BC65" s="77"/>
      <c r="BD65" s="77"/>
      <c r="BE65" s="77"/>
      <c r="BF65" s="77"/>
      <c r="BG65" s="77"/>
      <c r="BH65" s="77"/>
      <c r="BI65" s="77"/>
      <c r="BJ65" s="76"/>
      <c r="BK65" s="77"/>
      <c r="BL65" s="77">
        <v>4</v>
      </c>
      <c r="BM65" s="77"/>
      <c r="BN65" s="77"/>
      <c r="BO65" s="77"/>
      <c r="BP65" s="77"/>
      <c r="BQ65" s="77"/>
      <c r="BR65" s="77"/>
      <c r="BS65" s="77"/>
      <c r="BT65" s="77"/>
      <c r="BU65" s="77"/>
      <c r="BV65" s="77"/>
      <c r="BW65" s="77"/>
      <c r="BX65" s="77"/>
      <c r="BY65" s="77">
        <v>3</v>
      </c>
      <c r="BZ65" s="77"/>
      <c r="CA65" s="77"/>
      <c r="CB65" s="77"/>
      <c r="CC65" s="77"/>
      <c r="CD65" s="77"/>
      <c r="CE65" s="78"/>
      <c r="CF65" s="78"/>
      <c r="CG65" s="78"/>
      <c r="CH65" s="78"/>
      <c r="CI65" s="78"/>
      <c r="CJ65" s="78"/>
      <c r="CK65" s="87"/>
    </row>
    <row r="66" spans="1:89" ht="15.75" x14ac:dyDescent="0.25">
      <c r="B66" s="9" t="s">
        <v>11</v>
      </c>
      <c r="C66" s="86"/>
      <c r="D66" s="77"/>
      <c r="E66" s="77"/>
      <c r="F66" s="77"/>
      <c r="G66" s="77"/>
      <c r="H66" s="77"/>
      <c r="I66" s="77"/>
      <c r="J66" s="77"/>
      <c r="K66" s="77">
        <v>1</v>
      </c>
      <c r="L66" s="77"/>
      <c r="M66" s="76"/>
      <c r="N66" s="77"/>
      <c r="O66" s="77"/>
      <c r="P66" s="77"/>
      <c r="Q66" s="77"/>
      <c r="R66" s="77"/>
      <c r="S66" s="77"/>
      <c r="T66" s="77"/>
      <c r="U66" s="77"/>
      <c r="V66" s="77"/>
      <c r="W66" s="77"/>
      <c r="X66" s="77"/>
      <c r="Y66" s="77">
        <v>0.1</v>
      </c>
      <c r="Z66" s="77"/>
      <c r="AA66" s="77"/>
      <c r="AB66" s="77"/>
      <c r="AC66" s="77">
        <v>2.7</v>
      </c>
      <c r="AD66" s="77"/>
      <c r="AE66" s="77"/>
      <c r="AF66" s="77"/>
      <c r="AG66" s="78"/>
      <c r="AH66" s="78"/>
      <c r="AI66" s="78"/>
      <c r="AJ66" s="78"/>
      <c r="AK66" s="78"/>
      <c r="AL66" s="78"/>
      <c r="AM66" s="89"/>
      <c r="AZ66" s="9" t="s">
        <v>11</v>
      </c>
      <c r="BA66" s="86"/>
      <c r="BB66" s="77"/>
      <c r="BC66" s="77"/>
      <c r="BD66" s="77"/>
      <c r="BE66" s="77"/>
      <c r="BF66" s="77"/>
      <c r="BG66" s="77"/>
      <c r="BH66" s="77"/>
      <c r="BI66" s="77">
        <v>1</v>
      </c>
      <c r="BJ66" s="77"/>
      <c r="BK66" s="76"/>
      <c r="BL66" s="77"/>
      <c r="BM66" s="77"/>
      <c r="BN66" s="77"/>
      <c r="BO66" s="77"/>
      <c r="BP66" s="77"/>
      <c r="BQ66" s="77"/>
      <c r="BR66" s="77"/>
      <c r="BS66" s="77"/>
      <c r="BT66" s="77"/>
      <c r="BU66" s="77"/>
      <c r="BV66" s="77"/>
      <c r="BW66" s="77">
        <v>0.1</v>
      </c>
      <c r="BX66" s="77"/>
      <c r="BY66" s="77"/>
      <c r="BZ66" s="77"/>
      <c r="CA66" s="77">
        <v>2.8</v>
      </c>
      <c r="CB66" s="77"/>
      <c r="CC66" s="77"/>
      <c r="CD66" s="77"/>
      <c r="CE66" s="78"/>
      <c r="CF66" s="78"/>
      <c r="CG66" s="78"/>
      <c r="CH66" s="78"/>
      <c r="CI66" s="78"/>
      <c r="CJ66" s="78"/>
      <c r="CK66" s="87"/>
    </row>
    <row r="67" spans="1:89" ht="15.75" x14ac:dyDescent="0.25">
      <c r="B67" s="9" t="s">
        <v>12</v>
      </c>
      <c r="C67" s="86"/>
      <c r="D67" s="77">
        <v>3.7</v>
      </c>
      <c r="E67" s="77"/>
      <c r="F67" s="77">
        <v>3.2</v>
      </c>
      <c r="G67" s="77"/>
      <c r="H67" s="77"/>
      <c r="I67" s="77">
        <v>2.9</v>
      </c>
      <c r="J67" s="77"/>
      <c r="K67" s="77"/>
      <c r="L67" s="77">
        <v>4</v>
      </c>
      <c r="M67" s="77"/>
      <c r="N67" s="76"/>
      <c r="O67" s="77"/>
      <c r="P67" s="77"/>
      <c r="Q67" s="77">
        <v>1</v>
      </c>
      <c r="R67" s="77"/>
      <c r="S67" s="77">
        <v>4.2</v>
      </c>
      <c r="T67" s="77"/>
      <c r="U67" s="77">
        <v>0.3</v>
      </c>
      <c r="V67" s="77"/>
      <c r="W67" s="77"/>
      <c r="X67" s="77"/>
      <c r="Y67" s="77"/>
      <c r="Z67" s="77"/>
      <c r="AA67" s="77"/>
      <c r="AB67" s="77"/>
      <c r="AC67" s="77"/>
      <c r="AD67" s="77"/>
      <c r="AE67" s="77"/>
      <c r="AF67" s="78">
        <v>3</v>
      </c>
      <c r="AG67" s="78"/>
      <c r="AH67" s="78"/>
      <c r="AI67" s="78"/>
      <c r="AJ67" s="78"/>
      <c r="AK67" s="78"/>
      <c r="AL67" s="78"/>
      <c r="AM67" s="89"/>
      <c r="AZ67" s="9" t="s">
        <v>12</v>
      </c>
      <c r="BA67" s="86"/>
      <c r="BB67" s="77">
        <v>2.8</v>
      </c>
      <c r="BC67" s="77"/>
      <c r="BD67" s="77">
        <v>2.2999999999999998</v>
      </c>
      <c r="BE67" s="77"/>
      <c r="BF67" s="77"/>
      <c r="BG67" s="77">
        <v>3.05</v>
      </c>
      <c r="BH67" s="77"/>
      <c r="BI67" s="77"/>
      <c r="BJ67" s="77">
        <v>4</v>
      </c>
      <c r="BK67" s="77"/>
      <c r="BL67" s="76"/>
      <c r="BM67" s="77"/>
      <c r="BN67" s="77"/>
      <c r="BO67" s="77">
        <v>1</v>
      </c>
      <c r="BP67" s="77"/>
      <c r="BQ67" s="77">
        <v>2.5950000000000002</v>
      </c>
      <c r="BR67" s="77"/>
      <c r="BS67" s="77">
        <v>0.3</v>
      </c>
      <c r="BT67" s="77"/>
      <c r="BU67" s="77"/>
      <c r="BV67" s="77"/>
      <c r="BW67" s="77"/>
      <c r="BX67" s="77"/>
      <c r="BY67" s="77"/>
      <c r="BZ67" s="77"/>
      <c r="CA67" s="77"/>
      <c r="CB67" s="77"/>
      <c r="CC67" s="77"/>
      <c r="CD67" s="77">
        <v>3</v>
      </c>
      <c r="CE67" s="78"/>
      <c r="CF67" s="78"/>
      <c r="CG67" s="78"/>
      <c r="CH67" s="78"/>
      <c r="CI67" s="78"/>
      <c r="CJ67" s="78"/>
      <c r="CK67" s="87"/>
    </row>
    <row r="68" spans="1:89" x14ac:dyDescent="0.25">
      <c r="B68" s="209" t="s">
        <v>218</v>
      </c>
      <c r="C68" s="86"/>
      <c r="D68" s="77"/>
      <c r="E68" s="77">
        <v>1.4</v>
      </c>
      <c r="F68" s="77"/>
      <c r="G68" s="77"/>
      <c r="H68" s="77"/>
      <c r="I68" s="77"/>
      <c r="J68" s="77"/>
      <c r="K68" s="77"/>
      <c r="L68" s="77"/>
      <c r="M68" s="77"/>
      <c r="N68" s="77"/>
      <c r="O68" s="76"/>
      <c r="P68" s="77"/>
      <c r="Q68" s="77"/>
      <c r="R68" s="77"/>
      <c r="S68" s="77">
        <v>0.5</v>
      </c>
      <c r="T68" s="77"/>
      <c r="U68" s="77"/>
      <c r="V68" s="77"/>
      <c r="W68" s="77"/>
      <c r="X68" s="77"/>
      <c r="Y68" s="77"/>
      <c r="Z68" s="77"/>
      <c r="AA68" s="77"/>
      <c r="AB68" s="77"/>
      <c r="AC68" s="77"/>
      <c r="AD68" s="77"/>
      <c r="AE68" s="77"/>
      <c r="AF68" s="77"/>
      <c r="AG68" s="77">
        <v>0.3</v>
      </c>
      <c r="AH68" s="78"/>
      <c r="AI68" s="78"/>
      <c r="AJ68" s="78"/>
      <c r="AK68" s="78">
        <v>0.3</v>
      </c>
      <c r="AL68" s="78"/>
      <c r="AM68" s="89"/>
      <c r="AZ68" s="209" t="s">
        <v>218</v>
      </c>
      <c r="BA68" s="86"/>
      <c r="BB68" s="77"/>
      <c r="BC68" s="77">
        <v>1.5</v>
      </c>
      <c r="BD68" s="77"/>
      <c r="BE68" s="77"/>
      <c r="BF68" s="77"/>
      <c r="BG68" s="77"/>
      <c r="BH68" s="77"/>
      <c r="BI68" s="77"/>
      <c r="BJ68" s="77"/>
      <c r="BK68" s="77"/>
      <c r="BL68" s="77"/>
      <c r="BM68" s="76"/>
      <c r="BN68" s="77"/>
      <c r="BO68" s="77"/>
      <c r="BP68" s="77"/>
      <c r="BQ68" s="77">
        <v>0.5</v>
      </c>
      <c r="BR68" s="77"/>
      <c r="BS68" s="77"/>
      <c r="BT68" s="77"/>
      <c r="BU68" s="77"/>
      <c r="BV68" s="77"/>
      <c r="BW68" s="77"/>
      <c r="BX68" s="77"/>
      <c r="BY68" s="77"/>
      <c r="BZ68" s="77"/>
      <c r="CA68" s="77"/>
      <c r="CB68" s="77"/>
      <c r="CC68" s="77"/>
      <c r="CD68" s="77"/>
      <c r="CE68" s="77">
        <v>0.15</v>
      </c>
      <c r="CF68" s="78"/>
      <c r="CG68" s="78"/>
      <c r="CH68" s="78"/>
      <c r="CI68" s="78">
        <v>0.35</v>
      </c>
      <c r="CJ68" s="78"/>
      <c r="CK68" s="87"/>
    </row>
    <row r="69" spans="1:89" ht="15.75" x14ac:dyDescent="0.25">
      <c r="B69" s="9" t="s">
        <v>13</v>
      </c>
      <c r="C69" s="86">
        <v>1.2</v>
      </c>
      <c r="D69" s="77"/>
      <c r="E69" s="77"/>
      <c r="F69" s="77"/>
      <c r="G69" s="77"/>
      <c r="H69" s="77"/>
      <c r="I69" s="77"/>
      <c r="J69" s="77"/>
      <c r="K69" s="77"/>
      <c r="L69" s="77"/>
      <c r="M69" s="77"/>
      <c r="N69" s="77"/>
      <c r="O69" s="77"/>
      <c r="P69" s="76"/>
      <c r="Q69" s="77"/>
      <c r="R69" s="77"/>
      <c r="S69" s="77"/>
      <c r="T69" s="77"/>
      <c r="U69" s="77"/>
      <c r="V69" s="77"/>
      <c r="W69" s="77"/>
      <c r="X69" s="77"/>
      <c r="Y69" s="77"/>
      <c r="Z69" s="77"/>
      <c r="AA69" s="77"/>
      <c r="AB69" s="77">
        <v>0.6</v>
      </c>
      <c r="AC69" s="77"/>
      <c r="AD69" s="77">
        <v>0.9</v>
      </c>
      <c r="AE69" s="77">
        <v>2.1</v>
      </c>
      <c r="AF69" s="77"/>
      <c r="AG69" s="77"/>
      <c r="AH69" s="77"/>
      <c r="AI69" s="77">
        <v>2.5</v>
      </c>
      <c r="AJ69" s="78"/>
      <c r="AK69" s="78"/>
      <c r="AL69" s="78">
        <v>0.6</v>
      </c>
      <c r="AM69" s="89"/>
      <c r="AZ69" s="9" t="s">
        <v>13</v>
      </c>
      <c r="BA69" s="86">
        <v>1.5</v>
      </c>
      <c r="BB69" s="77"/>
      <c r="BC69" s="77"/>
      <c r="BD69" s="77"/>
      <c r="BE69" s="77"/>
      <c r="BF69" s="77"/>
      <c r="BG69" s="77"/>
      <c r="BH69" s="77"/>
      <c r="BI69" s="77"/>
      <c r="BJ69" s="77"/>
      <c r="BK69" s="77"/>
      <c r="BL69" s="77"/>
      <c r="BM69" s="77"/>
      <c r="BN69" s="76"/>
      <c r="BO69" s="77"/>
      <c r="BP69" s="77"/>
      <c r="BQ69" s="77"/>
      <c r="BR69" s="77"/>
      <c r="BS69" s="77"/>
      <c r="BT69" s="77"/>
      <c r="BU69" s="77"/>
      <c r="BV69" s="77"/>
      <c r="BW69" s="77"/>
      <c r="BX69" s="77"/>
      <c r="BY69" s="77"/>
      <c r="BZ69" s="77">
        <v>1.4</v>
      </c>
      <c r="CA69" s="77"/>
      <c r="CB69" s="77">
        <v>0.9</v>
      </c>
      <c r="CC69" s="77">
        <v>3</v>
      </c>
      <c r="CD69" s="77"/>
      <c r="CE69" s="78"/>
      <c r="CF69" s="78"/>
      <c r="CG69" s="78">
        <v>3</v>
      </c>
      <c r="CH69" s="78"/>
      <c r="CI69" s="78"/>
      <c r="CJ69" s="78">
        <v>0.6</v>
      </c>
      <c r="CK69" s="87"/>
    </row>
    <row r="70" spans="1:89" ht="15.75" x14ac:dyDescent="0.25">
      <c r="B70" s="9" t="s">
        <v>14</v>
      </c>
      <c r="C70" s="86"/>
      <c r="D70" s="77"/>
      <c r="E70" s="77"/>
      <c r="F70" s="77"/>
      <c r="G70" s="77"/>
      <c r="H70" s="77"/>
      <c r="I70" s="77"/>
      <c r="J70" s="77"/>
      <c r="K70" s="77"/>
      <c r="L70" s="77"/>
      <c r="M70" s="77"/>
      <c r="N70" s="77">
        <v>1</v>
      </c>
      <c r="O70" s="77"/>
      <c r="P70" s="77"/>
      <c r="Q70" s="76"/>
      <c r="R70" s="77"/>
      <c r="S70" s="77"/>
      <c r="T70" s="77"/>
      <c r="U70" s="77"/>
      <c r="V70" s="77"/>
      <c r="W70" s="77"/>
      <c r="X70" s="77"/>
      <c r="Y70" s="77"/>
      <c r="Z70" s="77"/>
      <c r="AA70" s="77"/>
      <c r="AB70" s="77"/>
      <c r="AC70" s="77"/>
      <c r="AD70" s="77"/>
      <c r="AE70" s="77"/>
      <c r="AF70" s="77">
        <v>0.93</v>
      </c>
      <c r="AG70" s="78"/>
      <c r="AH70" s="78"/>
      <c r="AI70" s="78"/>
      <c r="AJ70" s="78"/>
      <c r="AK70" s="78"/>
      <c r="AL70" s="78"/>
      <c r="AM70" s="89"/>
      <c r="AZ70" s="9" t="s">
        <v>14</v>
      </c>
      <c r="BA70" s="86"/>
      <c r="BB70" s="77"/>
      <c r="BC70" s="77"/>
      <c r="BD70" s="77"/>
      <c r="BE70" s="77"/>
      <c r="BF70" s="77"/>
      <c r="BG70" s="77"/>
      <c r="BH70" s="77"/>
      <c r="BI70" s="77"/>
      <c r="BJ70" s="77"/>
      <c r="BK70" s="77"/>
      <c r="BL70" s="77">
        <v>1</v>
      </c>
      <c r="BM70" s="77"/>
      <c r="BN70" s="77"/>
      <c r="BO70" s="76"/>
      <c r="BP70" s="77"/>
      <c r="BQ70" s="77"/>
      <c r="BR70" s="77"/>
      <c r="BS70" s="77"/>
      <c r="BT70" s="77"/>
      <c r="BU70" s="77"/>
      <c r="BV70" s="77"/>
      <c r="BW70" s="77"/>
      <c r="BX70" s="77"/>
      <c r="BY70" s="77"/>
      <c r="BZ70" s="77"/>
      <c r="CA70" s="77"/>
      <c r="CB70" s="77"/>
      <c r="CC70" s="77"/>
      <c r="CD70" s="77">
        <v>1.3</v>
      </c>
      <c r="CE70" s="78"/>
      <c r="CF70" s="78"/>
      <c r="CG70" s="78"/>
      <c r="CH70" s="78"/>
      <c r="CI70" s="78"/>
      <c r="CJ70" s="78"/>
      <c r="CK70" s="87"/>
    </row>
    <row r="71" spans="1:89" ht="15.75" x14ac:dyDescent="0.25">
      <c r="B71" s="9" t="s">
        <v>15</v>
      </c>
      <c r="C71" s="86"/>
      <c r="D71" s="77"/>
      <c r="E71" s="77"/>
      <c r="F71" s="77"/>
      <c r="G71" s="77"/>
      <c r="H71" s="77"/>
      <c r="I71" s="77"/>
      <c r="J71" s="77"/>
      <c r="K71" s="77"/>
      <c r="L71" s="77"/>
      <c r="M71" s="77"/>
      <c r="N71" s="77"/>
      <c r="O71" s="77"/>
      <c r="P71" s="77"/>
      <c r="Q71" s="77"/>
      <c r="R71" s="76"/>
      <c r="S71" s="77"/>
      <c r="T71" s="77"/>
      <c r="U71" s="77"/>
      <c r="V71" s="77"/>
      <c r="W71" s="77"/>
      <c r="X71" s="77"/>
      <c r="Y71" s="77"/>
      <c r="Z71" s="77"/>
      <c r="AA71" s="77"/>
      <c r="AB71" s="77"/>
      <c r="AC71" s="77"/>
      <c r="AD71" s="77"/>
      <c r="AE71" s="77"/>
      <c r="AF71" s="77"/>
      <c r="AG71" s="78"/>
      <c r="AH71" s="78"/>
      <c r="AI71" s="78"/>
      <c r="AJ71" s="78"/>
      <c r="AK71" s="78"/>
      <c r="AL71" s="78"/>
      <c r="AM71" s="89"/>
      <c r="AZ71" s="9" t="s">
        <v>15</v>
      </c>
      <c r="BA71" s="86"/>
      <c r="BB71" s="77"/>
      <c r="BC71" s="77"/>
      <c r="BD71" s="77"/>
      <c r="BE71" s="77"/>
      <c r="BF71" s="77"/>
      <c r="BG71" s="77"/>
      <c r="BH71" s="77"/>
      <c r="BI71" s="77"/>
      <c r="BJ71" s="77"/>
      <c r="BK71" s="77"/>
      <c r="BL71" s="77"/>
      <c r="BM71" s="77"/>
      <c r="BN71" s="77"/>
      <c r="BO71" s="77"/>
      <c r="BP71" s="76"/>
      <c r="BQ71" s="77"/>
      <c r="BR71" s="77"/>
      <c r="BS71" s="77"/>
      <c r="BT71" s="77"/>
      <c r="BU71" s="77"/>
      <c r="BV71" s="77"/>
      <c r="BW71" s="77"/>
      <c r="BX71" s="77"/>
      <c r="BY71" s="77"/>
      <c r="BZ71" s="77"/>
      <c r="CA71" s="77"/>
      <c r="CB71" s="77"/>
      <c r="CC71" s="77"/>
      <c r="CD71" s="77"/>
      <c r="CE71" s="78"/>
      <c r="CF71" s="78"/>
      <c r="CG71" s="78"/>
      <c r="CH71" s="78"/>
      <c r="CI71" s="78"/>
      <c r="CJ71" s="78"/>
      <c r="CK71" s="87"/>
    </row>
    <row r="72" spans="1:89" ht="15.75" x14ac:dyDescent="0.25">
      <c r="B72" s="9" t="s">
        <v>16</v>
      </c>
      <c r="C72" s="86">
        <v>2.2000000000000002</v>
      </c>
      <c r="D72" s="77"/>
      <c r="E72" s="77"/>
      <c r="F72" s="77">
        <v>3.71</v>
      </c>
      <c r="G72" s="77"/>
      <c r="H72" s="77"/>
      <c r="I72" s="77"/>
      <c r="J72" s="77"/>
      <c r="K72" s="77"/>
      <c r="L72" s="77"/>
      <c r="M72" s="77"/>
      <c r="N72" s="77">
        <v>2.5950000000000002</v>
      </c>
      <c r="O72" s="77">
        <v>0.5</v>
      </c>
      <c r="P72" s="77"/>
      <c r="Q72" s="77"/>
      <c r="R72" s="77"/>
      <c r="S72" s="76"/>
      <c r="T72" s="77"/>
      <c r="U72" s="77"/>
      <c r="V72" s="77"/>
      <c r="W72" s="77">
        <v>0.2</v>
      </c>
      <c r="X72" s="77"/>
      <c r="Y72" s="77"/>
      <c r="Z72" s="77"/>
      <c r="AA72" s="77"/>
      <c r="AB72" s="77"/>
      <c r="AC72" s="77"/>
      <c r="AD72" s="77">
        <v>2.15</v>
      </c>
      <c r="AE72" s="77"/>
      <c r="AF72" s="77"/>
      <c r="AG72" s="78">
        <v>2</v>
      </c>
      <c r="AH72" s="78"/>
      <c r="AI72" s="78">
        <v>1</v>
      </c>
      <c r="AJ72" s="78">
        <v>1</v>
      </c>
      <c r="AK72" s="78"/>
      <c r="AL72" s="78"/>
      <c r="AM72" s="89"/>
      <c r="AZ72" s="9" t="s">
        <v>16</v>
      </c>
      <c r="BA72" s="86">
        <v>2.2000000000000002</v>
      </c>
      <c r="BB72" s="77"/>
      <c r="BC72" s="77"/>
      <c r="BD72" s="77">
        <v>6.54</v>
      </c>
      <c r="BE72" s="77"/>
      <c r="BF72" s="77"/>
      <c r="BG72" s="77"/>
      <c r="BH72" s="77"/>
      <c r="BI72" s="77"/>
      <c r="BJ72" s="77"/>
      <c r="BK72" s="77"/>
      <c r="BL72" s="77">
        <v>4.2</v>
      </c>
      <c r="BM72" s="77">
        <v>0.5</v>
      </c>
      <c r="BN72" s="77"/>
      <c r="BO72" s="77"/>
      <c r="BP72" s="77"/>
      <c r="BQ72" s="76"/>
      <c r="BR72" s="77"/>
      <c r="BS72" s="77"/>
      <c r="BT72" s="77"/>
      <c r="BU72" s="77">
        <v>0</v>
      </c>
      <c r="BV72" s="77"/>
      <c r="BW72" s="77"/>
      <c r="BX72" s="77"/>
      <c r="BY72" s="77"/>
      <c r="BZ72" s="77"/>
      <c r="CA72" s="77"/>
      <c r="CB72" s="77">
        <v>2.15</v>
      </c>
      <c r="CC72" s="77"/>
      <c r="CD72" s="77"/>
      <c r="CE72" s="78">
        <v>2</v>
      </c>
      <c r="CF72" s="78"/>
      <c r="CG72" s="78">
        <v>1</v>
      </c>
      <c r="CH72" s="78">
        <v>1</v>
      </c>
      <c r="CI72" s="78"/>
      <c r="CJ72" s="78"/>
      <c r="CK72" s="87"/>
    </row>
    <row r="73" spans="1:89" ht="15.75" x14ac:dyDescent="0.25">
      <c r="B73" s="9" t="s">
        <v>17</v>
      </c>
      <c r="C73" s="86"/>
      <c r="D73" s="77"/>
      <c r="E73" s="77"/>
      <c r="F73" s="77"/>
      <c r="G73" s="77"/>
      <c r="H73" s="77"/>
      <c r="I73" s="77"/>
      <c r="J73" s="77"/>
      <c r="K73" s="77"/>
      <c r="L73" s="77"/>
      <c r="M73" s="77"/>
      <c r="N73" s="77"/>
      <c r="O73" s="77"/>
      <c r="P73" s="77"/>
      <c r="Q73" s="77"/>
      <c r="R73" s="77"/>
      <c r="S73" s="77"/>
      <c r="T73" s="76"/>
      <c r="U73" s="77"/>
      <c r="V73" s="77">
        <v>2.1</v>
      </c>
      <c r="W73" s="77"/>
      <c r="X73" s="77"/>
      <c r="Y73" s="77"/>
      <c r="Z73" s="77">
        <v>1</v>
      </c>
      <c r="AA73" s="77"/>
      <c r="AB73" s="77"/>
      <c r="AC73" s="77">
        <v>1</v>
      </c>
      <c r="AD73" s="77"/>
      <c r="AE73" s="77"/>
      <c r="AF73" s="77"/>
      <c r="AG73" s="78"/>
      <c r="AH73" s="78"/>
      <c r="AI73" s="78"/>
      <c r="AJ73" s="78"/>
      <c r="AK73" s="78"/>
      <c r="AL73" s="78"/>
      <c r="AM73" s="89"/>
      <c r="AZ73" s="9" t="s">
        <v>17</v>
      </c>
      <c r="BA73" s="86"/>
      <c r="BB73" s="77"/>
      <c r="BC73" s="77"/>
      <c r="BD73" s="77"/>
      <c r="BE73" s="77"/>
      <c r="BF73" s="77"/>
      <c r="BG73" s="77"/>
      <c r="BH73" s="77"/>
      <c r="BI73" s="77"/>
      <c r="BJ73" s="77"/>
      <c r="BK73" s="77"/>
      <c r="BL73" s="77"/>
      <c r="BM73" s="77"/>
      <c r="BN73" s="77"/>
      <c r="BO73" s="77"/>
      <c r="BP73" s="77"/>
      <c r="BQ73" s="77"/>
      <c r="BR73" s="76"/>
      <c r="BS73" s="77"/>
      <c r="BT73" s="77">
        <v>1.9</v>
      </c>
      <c r="BU73" s="77"/>
      <c r="BV73" s="77"/>
      <c r="BW73" s="77"/>
      <c r="BX73" s="77">
        <v>1</v>
      </c>
      <c r="BY73" s="77"/>
      <c r="BZ73" s="77"/>
      <c r="CA73" s="77">
        <v>1</v>
      </c>
      <c r="CB73" s="77"/>
      <c r="CC73" s="77"/>
      <c r="CD73" s="77"/>
      <c r="CE73" s="78"/>
      <c r="CF73" s="78"/>
      <c r="CG73" s="78"/>
      <c r="CH73" s="78"/>
      <c r="CI73" s="78"/>
      <c r="CJ73" s="78"/>
      <c r="CK73" s="87"/>
    </row>
    <row r="74" spans="1:89" ht="15.75" x14ac:dyDescent="0.25">
      <c r="B74" s="9" t="s">
        <v>18</v>
      </c>
      <c r="C74" s="86"/>
      <c r="D74" s="77">
        <v>0.6</v>
      </c>
      <c r="E74" s="77"/>
      <c r="F74" s="77"/>
      <c r="G74" s="77"/>
      <c r="H74" s="77"/>
      <c r="I74" s="77">
        <v>0</v>
      </c>
      <c r="J74" s="77"/>
      <c r="K74" s="77"/>
      <c r="L74" s="77"/>
      <c r="M74" s="77"/>
      <c r="N74" s="77">
        <v>0.3</v>
      </c>
      <c r="O74" s="77"/>
      <c r="P74" s="77"/>
      <c r="Q74" s="77"/>
      <c r="R74" s="77"/>
      <c r="S74" s="77"/>
      <c r="T74" s="77"/>
      <c r="U74" s="76"/>
      <c r="V74" s="77"/>
      <c r="W74" s="77"/>
      <c r="X74" s="77"/>
      <c r="Y74" s="77"/>
      <c r="Z74" s="77"/>
      <c r="AA74" s="77"/>
      <c r="AB74" s="77"/>
      <c r="AC74" s="77"/>
      <c r="AD74" s="77"/>
      <c r="AE74" s="77"/>
      <c r="AF74" s="77"/>
      <c r="AG74" s="78"/>
      <c r="AH74" s="78"/>
      <c r="AI74" s="78"/>
      <c r="AJ74" s="78"/>
      <c r="AK74" s="78"/>
      <c r="AL74" s="78"/>
      <c r="AM74" s="89"/>
      <c r="AZ74" s="9" t="s">
        <v>18</v>
      </c>
      <c r="BA74" s="86"/>
      <c r="BB74" s="77">
        <v>0.6</v>
      </c>
      <c r="BC74" s="77"/>
      <c r="BD74" s="77"/>
      <c r="BE74" s="77"/>
      <c r="BF74" s="77"/>
      <c r="BG74" s="77">
        <v>0.98</v>
      </c>
      <c r="BH74" s="77"/>
      <c r="BI74" s="77"/>
      <c r="BJ74" s="77"/>
      <c r="BK74" s="77"/>
      <c r="BL74" s="77">
        <v>0.3</v>
      </c>
      <c r="BM74" s="77"/>
      <c r="BN74" s="77"/>
      <c r="BO74" s="77"/>
      <c r="BP74" s="77"/>
      <c r="BQ74" s="77"/>
      <c r="BR74" s="77"/>
      <c r="BS74" s="76"/>
      <c r="BT74" s="77"/>
      <c r="BU74" s="77"/>
      <c r="BV74" s="77"/>
      <c r="BW74" s="77"/>
      <c r="BX74" s="77"/>
      <c r="BY74" s="77"/>
      <c r="BZ74" s="77"/>
      <c r="CA74" s="77"/>
      <c r="CB74" s="77"/>
      <c r="CC74" s="77"/>
      <c r="CD74" s="77"/>
      <c r="CE74" s="78"/>
      <c r="CF74" s="78"/>
      <c r="CG74" s="78"/>
      <c r="CH74" s="78"/>
      <c r="CI74" s="78"/>
      <c r="CJ74" s="78"/>
      <c r="CK74" s="87"/>
    </row>
    <row r="75" spans="1:89" ht="15.75" x14ac:dyDescent="0.25">
      <c r="B75" s="9" t="s">
        <v>19</v>
      </c>
      <c r="C75" s="86"/>
      <c r="D75" s="77"/>
      <c r="E75" s="77"/>
      <c r="F75" s="77"/>
      <c r="G75" s="77"/>
      <c r="H75" s="77"/>
      <c r="I75" s="77"/>
      <c r="J75" s="77"/>
      <c r="K75" s="77">
        <v>1.4</v>
      </c>
      <c r="L75" s="77"/>
      <c r="M75" s="77"/>
      <c r="N75" s="77"/>
      <c r="O75" s="77"/>
      <c r="P75" s="77"/>
      <c r="Q75" s="77"/>
      <c r="R75" s="77"/>
      <c r="S75" s="77"/>
      <c r="T75" s="77">
        <v>1.9</v>
      </c>
      <c r="U75" s="77"/>
      <c r="V75" s="76"/>
      <c r="W75" s="77"/>
      <c r="X75" s="77"/>
      <c r="Y75" s="77"/>
      <c r="Z75" s="77"/>
      <c r="AA75" s="77"/>
      <c r="AB75" s="77"/>
      <c r="AC75" s="77">
        <v>0.7</v>
      </c>
      <c r="AD75" s="77"/>
      <c r="AE75" s="77"/>
      <c r="AF75" s="77"/>
      <c r="AG75" s="78"/>
      <c r="AH75" s="78"/>
      <c r="AI75" s="78"/>
      <c r="AJ75" s="78"/>
      <c r="AK75" s="78"/>
      <c r="AL75" s="78"/>
      <c r="AM75" s="89"/>
      <c r="AZ75" s="9" t="s">
        <v>19</v>
      </c>
      <c r="BA75" s="86"/>
      <c r="BB75" s="77"/>
      <c r="BC75" s="77"/>
      <c r="BD75" s="77"/>
      <c r="BE75" s="77"/>
      <c r="BF75" s="77"/>
      <c r="BG75" s="77"/>
      <c r="BH75" s="77"/>
      <c r="BI75" s="77">
        <v>1.3</v>
      </c>
      <c r="BJ75" s="77"/>
      <c r="BK75" s="77"/>
      <c r="BL75" s="77"/>
      <c r="BM75" s="77"/>
      <c r="BN75" s="77"/>
      <c r="BO75" s="77"/>
      <c r="BP75" s="77"/>
      <c r="BQ75" s="77"/>
      <c r="BR75" s="77">
        <v>2.1</v>
      </c>
      <c r="BS75" s="77"/>
      <c r="BT75" s="76"/>
      <c r="BU75" s="77"/>
      <c r="BV75" s="77"/>
      <c r="BW75" s="77"/>
      <c r="BX75" s="77"/>
      <c r="BY75" s="77"/>
      <c r="BZ75" s="77"/>
      <c r="CA75" s="77">
        <v>0.7</v>
      </c>
      <c r="CB75" s="77"/>
      <c r="CC75" s="77"/>
      <c r="CD75" s="77"/>
      <c r="CE75" s="78"/>
      <c r="CF75" s="78"/>
      <c r="CG75" s="78"/>
      <c r="CH75" s="78"/>
      <c r="CI75" s="78"/>
      <c r="CJ75" s="78"/>
      <c r="CK75" s="87"/>
    </row>
    <row r="76" spans="1:89" ht="15.75" x14ac:dyDescent="0.25">
      <c r="B76" s="9" t="s">
        <v>20</v>
      </c>
      <c r="C76" s="86"/>
      <c r="D76" s="77"/>
      <c r="E76" s="77"/>
      <c r="F76" s="77"/>
      <c r="G76" s="77"/>
      <c r="H76" s="77"/>
      <c r="I76" s="77"/>
      <c r="J76" s="77"/>
      <c r="K76" s="77"/>
      <c r="L76" s="77"/>
      <c r="M76" s="77"/>
      <c r="N76" s="77"/>
      <c r="O76" s="77"/>
      <c r="P76" s="77"/>
      <c r="Q76" s="77"/>
      <c r="R76" s="77"/>
      <c r="S76" s="77">
        <v>0</v>
      </c>
      <c r="T76" s="77"/>
      <c r="U76" s="77"/>
      <c r="V76" s="77"/>
      <c r="W76" s="76"/>
      <c r="X76" s="77"/>
      <c r="Y76" s="77"/>
      <c r="Z76" s="77"/>
      <c r="AA76" s="77"/>
      <c r="AB76" s="77"/>
      <c r="AC76" s="77"/>
      <c r="AD76" s="77"/>
      <c r="AE76" s="77"/>
      <c r="AF76" s="77"/>
      <c r="AG76" s="78"/>
      <c r="AH76" s="78"/>
      <c r="AI76" s="78"/>
      <c r="AJ76" s="78"/>
      <c r="AK76" s="78"/>
      <c r="AL76" s="78"/>
      <c r="AM76" s="89"/>
      <c r="AZ76" s="9" t="s">
        <v>20</v>
      </c>
      <c r="BA76" s="86"/>
      <c r="BB76" s="77"/>
      <c r="BC76" s="77"/>
      <c r="BD76" s="77"/>
      <c r="BE76" s="77"/>
      <c r="BF76" s="77"/>
      <c r="BG76" s="77"/>
      <c r="BH76" s="77"/>
      <c r="BI76" s="79"/>
      <c r="BJ76" s="77"/>
      <c r="BK76" s="77"/>
      <c r="BL76" s="77"/>
      <c r="BM76" s="77"/>
      <c r="BN76" s="77"/>
      <c r="BO76" s="77"/>
      <c r="BP76" s="77"/>
      <c r="BQ76" s="77">
        <v>0.2</v>
      </c>
      <c r="BR76" s="77"/>
      <c r="BS76" s="77"/>
      <c r="BT76" s="77"/>
      <c r="BU76" s="76"/>
      <c r="BV76" s="77"/>
      <c r="BW76" s="77"/>
      <c r="BX76" s="77"/>
      <c r="BY76" s="77"/>
      <c r="BZ76" s="77"/>
      <c r="CA76" s="77"/>
      <c r="CB76" s="77"/>
      <c r="CC76" s="77"/>
      <c r="CD76" s="77"/>
      <c r="CE76" s="78"/>
      <c r="CF76" s="78"/>
      <c r="CG76" s="78"/>
      <c r="CH76" s="78"/>
      <c r="CI76" s="78"/>
      <c r="CJ76" s="78"/>
      <c r="CK76" s="87"/>
    </row>
    <row r="77" spans="1:89" ht="15.75" x14ac:dyDescent="0.25">
      <c r="B77" s="9" t="s">
        <v>21</v>
      </c>
      <c r="C77" s="86"/>
      <c r="D77" s="77">
        <v>2.4</v>
      </c>
      <c r="E77" s="77"/>
      <c r="F77" s="77"/>
      <c r="G77" s="77"/>
      <c r="H77" s="77"/>
      <c r="I77" s="77">
        <v>4.5</v>
      </c>
      <c r="J77" s="77">
        <v>0.6</v>
      </c>
      <c r="K77" s="77"/>
      <c r="L77" s="77"/>
      <c r="M77" s="77"/>
      <c r="N77" s="77"/>
      <c r="O77" s="77"/>
      <c r="P77" s="77"/>
      <c r="Q77" s="77"/>
      <c r="R77" s="77"/>
      <c r="S77" s="77"/>
      <c r="T77" s="77"/>
      <c r="U77" s="77"/>
      <c r="V77" s="77"/>
      <c r="W77" s="77"/>
      <c r="X77" s="76"/>
      <c r="Y77" s="77">
        <v>0.7</v>
      </c>
      <c r="Z77" s="77"/>
      <c r="AA77" s="77"/>
      <c r="AB77" s="77"/>
      <c r="AC77" s="77"/>
      <c r="AD77" s="77"/>
      <c r="AE77" s="77"/>
      <c r="AF77" s="77">
        <v>1.32</v>
      </c>
      <c r="AG77" s="78"/>
      <c r="AH77" s="78"/>
      <c r="AI77" s="78"/>
      <c r="AJ77" s="78"/>
      <c r="AK77" s="78"/>
      <c r="AL77" s="78"/>
      <c r="AM77" s="89"/>
      <c r="AZ77" s="9" t="s">
        <v>21</v>
      </c>
      <c r="BA77" s="86"/>
      <c r="BB77" s="77">
        <v>2.4</v>
      </c>
      <c r="BC77" s="77"/>
      <c r="BD77" s="77"/>
      <c r="BE77" s="77"/>
      <c r="BF77" s="77"/>
      <c r="BG77" s="77">
        <v>5.35</v>
      </c>
      <c r="BH77" s="77">
        <v>0.6</v>
      </c>
      <c r="BI77" s="77"/>
      <c r="BJ77" s="77"/>
      <c r="BK77" s="77"/>
      <c r="BL77" s="77"/>
      <c r="BM77" s="77"/>
      <c r="BN77" s="77"/>
      <c r="BO77" s="77"/>
      <c r="BP77" s="77"/>
      <c r="BQ77" s="77"/>
      <c r="BR77" s="77"/>
      <c r="BS77" s="77"/>
      <c r="BT77" s="77"/>
      <c r="BU77" s="77"/>
      <c r="BV77" s="76"/>
      <c r="BW77" s="77">
        <v>0.7</v>
      </c>
      <c r="BX77" s="77"/>
      <c r="BY77" s="77"/>
      <c r="BZ77" s="77"/>
      <c r="CA77" s="77"/>
      <c r="CB77" s="77"/>
      <c r="CC77" s="77"/>
      <c r="CD77" s="77">
        <v>1.32</v>
      </c>
      <c r="CE77" s="78"/>
      <c r="CF77" s="78"/>
      <c r="CG77" s="78"/>
      <c r="CH77" s="78"/>
      <c r="CI77" s="78"/>
      <c r="CJ77" s="78"/>
      <c r="CK77" s="87"/>
    </row>
    <row r="78" spans="1:89" ht="15.75" x14ac:dyDescent="0.25">
      <c r="B78" s="9" t="s">
        <v>22</v>
      </c>
      <c r="C78" s="86"/>
      <c r="D78" s="77"/>
      <c r="E78" s="77"/>
      <c r="F78" s="77"/>
      <c r="G78" s="77"/>
      <c r="H78" s="77"/>
      <c r="I78" s="77">
        <v>2.4</v>
      </c>
      <c r="J78" s="77">
        <v>1.6</v>
      </c>
      <c r="K78" s="77"/>
      <c r="L78" s="77"/>
      <c r="M78" s="77">
        <v>0.1</v>
      </c>
      <c r="N78" s="77"/>
      <c r="O78" s="77"/>
      <c r="P78" s="77"/>
      <c r="Q78" s="77"/>
      <c r="R78" s="77"/>
      <c r="S78" s="77"/>
      <c r="T78" s="77"/>
      <c r="U78" s="77"/>
      <c r="V78" s="77"/>
      <c r="W78" s="77"/>
      <c r="X78" s="77">
        <v>0.7</v>
      </c>
      <c r="Y78" s="76"/>
      <c r="Z78" s="77"/>
      <c r="AA78" s="77"/>
      <c r="AB78" s="77"/>
      <c r="AC78" s="77">
        <v>5.45</v>
      </c>
      <c r="AD78" s="77"/>
      <c r="AE78" s="77"/>
      <c r="AF78" s="77"/>
      <c r="AG78" s="78"/>
      <c r="AH78" s="78"/>
      <c r="AI78" s="78"/>
      <c r="AJ78" s="78"/>
      <c r="AK78" s="78"/>
      <c r="AL78" s="78"/>
      <c r="AM78" s="89"/>
      <c r="AZ78" s="9" t="s">
        <v>22</v>
      </c>
      <c r="BA78" s="86"/>
      <c r="BB78" s="77"/>
      <c r="BC78" s="77"/>
      <c r="BD78" s="77"/>
      <c r="BE78" s="77"/>
      <c r="BF78" s="77"/>
      <c r="BG78" s="77">
        <v>2.4</v>
      </c>
      <c r="BH78" s="77">
        <v>1.6</v>
      </c>
      <c r="BI78" s="77"/>
      <c r="BJ78" s="77"/>
      <c r="BK78" s="77">
        <v>0.1</v>
      </c>
      <c r="BL78" s="77"/>
      <c r="BM78" s="77"/>
      <c r="BN78" s="77"/>
      <c r="BO78" s="77"/>
      <c r="BP78" s="77"/>
      <c r="BQ78" s="77"/>
      <c r="BR78" s="77"/>
      <c r="BS78" s="77"/>
      <c r="BT78" s="77"/>
      <c r="BU78" s="77"/>
      <c r="BV78" s="77">
        <v>0.7</v>
      </c>
      <c r="BW78" s="76"/>
      <c r="BX78" s="77"/>
      <c r="BY78" s="77"/>
      <c r="BZ78" s="77"/>
      <c r="CA78" s="77">
        <v>5.25</v>
      </c>
      <c r="CB78" s="77"/>
      <c r="CC78" s="77"/>
      <c r="CD78" s="77"/>
      <c r="CE78" s="78"/>
      <c r="CF78" s="78"/>
      <c r="CG78" s="78"/>
      <c r="CH78" s="78"/>
      <c r="CI78" s="78"/>
      <c r="CJ78" s="78"/>
      <c r="CK78" s="87"/>
    </row>
    <row r="79" spans="1:89" ht="15.75" x14ac:dyDescent="0.25">
      <c r="B79" s="9" t="s">
        <v>23</v>
      </c>
      <c r="C79" s="86"/>
      <c r="D79" s="77"/>
      <c r="E79" s="77"/>
      <c r="F79" s="77"/>
      <c r="G79" s="77"/>
      <c r="H79" s="77">
        <v>2</v>
      </c>
      <c r="I79" s="77">
        <v>2.4</v>
      </c>
      <c r="J79" s="77"/>
      <c r="K79" s="77"/>
      <c r="L79" s="77"/>
      <c r="M79" s="77"/>
      <c r="N79" s="77"/>
      <c r="O79" s="77"/>
      <c r="P79" s="77"/>
      <c r="Q79" s="77"/>
      <c r="R79" s="77"/>
      <c r="S79" s="77"/>
      <c r="T79" s="77">
        <v>1</v>
      </c>
      <c r="U79" s="77"/>
      <c r="V79" s="77"/>
      <c r="W79" s="77"/>
      <c r="X79" s="77"/>
      <c r="Y79" s="77"/>
      <c r="Z79" s="76"/>
      <c r="AA79" s="77"/>
      <c r="AB79" s="77"/>
      <c r="AC79" s="77">
        <v>0.6</v>
      </c>
      <c r="AD79" s="77"/>
      <c r="AE79" s="77">
        <v>1.5</v>
      </c>
      <c r="AF79" s="77"/>
      <c r="AG79" s="78"/>
      <c r="AH79" s="78"/>
      <c r="AI79" s="78"/>
      <c r="AJ79" s="78"/>
      <c r="AK79" s="78"/>
      <c r="AL79" s="78"/>
      <c r="AM79" s="89"/>
      <c r="AZ79" s="9" t="s">
        <v>23</v>
      </c>
      <c r="BA79" s="86"/>
      <c r="BB79" s="77"/>
      <c r="BC79" s="77"/>
      <c r="BD79" s="77"/>
      <c r="BE79" s="77"/>
      <c r="BF79" s="77">
        <v>0.8</v>
      </c>
      <c r="BG79" s="77">
        <v>2.5</v>
      </c>
      <c r="BH79" s="77"/>
      <c r="BI79" s="77"/>
      <c r="BJ79" s="77"/>
      <c r="BK79" s="77"/>
      <c r="BL79" s="77"/>
      <c r="BM79" s="77"/>
      <c r="BN79" s="77"/>
      <c r="BO79" s="77"/>
      <c r="BP79" s="77"/>
      <c r="BQ79" s="77"/>
      <c r="BR79" s="77">
        <v>1</v>
      </c>
      <c r="BS79" s="77"/>
      <c r="BT79" s="77"/>
      <c r="BU79" s="77"/>
      <c r="BV79" s="77"/>
      <c r="BW79" s="77"/>
      <c r="BX79" s="76"/>
      <c r="BY79" s="77"/>
      <c r="BZ79" s="77"/>
      <c r="CA79" s="77">
        <v>0.6</v>
      </c>
      <c r="CB79" s="77"/>
      <c r="CC79" s="77">
        <v>1.4</v>
      </c>
      <c r="CD79" s="77"/>
      <c r="CE79" s="78"/>
      <c r="CF79" s="78"/>
      <c r="CG79" s="78"/>
      <c r="CH79" s="78"/>
      <c r="CI79" s="78"/>
      <c r="CJ79" s="78"/>
      <c r="CK79" s="87"/>
    </row>
    <row r="80" spans="1:89" ht="15.75" x14ac:dyDescent="0.25">
      <c r="B80" s="9" t="s">
        <v>24</v>
      </c>
      <c r="C80" s="86"/>
      <c r="D80" s="77"/>
      <c r="E80" s="77"/>
      <c r="F80" s="77"/>
      <c r="G80" s="77"/>
      <c r="H80" s="77"/>
      <c r="I80" s="77"/>
      <c r="J80" s="77"/>
      <c r="K80" s="77"/>
      <c r="L80" s="77">
        <v>3</v>
      </c>
      <c r="M80" s="77"/>
      <c r="N80" s="77"/>
      <c r="O80" s="77"/>
      <c r="P80" s="77"/>
      <c r="Q80" s="77"/>
      <c r="R80" s="77"/>
      <c r="S80" s="77"/>
      <c r="T80" s="77"/>
      <c r="U80" s="77"/>
      <c r="V80" s="77"/>
      <c r="W80" s="77"/>
      <c r="X80" s="77"/>
      <c r="Y80" s="77"/>
      <c r="Z80" s="77"/>
      <c r="AA80" s="76"/>
      <c r="AB80" s="77"/>
      <c r="AC80" s="77"/>
      <c r="AD80" s="77"/>
      <c r="AE80" s="77"/>
      <c r="AF80" s="77"/>
      <c r="AG80" s="78"/>
      <c r="AH80" s="78"/>
      <c r="AI80" s="78"/>
      <c r="AJ80" s="78"/>
      <c r="AK80" s="78"/>
      <c r="AL80" s="78"/>
      <c r="AM80" s="89"/>
      <c r="AZ80" s="9" t="s">
        <v>24</v>
      </c>
      <c r="BA80" s="86"/>
      <c r="BB80" s="77"/>
      <c r="BC80" s="77"/>
      <c r="BD80" s="77"/>
      <c r="BE80" s="77"/>
      <c r="BF80" s="77"/>
      <c r="BG80" s="77"/>
      <c r="BH80" s="77"/>
      <c r="BI80" s="77"/>
      <c r="BJ80" s="77">
        <v>3</v>
      </c>
      <c r="BK80" s="77"/>
      <c r="BL80" s="77"/>
      <c r="BM80" s="77"/>
      <c r="BN80" s="77"/>
      <c r="BO80" s="77"/>
      <c r="BP80" s="77"/>
      <c r="BQ80" s="77"/>
      <c r="BR80" s="77"/>
      <c r="BS80" s="77"/>
      <c r="BT80" s="77"/>
      <c r="BU80" s="77"/>
      <c r="BV80" s="77"/>
      <c r="BW80" s="77"/>
      <c r="BX80" s="77"/>
      <c r="BY80" s="76"/>
      <c r="BZ80" s="77"/>
      <c r="CA80" s="77"/>
      <c r="CB80" s="77"/>
      <c r="CC80" s="77"/>
      <c r="CD80" s="77"/>
      <c r="CE80" s="78"/>
      <c r="CF80" s="78"/>
      <c r="CG80" s="78"/>
      <c r="CH80" s="78"/>
      <c r="CI80" s="78"/>
      <c r="CJ80" s="78"/>
      <c r="CK80" s="87"/>
    </row>
    <row r="81" spans="1:91" ht="15.75" x14ac:dyDescent="0.25">
      <c r="B81" s="9" t="s">
        <v>25</v>
      </c>
      <c r="C81" s="86"/>
      <c r="D81" s="77"/>
      <c r="E81" s="77">
        <v>0.95</v>
      </c>
      <c r="F81" s="77"/>
      <c r="G81" s="77"/>
      <c r="H81" s="77"/>
      <c r="I81" s="77"/>
      <c r="J81" s="77"/>
      <c r="K81" s="77"/>
      <c r="L81" s="77"/>
      <c r="M81" s="77"/>
      <c r="N81" s="77"/>
      <c r="O81" s="77"/>
      <c r="P81" s="77">
        <v>1.4</v>
      </c>
      <c r="Q81" s="77"/>
      <c r="R81" s="77"/>
      <c r="S81" s="77"/>
      <c r="T81" s="77"/>
      <c r="U81" s="77"/>
      <c r="V81" s="77"/>
      <c r="W81" s="77"/>
      <c r="X81" s="77"/>
      <c r="Y81" s="77"/>
      <c r="Z81" s="77"/>
      <c r="AA81" s="77"/>
      <c r="AB81" s="76"/>
      <c r="AC81" s="77"/>
      <c r="AD81" s="77"/>
      <c r="AE81" s="77"/>
      <c r="AF81" s="77"/>
      <c r="AG81" s="78"/>
      <c r="AH81" s="78"/>
      <c r="AI81" s="78"/>
      <c r="AJ81" s="78"/>
      <c r="AK81" s="78"/>
      <c r="AL81" s="77">
        <v>0.85</v>
      </c>
      <c r="AM81" s="89"/>
      <c r="AZ81" s="9" t="s">
        <v>25</v>
      </c>
      <c r="BA81" s="86"/>
      <c r="BB81" s="77"/>
      <c r="BC81" s="77">
        <v>0.95</v>
      </c>
      <c r="BD81" s="77"/>
      <c r="BE81" s="77"/>
      <c r="BF81" s="77"/>
      <c r="BG81" s="77"/>
      <c r="BH81" s="77"/>
      <c r="BI81" s="77"/>
      <c r="BJ81" s="77"/>
      <c r="BK81" s="77"/>
      <c r="BL81" s="77"/>
      <c r="BM81" s="77"/>
      <c r="BN81" s="77">
        <v>0.6</v>
      </c>
      <c r="BO81" s="77"/>
      <c r="BP81" s="77"/>
      <c r="BQ81" s="77"/>
      <c r="BR81" s="77"/>
      <c r="BS81" s="77"/>
      <c r="BT81" s="77"/>
      <c r="BU81" s="77"/>
      <c r="BV81" s="77"/>
      <c r="BW81" s="77"/>
      <c r="BX81" s="77"/>
      <c r="BY81" s="77"/>
      <c r="BZ81" s="76"/>
      <c r="CA81" s="77"/>
      <c r="CB81" s="77"/>
      <c r="CC81" s="77"/>
      <c r="CD81" s="77"/>
      <c r="CE81" s="78"/>
      <c r="CF81" s="78"/>
      <c r="CG81" s="78"/>
      <c r="CH81" s="78"/>
      <c r="CI81" s="78"/>
      <c r="CJ81" s="78">
        <v>0.5</v>
      </c>
      <c r="CK81" s="87"/>
    </row>
    <row r="82" spans="1:91" ht="15.75" x14ac:dyDescent="0.25">
      <c r="B82" s="9" t="s">
        <v>26</v>
      </c>
      <c r="C82" s="86"/>
      <c r="D82" s="77"/>
      <c r="E82" s="77"/>
      <c r="F82" s="77"/>
      <c r="G82" s="77"/>
      <c r="H82" s="77"/>
      <c r="I82" s="77">
        <v>0.6</v>
      </c>
      <c r="J82" s="77">
        <v>1.98</v>
      </c>
      <c r="K82" s="77"/>
      <c r="L82" s="77"/>
      <c r="M82" s="77">
        <v>2.8</v>
      </c>
      <c r="N82" s="77"/>
      <c r="O82" s="77"/>
      <c r="P82" s="77"/>
      <c r="Q82" s="77"/>
      <c r="R82" s="77"/>
      <c r="S82" s="77"/>
      <c r="T82" s="77">
        <v>1</v>
      </c>
      <c r="U82" s="77"/>
      <c r="V82" s="77">
        <v>0.7</v>
      </c>
      <c r="W82" s="77"/>
      <c r="X82" s="77"/>
      <c r="Y82" s="77">
        <v>5.25</v>
      </c>
      <c r="Z82" s="77">
        <v>0.6</v>
      </c>
      <c r="AA82" s="77"/>
      <c r="AB82" s="77"/>
      <c r="AC82" s="76"/>
      <c r="AD82" s="77"/>
      <c r="AE82" s="77"/>
      <c r="AF82" s="77"/>
      <c r="AG82" s="78"/>
      <c r="AH82" s="78"/>
      <c r="AI82" s="78"/>
      <c r="AJ82" s="78"/>
      <c r="AK82" s="78"/>
      <c r="AL82" s="78"/>
      <c r="AM82" s="89"/>
      <c r="AZ82" s="9" t="s">
        <v>26</v>
      </c>
      <c r="BA82" s="86"/>
      <c r="BB82" s="77"/>
      <c r="BC82" s="77"/>
      <c r="BD82" s="77"/>
      <c r="BE82" s="77"/>
      <c r="BF82" s="77"/>
      <c r="BG82" s="77">
        <v>0.6</v>
      </c>
      <c r="BH82" s="77">
        <v>2.44</v>
      </c>
      <c r="BI82" s="77"/>
      <c r="BJ82" s="77"/>
      <c r="BK82" s="77">
        <v>2.7</v>
      </c>
      <c r="BL82" s="77"/>
      <c r="BM82" s="77"/>
      <c r="BN82" s="77"/>
      <c r="BO82" s="77"/>
      <c r="BP82" s="77"/>
      <c r="BQ82" s="77"/>
      <c r="BR82" s="77">
        <v>1</v>
      </c>
      <c r="BS82" s="77"/>
      <c r="BT82" s="77">
        <v>0.7</v>
      </c>
      <c r="BU82" s="77"/>
      <c r="BV82" s="77"/>
      <c r="BW82" s="77">
        <v>5.45</v>
      </c>
      <c r="BX82" s="77">
        <v>0.6</v>
      </c>
      <c r="BY82" s="77"/>
      <c r="BZ82" s="77"/>
      <c r="CA82" s="76"/>
      <c r="CB82" s="77"/>
      <c r="CC82" s="77"/>
      <c r="CD82" s="77"/>
      <c r="CE82" s="78"/>
      <c r="CF82" s="78"/>
      <c r="CG82" s="78"/>
      <c r="CH82" s="78"/>
      <c r="CI82" s="78"/>
      <c r="CJ82" s="78"/>
      <c r="CK82" s="87"/>
    </row>
    <row r="83" spans="1:91" ht="15.75" x14ac:dyDescent="0.25">
      <c r="B83" s="9" t="s">
        <v>27</v>
      </c>
      <c r="C83" s="86">
        <v>1.2</v>
      </c>
      <c r="D83" s="77"/>
      <c r="E83" s="77"/>
      <c r="F83" s="77"/>
      <c r="G83" s="77"/>
      <c r="H83" s="77"/>
      <c r="I83" s="77"/>
      <c r="J83" s="77"/>
      <c r="K83" s="77"/>
      <c r="L83" s="77"/>
      <c r="M83" s="77"/>
      <c r="N83" s="77"/>
      <c r="O83" s="77"/>
      <c r="P83" s="77">
        <v>0.9</v>
      </c>
      <c r="Q83" s="77"/>
      <c r="R83" s="77"/>
      <c r="S83" s="77">
        <v>2.15</v>
      </c>
      <c r="T83" s="77"/>
      <c r="U83" s="77"/>
      <c r="V83" s="77"/>
      <c r="W83" s="77"/>
      <c r="X83" s="77"/>
      <c r="Y83" s="77"/>
      <c r="Z83" s="77"/>
      <c r="AA83" s="77"/>
      <c r="AB83" s="77"/>
      <c r="AC83" s="77"/>
      <c r="AD83" s="76"/>
      <c r="AE83" s="77"/>
      <c r="AF83" s="77"/>
      <c r="AG83" s="78"/>
      <c r="AH83" s="78"/>
      <c r="AI83" s="78">
        <v>1.9</v>
      </c>
      <c r="AJ83" s="78"/>
      <c r="AK83" s="78"/>
      <c r="AL83" s="78"/>
      <c r="AM83" s="89"/>
      <c r="AZ83" s="9" t="s">
        <v>27</v>
      </c>
      <c r="BA83" s="86">
        <v>1.2</v>
      </c>
      <c r="BB83" s="77"/>
      <c r="BC83" s="77"/>
      <c r="BD83" s="77"/>
      <c r="BE83" s="77"/>
      <c r="BF83" s="77"/>
      <c r="BG83" s="77"/>
      <c r="BH83" s="77"/>
      <c r="BI83" s="77"/>
      <c r="BJ83" s="77"/>
      <c r="BK83" s="77"/>
      <c r="BL83" s="77"/>
      <c r="BM83" s="77"/>
      <c r="BN83" s="77">
        <v>0.9</v>
      </c>
      <c r="BO83" s="77"/>
      <c r="BP83" s="77"/>
      <c r="BQ83" s="77">
        <v>2.15</v>
      </c>
      <c r="BR83" s="77"/>
      <c r="BS83" s="77"/>
      <c r="BT83" s="77"/>
      <c r="BU83" s="77"/>
      <c r="BV83" s="77"/>
      <c r="BW83" s="77"/>
      <c r="BX83" s="77"/>
      <c r="BY83" s="77"/>
      <c r="BZ83" s="77"/>
      <c r="CA83" s="77"/>
      <c r="CB83" s="76"/>
      <c r="CC83" s="77"/>
      <c r="CD83" s="77"/>
      <c r="CE83" s="78"/>
      <c r="CF83" s="78"/>
      <c r="CG83" s="78">
        <v>1.9</v>
      </c>
      <c r="CH83" s="78"/>
      <c r="CI83" s="78"/>
      <c r="CJ83" s="78"/>
      <c r="CK83" s="87"/>
    </row>
    <row r="84" spans="1:91" ht="15.75" x14ac:dyDescent="0.25">
      <c r="B84" s="9" t="s">
        <v>28</v>
      </c>
      <c r="C84" s="86">
        <v>1.5</v>
      </c>
      <c r="D84" s="77"/>
      <c r="E84" s="77"/>
      <c r="F84" s="77"/>
      <c r="G84" s="77"/>
      <c r="H84" s="77">
        <v>1</v>
      </c>
      <c r="I84" s="77"/>
      <c r="J84" s="77"/>
      <c r="K84" s="77"/>
      <c r="L84" s="77"/>
      <c r="M84" s="77"/>
      <c r="N84" s="77"/>
      <c r="O84" s="77"/>
      <c r="P84" s="77">
        <v>3</v>
      </c>
      <c r="Q84" s="77"/>
      <c r="R84" s="77"/>
      <c r="S84" s="77"/>
      <c r="T84" s="77"/>
      <c r="U84" s="77"/>
      <c r="V84" s="77"/>
      <c r="W84" s="77"/>
      <c r="X84" s="77"/>
      <c r="Y84" s="77"/>
      <c r="Z84" s="77">
        <v>1.4</v>
      </c>
      <c r="AA84" s="77"/>
      <c r="AB84" s="77"/>
      <c r="AC84" s="77"/>
      <c r="AD84" s="77"/>
      <c r="AE84" s="76"/>
      <c r="AF84" s="77"/>
      <c r="AG84" s="78"/>
      <c r="AH84" s="78"/>
      <c r="AI84" s="78"/>
      <c r="AJ84" s="78"/>
      <c r="AK84" s="78"/>
      <c r="AL84" s="78"/>
      <c r="AM84" s="89"/>
      <c r="AZ84" s="9" t="s">
        <v>28</v>
      </c>
      <c r="BA84" s="86">
        <v>1.5</v>
      </c>
      <c r="BB84" s="77"/>
      <c r="BC84" s="77"/>
      <c r="BD84" s="77"/>
      <c r="BE84" s="77"/>
      <c r="BF84" s="77">
        <v>2</v>
      </c>
      <c r="BG84" s="77"/>
      <c r="BH84" s="77"/>
      <c r="BI84" s="77"/>
      <c r="BJ84" s="77"/>
      <c r="BK84" s="77"/>
      <c r="BL84" s="77"/>
      <c r="BM84" s="77"/>
      <c r="BN84" s="77">
        <v>2.1</v>
      </c>
      <c r="BO84" s="77"/>
      <c r="BP84" s="77"/>
      <c r="BQ84" s="77"/>
      <c r="BR84" s="77"/>
      <c r="BS84" s="77"/>
      <c r="BT84" s="77"/>
      <c r="BU84" s="77"/>
      <c r="BV84" s="77"/>
      <c r="BW84" s="77"/>
      <c r="BX84" s="77">
        <v>1.5</v>
      </c>
      <c r="BY84" s="77"/>
      <c r="BZ84" s="77"/>
      <c r="CA84" s="77"/>
      <c r="CB84" s="77"/>
      <c r="CC84" s="76"/>
      <c r="CD84" s="77"/>
      <c r="CE84" s="78"/>
      <c r="CF84" s="78"/>
      <c r="CG84" s="78"/>
      <c r="CH84" s="78"/>
      <c r="CI84" s="78"/>
      <c r="CJ84" s="78"/>
      <c r="CK84" s="87"/>
    </row>
    <row r="85" spans="1:91" ht="15.75" x14ac:dyDescent="0.25">
      <c r="B85" s="9" t="s">
        <v>29</v>
      </c>
      <c r="C85" s="86"/>
      <c r="D85" s="77">
        <v>1</v>
      </c>
      <c r="E85" s="77"/>
      <c r="F85" s="77"/>
      <c r="G85" s="77"/>
      <c r="H85" s="77"/>
      <c r="I85" s="77"/>
      <c r="J85" s="77"/>
      <c r="K85" s="77"/>
      <c r="L85" s="77"/>
      <c r="M85" s="77"/>
      <c r="N85" s="77">
        <v>3</v>
      </c>
      <c r="O85" s="77"/>
      <c r="P85" s="77"/>
      <c r="Q85" s="77">
        <v>1.3</v>
      </c>
      <c r="R85" s="77"/>
      <c r="S85" s="77"/>
      <c r="T85" s="77"/>
      <c r="U85" s="77"/>
      <c r="V85" s="77"/>
      <c r="W85" s="77"/>
      <c r="X85" s="77">
        <v>1.32</v>
      </c>
      <c r="Y85" s="77"/>
      <c r="Z85" s="77"/>
      <c r="AA85" s="77"/>
      <c r="AB85" s="77"/>
      <c r="AC85" s="77"/>
      <c r="AD85" s="77"/>
      <c r="AE85" s="77"/>
      <c r="AF85" s="76"/>
      <c r="AG85" s="78"/>
      <c r="AH85" s="78"/>
      <c r="AI85" s="78"/>
      <c r="AJ85" s="78"/>
      <c r="AK85" s="78"/>
      <c r="AL85" s="78"/>
      <c r="AM85" s="89"/>
      <c r="AZ85" s="9" t="s">
        <v>29</v>
      </c>
      <c r="BA85" s="86"/>
      <c r="BB85" s="77">
        <v>1</v>
      </c>
      <c r="BC85" s="77"/>
      <c r="BD85" s="77"/>
      <c r="BE85" s="77"/>
      <c r="BF85" s="77"/>
      <c r="BG85" s="77"/>
      <c r="BH85" s="77"/>
      <c r="BI85" s="77"/>
      <c r="BJ85" s="77"/>
      <c r="BK85" s="77"/>
      <c r="BL85" s="78">
        <v>3</v>
      </c>
      <c r="BM85" s="77"/>
      <c r="BN85" s="77"/>
      <c r="BO85" s="77">
        <v>0.93</v>
      </c>
      <c r="BP85" s="77"/>
      <c r="BQ85" s="77"/>
      <c r="BR85" s="77"/>
      <c r="BS85" s="77"/>
      <c r="BT85" s="77"/>
      <c r="BU85" s="77"/>
      <c r="BV85" s="77">
        <v>1.32</v>
      </c>
      <c r="BW85" s="77"/>
      <c r="BX85" s="77"/>
      <c r="BY85" s="77"/>
      <c r="BZ85" s="77"/>
      <c r="CA85" s="77"/>
      <c r="CB85" s="77"/>
      <c r="CC85" s="77"/>
      <c r="CD85" s="76"/>
      <c r="CE85" s="78"/>
      <c r="CF85" s="78"/>
      <c r="CG85" s="78"/>
      <c r="CH85" s="78"/>
      <c r="CI85" s="78"/>
      <c r="CJ85" s="78"/>
      <c r="CK85" s="87"/>
    </row>
    <row r="86" spans="1:91" ht="15.75" x14ac:dyDescent="0.25">
      <c r="A86" s="3"/>
      <c r="B86" s="9" t="s">
        <v>31</v>
      </c>
      <c r="C86" s="88"/>
      <c r="D86" s="78"/>
      <c r="E86" s="78"/>
      <c r="F86" s="78"/>
      <c r="G86" s="78"/>
      <c r="H86" s="78"/>
      <c r="I86" s="78"/>
      <c r="J86" s="78"/>
      <c r="K86" s="78"/>
      <c r="L86" s="78"/>
      <c r="M86" s="78"/>
      <c r="N86" s="78"/>
      <c r="O86" s="77">
        <v>0.15</v>
      </c>
      <c r="P86" s="78"/>
      <c r="Q86" s="78"/>
      <c r="R86" s="78"/>
      <c r="S86" s="78">
        <v>2</v>
      </c>
      <c r="T86" s="78"/>
      <c r="U86" s="78"/>
      <c r="V86" s="78"/>
      <c r="W86" s="78"/>
      <c r="X86" s="78"/>
      <c r="Y86" s="78"/>
      <c r="Z86" s="78"/>
      <c r="AA86" s="78"/>
      <c r="AB86" s="78"/>
      <c r="AC86" s="78"/>
      <c r="AD86" s="78"/>
      <c r="AE86" s="78"/>
      <c r="AF86" s="78"/>
      <c r="AG86" s="80"/>
      <c r="AH86" s="78"/>
      <c r="AI86" s="78"/>
      <c r="AJ86" s="77">
        <v>0.5</v>
      </c>
      <c r="AK86" s="77">
        <v>0.5</v>
      </c>
      <c r="AL86" s="78">
        <v>0.75</v>
      </c>
      <c r="AM86" s="89"/>
      <c r="AN86" s="3"/>
      <c r="AZ86" s="9" t="s">
        <v>31</v>
      </c>
      <c r="BA86" s="88"/>
      <c r="BB86" s="78"/>
      <c r="BC86" s="78"/>
      <c r="BD86" s="78"/>
      <c r="BE86" s="78"/>
      <c r="BF86" s="78"/>
      <c r="BG86" s="78"/>
      <c r="BH86" s="78"/>
      <c r="BI86" s="78"/>
      <c r="BJ86" s="78"/>
      <c r="BK86" s="78"/>
      <c r="BL86" s="78"/>
      <c r="BM86" s="77">
        <v>0.3</v>
      </c>
      <c r="BN86" s="77"/>
      <c r="BO86" s="78"/>
      <c r="BP86" s="78"/>
      <c r="BQ86" s="78">
        <v>2</v>
      </c>
      <c r="BR86" s="78"/>
      <c r="BS86" s="78"/>
      <c r="BT86" s="78"/>
      <c r="BU86" s="78"/>
      <c r="BV86" s="78"/>
      <c r="BW86" s="78"/>
      <c r="BX86" s="78"/>
      <c r="BY86" s="78"/>
      <c r="BZ86" s="78"/>
      <c r="CA86" s="78"/>
      <c r="CB86" s="78"/>
      <c r="CC86" s="78"/>
      <c r="CD86" s="78"/>
      <c r="CE86" s="80"/>
      <c r="CF86" s="78"/>
      <c r="CG86" s="78"/>
      <c r="CH86" s="77">
        <v>0.5</v>
      </c>
      <c r="CI86" s="77">
        <v>0.5</v>
      </c>
      <c r="CJ86" s="78">
        <v>0.7</v>
      </c>
      <c r="CK86" s="89"/>
      <c r="CL86" s="3"/>
    </row>
    <row r="87" spans="1:91" ht="15.75" x14ac:dyDescent="0.25">
      <c r="A87" s="3"/>
      <c r="B87" s="9" t="s">
        <v>206</v>
      </c>
      <c r="C87" s="8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81"/>
      <c r="AI87" s="78">
        <v>1.6</v>
      </c>
      <c r="AJ87" s="78">
        <v>0.75</v>
      </c>
      <c r="AK87" s="78"/>
      <c r="AL87" s="78">
        <v>0.75</v>
      </c>
      <c r="AM87" s="89"/>
      <c r="AN87" s="3"/>
      <c r="AO87" t="s">
        <v>78</v>
      </c>
      <c r="AZ87" s="9" t="s">
        <v>206</v>
      </c>
      <c r="BA87" s="88"/>
      <c r="BB87" s="78"/>
      <c r="BC87" s="78"/>
      <c r="BD87" s="78"/>
      <c r="BE87" s="78"/>
      <c r="BF87" s="78"/>
      <c r="BG87" s="78"/>
      <c r="BH87" s="78"/>
      <c r="BI87" s="78"/>
      <c r="BJ87" s="78"/>
      <c r="BK87" s="78"/>
      <c r="BL87" s="78"/>
      <c r="BM87" s="78"/>
      <c r="BN87" s="77"/>
      <c r="BO87" s="78"/>
      <c r="BP87" s="78"/>
      <c r="BQ87" s="78"/>
      <c r="BR87" s="78"/>
      <c r="BS87" s="78"/>
      <c r="BT87" s="78"/>
      <c r="BU87" s="78"/>
      <c r="BV87" s="78"/>
      <c r="BW87" s="78"/>
      <c r="BX87" s="78"/>
      <c r="BY87" s="78"/>
      <c r="BZ87" s="78"/>
      <c r="CA87" s="78"/>
      <c r="CB87" s="78"/>
      <c r="CC87" s="78"/>
      <c r="CD87" s="78"/>
      <c r="CE87" s="78"/>
      <c r="CF87" s="81"/>
      <c r="CG87" s="77">
        <v>1.53</v>
      </c>
      <c r="CH87" s="77">
        <v>0.73</v>
      </c>
      <c r="CI87" s="78"/>
      <c r="CJ87" s="78">
        <v>0.65</v>
      </c>
      <c r="CK87" s="89"/>
      <c r="CL87" s="3"/>
      <c r="CM87" t="s">
        <v>78</v>
      </c>
    </row>
    <row r="88" spans="1:91" ht="15.75" x14ac:dyDescent="0.25">
      <c r="A88" s="3"/>
      <c r="B88" s="9" t="s">
        <v>32</v>
      </c>
      <c r="C88" s="88"/>
      <c r="D88" s="78"/>
      <c r="E88" s="78"/>
      <c r="F88" s="78"/>
      <c r="G88" s="78"/>
      <c r="H88" s="78"/>
      <c r="I88" s="78"/>
      <c r="J88" s="78"/>
      <c r="K88" s="78"/>
      <c r="L88" s="78"/>
      <c r="M88" s="78"/>
      <c r="N88" s="78"/>
      <c r="O88" s="78"/>
      <c r="P88" s="78">
        <v>3</v>
      </c>
      <c r="Q88" s="78"/>
      <c r="R88" s="78"/>
      <c r="S88" s="78">
        <v>1</v>
      </c>
      <c r="T88" s="78"/>
      <c r="U88" s="78"/>
      <c r="V88" s="78"/>
      <c r="W88" s="78"/>
      <c r="X88" s="78"/>
      <c r="Y88" s="78"/>
      <c r="Z88" s="78"/>
      <c r="AA88" s="78"/>
      <c r="AB88" s="78"/>
      <c r="AC88" s="78"/>
      <c r="AD88" s="78">
        <v>1.9</v>
      </c>
      <c r="AE88" s="78"/>
      <c r="AF88" s="78"/>
      <c r="AG88" s="78"/>
      <c r="AH88" s="77">
        <v>1.53</v>
      </c>
      <c r="AI88" s="81"/>
      <c r="AJ88" s="78"/>
      <c r="AK88" s="78"/>
      <c r="AL88" s="77">
        <v>0.68</v>
      </c>
      <c r="AM88" s="89"/>
      <c r="AN88" s="3"/>
      <c r="AZ88" s="9" t="s">
        <v>32</v>
      </c>
      <c r="BA88" s="88"/>
      <c r="BB88" s="78"/>
      <c r="BC88" s="78"/>
      <c r="BD88" s="78"/>
      <c r="BE88" s="78"/>
      <c r="BF88" s="78"/>
      <c r="BG88" s="78"/>
      <c r="BH88" s="78"/>
      <c r="BI88" s="78"/>
      <c r="BJ88" s="78"/>
      <c r="BK88" s="78"/>
      <c r="BL88" s="78"/>
      <c r="BM88" s="78"/>
      <c r="BN88" s="77">
        <v>2.5</v>
      </c>
      <c r="BO88" s="78"/>
      <c r="BP88" s="78"/>
      <c r="BQ88" s="78">
        <v>1</v>
      </c>
      <c r="BR88" s="78"/>
      <c r="BS88" s="78"/>
      <c r="BT88" s="78"/>
      <c r="BU88" s="78"/>
      <c r="BV88" s="78"/>
      <c r="BW88" s="78"/>
      <c r="BX88" s="78"/>
      <c r="BY88" s="78"/>
      <c r="BZ88" s="78"/>
      <c r="CA88" s="78"/>
      <c r="CB88" s="78">
        <v>1.9</v>
      </c>
      <c r="CC88" s="78"/>
      <c r="CD88" s="78"/>
      <c r="CE88" s="78"/>
      <c r="CF88" s="78">
        <v>1.6</v>
      </c>
      <c r="CG88" s="81"/>
      <c r="CH88" s="78"/>
      <c r="CI88" s="78"/>
      <c r="CJ88" s="78">
        <v>0.6</v>
      </c>
      <c r="CK88" s="89"/>
      <c r="CL88" s="3"/>
    </row>
    <row r="89" spans="1:91" ht="15.75" x14ac:dyDescent="0.25">
      <c r="A89" s="3"/>
      <c r="B89" s="9" t="s">
        <v>33</v>
      </c>
      <c r="C89" s="88"/>
      <c r="D89" s="78"/>
      <c r="E89" s="78"/>
      <c r="F89" s="78"/>
      <c r="G89" s="78"/>
      <c r="H89" s="78"/>
      <c r="I89" s="78"/>
      <c r="J89" s="78"/>
      <c r="K89" s="78"/>
      <c r="L89" s="78"/>
      <c r="M89" s="78"/>
      <c r="N89" s="78"/>
      <c r="O89" s="78"/>
      <c r="P89" s="78"/>
      <c r="Q89" s="78"/>
      <c r="R89" s="78"/>
      <c r="S89" s="78">
        <v>1</v>
      </c>
      <c r="T89" s="78"/>
      <c r="U89" s="78"/>
      <c r="V89" s="78"/>
      <c r="W89" s="78"/>
      <c r="X89" s="78"/>
      <c r="Y89" s="78"/>
      <c r="Z89" s="78"/>
      <c r="AA89" s="78"/>
      <c r="AB89" s="78"/>
      <c r="AC89" s="78"/>
      <c r="AD89" s="78"/>
      <c r="AE89" s="78"/>
      <c r="AF89" s="78"/>
      <c r="AG89" s="77">
        <v>0.5</v>
      </c>
      <c r="AH89" s="77">
        <v>0.73</v>
      </c>
      <c r="AI89" s="78"/>
      <c r="AJ89" s="81"/>
      <c r="AK89" s="78"/>
      <c r="AL89" s="77">
        <v>0.7</v>
      </c>
      <c r="AM89" s="89"/>
      <c r="AN89" s="3"/>
      <c r="AZ89" s="9" t="s">
        <v>33</v>
      </c>
      <c r="BA89" s="88"/>
      <c r="BB89" s="78"/>
      <c r="BC89" s="78"/>
      <c r="BD89" s="78"/>
      <c r="BE89" s="78"/>
      <c r="BF89" s="78"/>
      <c r="BG89" s="78"/>
      <c r="BH89" s="78"/>
      <c r="BI89" s="78"/>
      <c r="BJ89" s="78"/>
      <c r="BK89" s="78"/>
      <c r="BL89" s="78"/>
      <c r="BM89" s="78"/>
      <c r="BN89" s="78"/>
      <c r="BO89" s="78"/>
      <c r="BP89" s="78"/>
      <c r="BQ89" s="78">
        <v>1</v>
      </c>
      <c r="BR89" s="78"/>
      <c r="BS89" s="78"/>
      <c r="BT89" s="78"/>
      <c r="BU89" s="78"/>
      <c r="BV89" s="78"/>
      <c r="BW89" s="78"/>
      <c r="BX89" s="78"/>
      <c r="BY89" s="78"/>
      <c r="BZ89" s="78"/>
      <c r="CA89" s="78"/>
      <c r="CB89" s="78"/>
      <c r="CC89" s="78"/>
      <c r="CD89" s="78"/>
      <c r="CE89" s="77">
        <v>0.5</v>
      </c>
      <c r="CF89" s="78">
        <v>0.75</v>
      </c>
      <c r="CG89" s="78"/>
      <c r="CH89" s="81"/>
      <c r="CI89" s="78"/>
      <c r="CJ89" s="78">
        <v>0.65</v>
      </c>
      <c r="CK89" s="89"/>
      <c r="CL89" s="3"/>
    </row>
    <row r="90" spans="1:91" ht="15.75" x14ac:dyDescent="0.25">
      <c r="A90" s="3"/>
      <c r="B90" s="9" t="s">
        <v>34</v>
      </c>
      <c r="C90" s="88"/>
      <c r="D90" s="78"/>
      <c r="E90" s="78">
        <v>0.25</v>
      </c>
      <c r="F90" s="78"/>
      <c r="G90" s="78"/>
      <c r="H90" s="78"/>
      <c r="I90" s="78"/>
      <c r="J90" s="78"/>
      <c r="K90" s="78"/>
      <c r="L90" s="78"/>
      <c r="M90" s="78"/>
      <c r="N90" s="78"/>
      <c r="O90" s="78">
        <v>0.35</v>
      </c>
      <c r="P90" s="78"/>
      <c r="Q90" s="78"/>
      <c r="R90" s="78"/>
      <c r="S90" s="78"/>
      <c r="T90" s="78"/>
      <c r="U90" s="78"/>
      <c r="V90" s="78"/>
      <c r="W90" s="78"/>
      <c r="X90" s="78"/>
      <c r="Y90" s="78"/>
      <c r="Z90" s="78"/>
      <c r="AA90" s="78"/>
      <c r="AB90" s="78"/>
      <c r="AC90" s="78"/>
      <c r="AD90" s="78"/>
      <c r="AE90" s="78"/>
      <c r="AF90" s="78"/>
      <c r="AG90" s="77">
        <v>0.5</v>
      </c>
      <c r="AH90" s="78"/>
      <c r="AI90" s="78"/>
      <c r="AJ90" s="78"/>
      <c r="AK90" s="81"/>
      <c r="AL90" s="77">
        <v>1.1000000000000001</v>
      </c>
      <c r="AM90" s="89"/>
      <c r="AN90" s="3"/>
      <c r="AZ90" s="9" t="s">
        <v>34</v>
      </c>
      <c r="BA90" s="88"/>
      <c r="BB90" s="78"/>
      <c r="BC90" s="78">
        <v>0.45</v>
      </c>
      <c r="BD90" s="78"/>
      <c r="BE90" s="78"/>
      <c r="BF90" s="78"/>
      <c r="BG90" s="78"/>
      <c r="BH90" s="78"/>
      <c r="BI90" s="78"/>
      <c r="BJ90" s="78"/>
      <c r="BK90" s="78"/>
      <c r="BL90" s="78"/>
      <c r="BM90" s="78">
        <v>0.3</v>
      </c>
      <c r="BN90" s="78"/>
      <c r="BO90" s="78"/>
      <c r="BP90" s="78"/>
      <c r="BQ90" s="78"/>
      <c r="BR90" s="78"/>
      <c r="BS90" s="78"/>
      <c r="BT90" s="78"/>
      <c r="BU90" s="78"/>
      <c r="BV90" s="78"/>
      <c r="BW90" s="78"/>
      <c r="BX90" s="78"/>
      <c r="BY90" s="78"/>
      <c r="BZ90" s="78"/>
      <c r="CA90" s="78"/>
      <c r="CB90" s="78"/>
      <c r="CC90" s="78"/>
      <c r="CD90" s="78"/>
      <c r="CE90" s="77">
        <v>0.5</v>
      </c>
      <c r="CF90" s="78"/>
      <c r="CG90" s="78"/>
      <c r="CH90" s="78"/>
      <c r="CI90" s="81"/>
      <c r="CJ90" s="77">
        <v>0.6</v>
      </c>
      <c r="CK90" s="89"/>
      <c r="CL90" s="3"/>
    </row>
    <row r="91" spans="1:91" ht="15.75" x14ac:dyDescent="0.25">
      <c r="A91" s="3"/>
      <c r="B91" s="9" t="s">
        <v>35</v>
      </c>
      <c r="C91" s="88"/>
      <c r="D91" s="78"/>
      <c r="E91" s="77">
        <v>0.5</v>
      </c>
      <c r="F91" s="78"/>
      <c r="G91" s="78"/>
      <c r="H91" s="78"/>
      <c r="I91" s="78"/>
      <c r="J91" s="78"/>
      <c r="K91" s="78"/>
      <c r="L91" s="78"/>
      <c r="M91" s="78"/>
      <c r="N91" s="78"/>
      <c r="O91" s="78"/>
      <c r="P91" s="78">
        <v>0.6</v>
      </c>
      <c r="Q91" s="78"/>
      <c r="R91" s="78"/>
      <c r="S91" s="78"/>
      <c r="T91" s="78"/>
      <c r="U91" s="78"/>
      <c r="V91" s="78"/>
      <c r="W91" s="78"/>
      <c r="X91" s="78"/>
      <c r="Y91" s="78"/>
      <c r="Z91" s="78"/>
      <c r="AA91" s="78"/>
      <c r="AB91" s="78">
        <v>0.5</v>
      </c>
      <c r="AC91" s="78"/>
      <c r="AD91" s="78"/>
      <c r="AE91" s="78"/>
      <c r="AF91" s="78"/>
      <c r="AG91" s="78">
        <v>0.7</v>
      </c>
      <c r="AH91" s="78">
        <v>0.65</v>
      </c>
      <c r="AI91" s="78">
        <v>0.6</v>
      </c>
      <c r="AJ91" s="78">
        <v>0.65</v>
      </c>
      <c r="AK91" s="77">
        <v>0.6</v>
      </c>
      <c r="AL91" s="81"/>
      <c r="AM91" s="89"/>
      <c r="AN91" s="3"/>
      <c r="AZ91" s="9" t="s">
        <v>35</v>
      </c>
      <c r="BA91" s="88"/>
      <c r="BB91" s="78"/>
      <c r="BC91" s="77">
        <v>0.65</v>
      </c>
      <c r="BD91" s="78"/>
      <c r="BE91" s="78"/>
      <c r="BF91" s="78"/>
      <c r="BG91" s="78"/>
      <c r="BH91" s="78"/>
      <c r="BI91" s="78"/>
      <c r="BJ91" s="78"/>
      <c r="BK91" s="78"/>
      <c r="BL91" s="78"/>
      <c r="BM91" s="78"/>
      <c r="BN91" s="78">
        <v>0.6</v>
      </c>
      <c r="BO91" s="78"/>
      <c r="BP91" s="78"/>
      <c r="BQ91" s="78"/>
      <c r="BR91" s="78"/>
      <c r="BS91" s="78"/>
      <c r="BT91" s="78"/>
      <c r="BU91" s="78"/>
      <c r="BV91" s="78"/>
      <c r="BW91" s="78"/>
      <c r="BX91" s="78"/>
      <c r="BY91" s="78"/>
      <c r="BZ91" s="77">
        <v>0.85</v>
      </c>
      <c r="CA91" s="78"/>
      <c r="CB91" s="78"/>
      <c r="CC91" s="78"/>
      <c r="CD91" s="78"/>
      <c r="CE91" s="78">
        <v>0.75</v>
      </c>
      <c r="CF91" s="78">
        <v>0.75</v>
      </c>
      <c r="CG91" s="77">
        <v>0.68</v>
      </c>
      <c r="CH91" s="77">
        <v>0.7</v>
      </c>
      <c r="CI91" s="77">
        <v>1.1000000000000001</v>
      </c>
      <c r="CJ91" s="81"/>
      <c r="CK91" s="89"/>
      <c r="CL91" s="3"/>
    </row>
    <row r="92" spans="1:91" ht="15.75" x14ac:dyDescent="0.25">
      <c r="B92" s="9" t="s">
        <v>36</v>
      </c>
      <c r="C92" s="96"/>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1"/>
      <c r="AH92" s="91"/>
      <c r="AI92" s="91"/>
      <c r="AJ92" s="91"/>
      <c r="AK92" s="91"/>
      <c r="AL92" s="91"/>
      <c r="AM92" s="92"/>
      <c r="AZ92" s="9" t="s">
        <v>36</v>
      </c>
      <c r="BA92" s="90"/>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91"/>
      <c r="CI92" s="91"/>
      <c r="CJ92" s="91"/>
      <c r="CK92" s="92"/>
    </row>
    <row r="93" spans="1:91" x14ac:dyDescent="0.2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sheetData>
  <mergeCells count="2">
    <mergeCell ref="A64:A65"/>
    <mergeCell ref="A17:A18"/>
  </mergeCells>
  <phoneticPr fontId="11" type="noConversion"/>
  <pageMargins left="0.75" right="0.75" top="1" bottom="1" header="0.5" footer="0.5"/>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9" tint="0.39997558519241921"/>
  </sheetPr>
  <dimension ref="A4:CD106"/>
  <sheetViews>
    <sheetView topLeftCell="A7" zoomScale="70" zoomScaleNormal="70" workbookViewId="0">
      <selection activeCell="N73" sqref="N73"/>
    </sheetView>
  </sheetViews>
  <sheetFormatPr defaultRowHeight="15" x14ac:dyDescent="0.25"/>
  <cols>
    <col min="1" max="1" width="7.85546875" customWidth="1"/>
    <col min="2" max="2" width="32.7109375" customWidth="1"/>
    <col min="3" max="9" width="6.28515625" customWidth="1"/>
    <col min="10" max="10" width="10.7109375" customWidth="1"/>
    <col min="11" max="11" width="8.7109375" customWidth="1"/>
    <col min="12" max="39" width="6.28515625" customWidth="1"/>
  </cols>
  <sheetData>
    <row r="4" spans="1:13" x14ac:dyDescent="0.25">
      <c r="B4" s="33" t="s">
        <v>90</v>
      </c>
      <c r="C4" s="33"/>
      <c r="D4" s="33"/>
      <c r="E4" s="33"/>
      <c r="J4" t="s">
        <v>101</v>
      </c>
      <c r="K4" t="s">
        <v>102</v>
      </c>
    </row>
    <row r="5" spans="1:13" x14ac:dyDescent="0.25">
      <c r="C5" s="51"/>
      <c r="J5" s="51" t="s">
        <v>104</v>
      </c>
      <c r="K5" s="51" t="s">
        <v>104</v>
      </c>
      <c r="M5" t="s">
        <v>108</v>
      </c>
    </row>
    <row r="6" spans="1:13" x14ac:dyDescent="0.25">
      <c r="B6" t="s">
        <v>69</v>
      </c>
      <c r="C6" t="s">
        <v>79</v>
      </c>
      <c r="D6" t="s">
        <v>80</v>
      </c>
      <c r="I6" t="s">
        <v>105</v>
      </c>
      <c r="J6" s="51">
        <f>50*(1+A15)</f>
        <v>57.499999999999993</v>
      </c>
      <c r="K6" s="105">
        <f>50*A18</f>
        <v>2.5</v>
      </c>
      <c r="M6" t="s">
        <v>85</v>
      </c>
    </row>
    <row r="7" spans="1:13" x14ac:dyDescent="0.25">
      <c r="B7" t="s">
        <v>66</v>
      </c>
      <c r="C7" t="s">
        <v>82</v>
      </c>
      <c r="D7" t="s">
        <v>81</v>
      </c>
      <c r="I7" t="s">
        <v>103</v>
      </c>
      <c r="J7" s="51">
        <f>(220+2*70)*(1+A15)</f>
        <v>413.99999999999994</v>
      </c>
      <c r="K7" s="105">
        <f>(220+2*70)*A18</f>
        <v>18</v>
      </c>
      <c r="M7" t="s">
        <v>86</v>
      </c>
    </row>
    <row r="8" spans="1:13" x14ac:dyDescent="0.25">
      <c r="B8" t="s">
        <v>67</v>
      </c>
      <c r="C8" t="s">
        <v>68</v>
      </c>
      <c r="I8" t="s">
        <v>106</v>
      </c>
      <c r="J8" s="51">
        <f>250*(1+A15)</f>
        <v>287.5</v>
      </c>
      <c r="K8" s="105">
        <f>250*A18</f>
        <v>12.5</v>
      </c>
      <c r="M8" t="s">
        <v>89</v>
      </c>
    </row>
    <row r="10" spans="1:13" x14ac:dyDescent="0.25">
      <c r="B10" t="s">
        <v>70</v>
      </c>
    </row>
    <row r="12" spans="1:13" x14ac:dyDescent="0.25">
      <c r="B12" t="s">
        <v>91</v>
      </c>
      <c r="C12" t="s">
        <v>92</v>
      </c>
      <c r="D12" t="s">
        <v>93</v>
      </c>
    </row>
    <row r="14" spans="1:13" x14ac:dyDescent="0.25">
      <c r="B14" s="33" t="s">
        <v>95</v>
      </c>
      <c r="C14" s="33"/>
    </row>
    <row r="15" spans="1:13" x14ac:dyDescent="0.25">
      <c r="A15" s="94">
        <v>0.15</v>
      </c>
      <c r="B15" t="s">
        <v>96</v>
      </c>
      <c r="C15" t="s">
        <v>97</v>
      </c>
    </row>
    <row r="17" spans="1:82" x14ac:dyDescent="0.25">
      <c r="B17" s="33" t="s">
        <v>94</v>
      </c>
      <c r="C17" s="33"/>
    </row>
    <row r="18" spans="1:82" x14ac:dyDescent="0.25">
      <c r="A18" s="94">
        <v>0.05</v>
      </c>
      <c r="B18" t="s">
        <v>98</v>
      </c>
      <c r="C18" t="s">
        <v>99</v>
      </c>
    </row>
    <row r="20" spans="1:82" x14ac:dyDescent="0.25">
      <c r="B20" t="s">
        <v>100</v>
      </c>
    </row>
    <row r="21" spans="1:82" x14ac:dyDescent="0.25">
      <c r="B21" t="s">
        <v>71</v>
      </c>
    </row>
    <row r="25" spans="1:82" x14ac:dyDescent="0.25">
      <c r="B25" s="100" t="s">
        <v>135</v>
      </c>
      <c r="C25" s="104" t="s">
        <v>44</v>
      </c>
      <c r="AS25" t="s">
        <v>107</v>
      </c>
      <c r="AT25" s="38" t="s">
        <v>43</v>
      </c>
    </row>
    <row r="26" spans="1:82" ht="15.75" x14ac:dyDescent="0.25">
      <c r="A26" s="104" t="s">
        <v>43</v>
      </c>
      <c r="B26" s="4" t="s">
        <v>0</v>
      </c>
      <c r="C26" s="40" t="s">
        <v>1</v>
      </c>
      <c r="D26" s="5" t="s">
        <v>2</v>
      </c>
      <c r="E26" s="5" t="s">
        <v>3</v>
      </c>
      <c r="F26" s="5" t="s">
        <v>4</v>
      </c>
      <c r="G26" s="5" t="s">
        <v>5</v>
      </c>
      <c r="H26" s="5" t="s">
        <v>6</v>
      </c>
      <c r="I26" s="5" t="s">
        <v>7</v>
      </c>
      <c r="J26" s="5" t="s">
        <v>8</v>
      </c>
      <c r="K26" s="5" t="s">
        <v>9</v>
      </c>
      <c r="L26" s="5" t="s">
        <v>10</v>
      </c>
      <c r="M26" s="5" t="s">
        <v>11</v>
      </c>
      <c r="N26" s="5" t="s">
        <v>12</v>
      </c>
      <c r="O26" s="209" t="s">
        <v>218</v>
      </c>
      <c r="P26" s="5" t="s">
        <v>13</v>
      </c>
      <c r="Q26" s="5" t="s">
        <v>14</v>
      </c>
      <c r="R26" s="5" t="s">
        <v>15</v>
      </c>
      <c r="S26" s="5" t="s">
        <v>16</v>
      </c>
      <c r="T26" s="5" t="s">
        <v>17</v>
      </c>
      <c r="U26" s="5" t="s">
        <v>18</v>
      </c>
      <c r="V26" s="5" t="s">
        <v>19</v>
      </c>
      <c r="W26" s="6" t="s">
        <v>20</v>
      </c>
      <c r="X26" s="5" t="s">
        <v>21</v>
      </c>
      <c r="Y26" s="5" t="s">
        <v>22</v>
      </c>
      <c r="Z26" s="5" t="s">
        <v>23</v>
      </c>
      <c r="AA26" s="5" t="s">
        <v>24</v>
      </c>
      <c r="AB26" s="5" t="s">
        <v>25</v>
      </c>
      <c r="AC26" s="5" t="s">
        <v>26</v>
      </c>
      <c r="AD26" s="5" t="s">
        <v>27</v>
      </c>
      <c r="AE26" s="5" t="s">
        <v>28</v>
      </c>
      <c r="AF26" s="5" t="s">
        <v>29</v>
      </c>
      <c r="AG26" s="20" t="s">
        <v>31</v>
      </c>
      <c r="AH26" s="5" t="s">
        <v>206</v>
      </c>
      <c r="AI26" s="5" t="s">
        <v>32</v>
      </c>
      <c r="AJ26" s="5" t="s">
        <v>33</v>
      </c>
      <c r="AK26" s="5" t="s">
        <v>34</v>
      </c>
      <c r="AL26" s="5" t="s">
        <v>35</v>
      </c>
      <c r="AM26" s="5" t="s">
        <v>36</v>
      </c>
      <c r="AS26" s="39" t="s">
        <v>44</v>
      </c>
      <c r="AT26" s="40" t="s">
        <v>1</v>
      </c>
      <c r="AU26" s="5" t="s">
        <v>2</v>
      </c>
      <c r="AV26" s="5" t="s">
        <v>3</v>
      </c>
      <c r="AW26" s="5" t="s">
        <v>4</v>
      </c>
      <c r="AX26" s="5" t="s">
        <v>5</v>
      </c>
      <c r="AY26" s="5" t="s">
        <v>6</v>
      </c>
      <c r="AZ26" s="5" t="s">
        <v>7</v>
      </c>
      <c r="BA26" s="5" t="s">
        <v>8</v>
      </c>
      <c r="BB26" s="5" t="s">
        <v>9</v>
      </c>
      <c r="BC26" s="5" t="s">
        <v>10</v>
      </c>
      <c r="BD26" s="5" t="s">
        <v>11</v>
      </c>
      <c r="BE26" s="5" t="s">
        <v>12</v>
      </c>
      <c r="BF26" s="209" t="s">
        <v>218</v>
      </c>
      <c r="BG26" s="5" t="s">
        <v>13</v>
      </c>
      <c r="BH26" s="5" t="s">
        <v>14</v>
      </c>
      <c r="BI26" s="5" t="s">
        <v>15</v>
      </c>
      <c r="BJ26" s="5" t="s">
        <v>16</v>
      </c>
      <c r="BK26" s="5" t="s">
        <v>17</v>
      </c>
      <c r="BL26" s="5" t="s">
        <v>18</v>
      </c>
      <c r="BM26" s="5" t="s">
        <v>19</v>
      </c>
      <c r="BN26" s="6" t="s">
        <v>20</v>
      </c>
      <c r="BO26" s="5" t="s">
        <v>21</v>
      </c>
      <c r="BP26" s="5" t="s">
        <v>22</v>
      </c>
      <c r="BQ26" s="5" t="s">
        <v>23</v>
      </c>
      <c r="BR26" s="5" t="s">
        <v>24</v>
      </c>
      <c r="BS26" s="5" t="s">
        <v>25</v>
      </c>
      <c r="BT26" s="5" t="s">
        <v>26</v>
      </c>
      <c r="BU26" s="5" t="s">
        <v>27</v>
      </c>
      <c r="BV26" s="5" t="s">
        <v>28</v>
      </c>
      <c r="BW26" s="5" t="s">
        <v>29</v>
      </c>
      <c r="BX26" s="20" t="s">
        <v>31</v>
      </c>
      <c r="BY26" s="5" t="s">
        <v>206</v>
      </c>
      <c r="BZ26" s="5" t="s">
        <v>32</v>
      </c>
      <c r="CA26" s="5" t="s">
        <v>33</v>
      </c>
      <c r="CB26" s="5" t="s">
        <v>34</v>
      </c>
      <c r="CC26" s="5" t="s">
        <v>35</v>
      </c>
      <c r="CD26" s="5" t="s">
        <v>36</v>
      </c>
    </row>
    <row r="27" spans="1:82" ht="15.75" x14ac:dyDescent="0.25">
      <c r="B27" s="9" t="s">
        <v>1</v>
      </c>
      <c r="C27" s="52" t="s">
        <v>109</v>
      </c>
      <c r="D27" s="43" t="s">
        <v>109</v>
      </c>
      <c r="E27" s="43" t="s">
        <v>109</v>
      </c>
      <c r="F27" s="43">
        <v>57.499999999999993</v>
      </c>
      <c r="G27" s="43" t="s">
        <v>109</v>
      </c>
      <c r="H27" s="43">
        <v>57.499999999999993</v>
      </c>
      <c r="I27" s="43">
        <v>57.499999999999993</v>
      </c>
      <c r="J27" s="43" t="s">
        <v>109</v>
      </c>
      <c r="K27" s="43" t="s">
        <v>109</v>
      </c>
      <c r="L27" s="43" t="s">
        <v>109</v>
      </c>
      <c r="M27" s="43" t="s">
        <v>109</v>
      </c>
      <c r="N27" s="43" t="s">
        <v>109</v>
      </c>
      <c r="O27" s="43" t="s">
        <v>109</v>
      </c>
      <c r="P27" s="43">
        <v>57.499999999999993</v>
      </c>
      <c r="Q27" s="43" t="s">
        <v>109</v>
      </c>
      <c r="R27" s="43" t="s">
        <v>109</v>
      </c>
      <c r="S27" s="43">
        <v>57.499999999999993</v>
      </c>
      <c r="T27" s="43" t="s">
        <v>109</v>
      </c>
      <c r="U27" s="43" t="s">
        <v>109</v>
      </c>
      <c r="V27" s="43" t="s">
        <v>109</v>
      </c>
      <c r="W27" s="43" t="s">
        <v>109</v>
      </c>
      <c r="X27" s="43" t="s">
        <v>109</v>
      </c>
      <c r="Y27" s="43" t="s">
        <v>109</v>
      </c>
      <c r="Z27" s="43" t="s">
        <v>109</v>
      </c>
      <c r="AA27" s="43" t="s">
        <v>109</v>
      </c>
      <c r="AB27" s="43" t="s">
        <v>109</v>
      </c>
      <c r="AC27" s="43" t="s">
        <v>109</v>
      </c>
      <c r="AD27" s="43">
        <v>57.499999999999993</v>
      </c>
      <c r="AE27" s="43">
        <v>57.499999999999993</v>
      </c>
      <c r="AF27" s="43" t="s">
        <v>109</v>
      </c>
      <c r="AG27" s="43" t="s">
        <v>109</v>
      </c>
      <c r="AH27" s="43" t="s">
        <v>109</v>
      </c>
      <c r="AI27" s="43" t="s">
        <v>109</v>
      </c>
      <c r="AJ27" s="43" t="s">
        <v>109</v>
      </c>
      <c r="AK27" s="43" t="s">
        <v>109</v>
      </c>
      <c r="AL27" s="43" t="s">
        <v>109</v>
      </c>
      <c r="AM27" s="43" t="s">
        <v>109</v>
      </c>
      <c r="AS27" s="9" t="s">
        <v>1</v>
      </c>
      <c r="AT27" s="52" t="s">
        <v>109</v>
      </c>
      <c r="AU27" s="43" t="s">
        <v>109</v>
      </c>
      <c r="AV27" s="43" t="s">
        <v>109</v>
      </c>
      <c r="AW27" s="43">
        <v>57.499999999999993</v>
      </c>
      <c r="AX27" s="43"/>
      <c r="AY27" s="43">
        <v>57.499999999999993</v>
      </c>
      <c r="AZ27" s="43">
        <v>57.499999999999993</v>
      </c>
      <c r="BA27" s="43" t="s">
        <v>109</v>
      </c>
      <c r="BB27" s="43" t="s">
        <v>109</v>
      </c>
      <c r="BC27" s="43" t="s">
        <v>109</v>
      </c>
      <c r="BD27" s="43" t="s">
        <v>109</v>
      </c>
      <c r="BE27" s="43" t="s">
        <v>109</v>
      </c>
      <c r="BF27" s="43" t="s">
        <v>109</v>
      </c>
      <c r="BG27" s="43">
        <v>57.499999999999993</v>
      </c>
      <c r="BH27" s="43" t="s">
        <v>109</v>
      </c>
      <c r="BI27" s="43" t="s">
        <v>109</v>
      </c>
      <c r="BJ27" s="43">
        <v>57.499999999999993</v>
      </c>
      <c r="BK27" s="43" t="s">
        <v>109</v>
      </c>
      <c r="BL27" s="43" t="s">
        <v>109</v>
      </c>
      <c r="BM27" s="43" t="s">
        <v>109</v>
      </c>
      <c r="BN27" s="43" t="s">
        <v>109</v>
      </c>
      <c r="BO27" s="43" t="s">
        <v>109</v>
      </c>
      <c r="BP27" s="43" t="s">
        <v>109</v>
      </c>
      <c r="BQ27" s="43" t="s">
        <v>109</v>
      </c>
      <c r="BR27" s="43" t="s">
        <v>109</v>
      </c>
      <c r="BS27" s="43" t="s">
        <v>109</v>
      </c>
      <c r="BT27" s="43" t="s">
        <v>109</v>
      </c>
      <c r="BU27" s="43">
        <v>57.499999999999993</v>
      </c>
      <c r="BV27" s="43">
        <v>57.499999999999993</v>
      </c>
      <c r="BW27" s="43" t="s">
        <v>109</v>
      </c>
      <c r="BX27" s="43" t="s">
        <v>109</v>
      </c>
      <c r="BY27" s="43" t="s">
        <v>109</v>
      </c>
      <c r="BZ27" s="43" t="s">
        <v>109</v>
      </c>
      <c r="CA27" s="43" t="s">
        <v>109</v>
      </c>
      <c r="CB27" s="43" t="s">
        <v>109</v>
      </c>
      <c r="CC27" s="43" t="s">
        <v>109</v>
      </c>
      <c r="CD27" s="43" t="s">
        <v>109</v>
      </c>
    </row>
    <row r="28" spans="1:82" ht="15.75" x14ac:dyDescent="0.25">
      <c r="B28" s="9" t="s">
        <v>2</v>
      </c>
      <c r="C28" s="43" t="s">
        <v>109</v>
      </c>
      <c r="D28" s="52" t="s">
        <v>109</v>
      </c>
      <c r="E28" s="43" t="s">
        <v>109</v>
      </c>
      <c r="F28" s="43" t="s">
        <v>109</v>
      </c>
      <c r="G28" s="43" t="s">
        <v>109</v>
      </c>
      <c r="H28" s="43" t="s">
        <v>109</v>
      </c>
      <c r="I28" s="43">
        <v>413.99999999999994</v>
      </c>
      <c r="J28" s="43" t="s">
        <v>109</v>
      </c>
      <c r="K28" s="43" t="s">
        <v>109</v>
      </c>
      <c r="L28" s="43" t="s">
        <v>109</v>
      </c>
      <c r="M28" s="43" t="s">
        <v>109</v>
      </c>
      <c r="N28" s="43">
        <v>57.499999999999993</v>
      </c>
      <c r="O28" s="43" t="s">
        <v>109</v>
      </c>
      <c r="P28" s="43" t="s">
        <v>109</v>
      </c>
      <c r="Q28" s="43" t="s">
        <v>109</v>
      </c>
      <c r="R28" s="43" t="s">
        <v>109</v>
      </c>
      <c r="S28" s="43" t="s">
        <v>109</v>
      </c>
      <c r="T28" s="43" t="s">
        <v>109</v>
      </c>
      <c r="U28" s="43">
        <v>57.499999999999993</v>
      </c>
      <c r="V28" s="43" t="s">
        <v>109</v>
      </c>
      <c r="W28" s="43" t="s">
        <v>109</v>
      </c>
      <c r="X28" s="43">
        <v>57.499999999999993</v>
      </c>
      <c r="Y28" s="43" t="s">
        <v>109</v>
      </c>
      <c r="Z28" s="43" t="s">
        <v>109</v>
      </c>
      <c r="AA28" s="43" t="s">
        <v>109</v>
      </c>
      <c r="AB28" s="43" t="s">
        <v>109</v>
      </c>
      <c r="AC28" s="43" t="s">
        <v>109</v>
      </c>
      <c r="AD28" s="43" t="s">
        <v>109</v>
      </c>
      <c r="AE28" s="43" t="s">
        <v>109</v>
      </c>
      <c r="AF28" s="43">
        <v>413.99999999999994</v>
      </c>
      <c r="AG28" s="43" t="s">
        <v>109</v>
      </c>
      <c r="AH28" s="43" t="s">
        <v>109</v>
      </c>
      <c r="AI28" s="43" t="s">
        <v>109</v>
      </c>
      <c r="AJ28" s="43" t="s">
        <v>109</v>
      </c>
      <c r="AK28" s="43" t="s">
        <v>109</v>
      </c>
      <c r="AL28" s="43" t="s">
        <v>109</v>
      </c>
      <c r="AM28" s="43" t="s">
        <v>109</v>
      </c>
      <c r="AS28" s="9" t="s">
        <v>2</v>
      </c>
      <c r="AT28" s="43" t="s">
        <v>109</v>
      </c>
      <c r="AU28" s="52" t="s">
        <v>109</v>
      </c>
      <c r="AV28" s="43" t="s">
        <v>109</v>
      </c>
      <c r="AW28" s="43" t="s">
        <v>109</v>
      </c>
      <c r="AX28" s="43"/>
      <c r="AY28" s="43" t="s">
        <v>109</v>
      </c>
      <c r="AZ28" s="43">
        <v>413.99999999999994</v>
      </c>
      <c r="BA28" s="43" t="s">
        <v>109</v>
      </c>
      <c r="BB28" s="43" t="s">
        <v>109</v>
      </c>
      <c r="BC28" s="43" t="s">
        <v>109</v>
      </c>
      <c r="BD28" s="43" t="s">
        <v>109</v>
      </c>
      <c r="BE28" s="43">
        <v>57.499999999999993</v>
      </c>
      <c r="BF28" s="43" t="s">
        <v>109</v>
      </c>
      <c r="BG28" s="43" t="s">
        <v>109</v>
      </c>
      <c r="BH28" s="43" t="s">
        <v>109</v>
      </c>
      <c r="BI28" s="43" t="s">
        <v>109</v>
      </c>
      <c r="BJ28" s="43" t="s">
        <v>109</v>
      </c>
      <c r="BK28" s="43" t="s">
        <v>109</v>
      </c>
      <c r="BL28" s="43">
        <v>57.499999999999993</v>
      </c>
      <c r="BM28" s="43" t="s">
        <v>109</v>
      </c>
      <c r="BN28" s="43" t="s">
        <v>109</v>
      </c>
      <c r="BO28" s="43">
        <v>57.499999999999993</v>
      </c>
      <c r="BP28" s="43" t="s">
        <v>109</v>
      </c>
      <c r="BQ28" s="43" t="s">
        <v>109</v>
      </c>
      <c r="BR28" s="43" t="s">
        <v>109</v>
      </c>
      <c r="BS28" s="43" t="s">
        <v>109</v>
      </c>
      <c r="BT28" s="43" t="s">
        <v>109</v>
      </c>
      <c r="BU28" s="43" t="s">
        <v>109</v>
      </c>
      <c r="BV28" s="43" t="s">
        <v>109</v>
      </c>
      <c r="BW28" s="43">
        <v>413.99999999999994</v>
      </c>
      <c r="BX28" s="43" t="s">
        <v>109</v>
      </c>
      <c r="BY28" s="43" t="s">
        <v>109</v>
      </c>
      <c r="BZ28" s="43" t="s">
        <v>109</v>
      </c>
      <c r="CA28" s="43" t="s">
        <v>109</v>
      </c>
      <c r="CB28" s="43" t="s">
        <v>109</v>
      </c>
      <c r="CC28" s="43" t="s">
        <v>109</v>
      </c>
      <c r="CD28" s="43" t="s">
        <v>109</v>
      </c>
    </row>
    <row r="29" spans="1:82" ht="15.75" x14ac:dyDescent="0.25">
      <c r="B29" s="9" t="s">
        <v>3</v>
      </c>
      <c r="C29" s="43" t="s">
        <v>109</v>
      </c>
      <c r="D29" s="43" t="s">
        <v>109</v>
      </c>
      <c r="E29" s="52" t="s">
        <v>109</v>
      </c>
      <c r="F29" s="43" t="s">
        <v>109</v>
      </c>
      <c r="G29" s="43" t="s">
        <v>109</v>
      </c>
      <c r="H29" s="43" t="s">
        <v>109</v>
      </c>
      <c r="I29" s="43" t="s">
        <v>109</v>
      </c>
      <c r="J29" s="43" t="s">
        <v>109</v>
      </c>
      <c r="K29" s="43" t="s">
        <v>109</v>
      </c>
      <c r="L29" s="43" t="s">
        <v>109</v>
      </c>
      <c r="M29" s="43" t="s">
        <v>109</v>
      </c>
      <c r="N29" s="43" t="s">
        <v>109</v>
      </c>
      <c r="O29" s="43">
        <v>57.499999999999993</v>
      </c>
      <c r="P29" s="43" t="s">
        <v>109</v>
      </c>
      <c r="Q29" s="43" t="s">
        <v>109</v>
      </c>
      <c r="R29" s="43" t="s">
        <v>109</v>
      </c>
      <c r="S29" s="43" t="s">
        <v>109</v>
      </c>
      <c r="T29" s="43" t="s">
        <v>109</v>
      </c>
      <c r="U29" s="43" t="s">
        <v>109</v>
      </c>
      <c r="V29" s="43" t="s">
        <v>109</v>
      </c>
      <c r="W29" s="43" t="s">
        <v>109</v>
      </c>
      <c r="X29" s="43" t="s">
        <v>109</v>
      </c>
      <c r="Y29" s="43" t="s">
        <v>109</v>
      </c>
      <c r="Z29" s="43" t="s">
        <v>109</v>
      </c>
      <c r="AA29" s="43" t="s">
        <v>109</v>
      </c>
      <c r="AB29" s="43">
        <v>57.499999999999993</v>
      </c>
      <c r="AC29" s="43" t="s">
        <v>109</v>
      </c>
      <c r="AD29" s="43" t="s">
        <v>109</v>
      </c>
      <c r="AE29" s="43" t="s">
        <v>109</v>
      </c>
      <c r="AF29" s="43" t="s">
        <v>109</v>
      </c>
      <c r="AG29" s="43" t="s">
        <v>109</v>
      </c>
      <c r="AH29" s="43" t="s">
        <v>109</v>
      </c>
      <c r="AI29" s="43" t="s">
        <v>109</v>
      </c>
      <c r="AJ29" s="43" t="s">
        <v>109</v>
      </c>
      <c r="AK29" s="43">
        <v>57.499999999999993</v>
      </c>
      <c r="AL29" s="43">
        <v>57.499999999999993</v>
      </c>
      <c r="AM29" s="43" t="s">
        <v>109</v>
      </c>
      <c r="AS29" s="9" t="s">
        <v>3</v>
      </c>
      <c r="AT29" s="43" t="s">
        <v>109</v>
      </c>
      <c r="AU29" s="43" t="s">
        <v>109</v>
      </c>
      <c r="AV29" s="52" t="s">
        <v>109</v>
      </c>
      <c r="AW29" s="43" t="s">
        <v>109</v>
      </c>
      <c r="AX29" s="43"/>
      <c r="AY29" s="43" t="s">
        <v>109</v>
      </c>
      <c r="AZ29" s="43" t="s">
        <v>109</v>
      </c>
      <c r="BA29" s="43" t="s">
        <v>109</v>
      </c>
      <c r="BB29" s="43" t="s">
        <v>109</v>
      </c>
      <c r="BC29" s="43" t="s">
        <v>109</v>
      </c>
      <c r="BD29" s="43" t="s">
        <v>109</v>
      </c>
      <c r="BE29" s="43" t="s">
        <v>109</v>
      </c>
      <c r="BF29" s="43">
        <v>57.499999999999993</v>
      </c>
      <c r="BG29" s="43" t="s">
        <v>109</v>
      </c>
      <c r="BH29" s="43" t="s">
        <v>109</v>
      </c>
      <c r="BI29" s="43" t="s">
        <v>109</v>
      </c>
      <c r="BJ29" s="43" t="s">
        <v>109</v>
      </c>
      <c r="BK29" s="43" t="s">
        <v>109</v>
      </c>
      <c r="BL29" s="43" t="s">
        <v>109</v>
      </c>
      <c r="BM29" s="43" t="s">
        <v>109</v>
      </c>
      <c r="BN29" s="43" t="s">
        <v>109</v>
      </c>
      <c r="BO29" s="43" t="s">
        <v>109</v>
      </c>
      <c r="BP29" s="43" t="s">
        <v>109</v>
      </c>
      <c r="BQ29" s="43" t="s">
        <v>109</v>
      </c>
      <c r="BR29" s="43" t="s">
        <v>109</v>
      </c>
      <c r="BS29" s="43">
        <v>57.499999999999993</v>
      </c>
      <c r="BT29" s="43" t="s">
        <v>109</v>
      </c>
      <c r="BU29" s="43" t="s">
        <v>109</v>
      </c>
      <c r="BV29" s="43" t="s">
        <v>109</v>
      </c>
      <c r="BW29" s="43" t="s">
        <v>109</v>
      </c>
      <c r="BX29" s="43" t="s">
        <v>109</v>
      </c>
      <c r="BY29" s="43" t="s">
        <v>109</v>
      </c>
      <c r="BZ29" s="43" t="s">
        <v>109</v>
      </c>
      <c r="CA29" s="43" t="s">
        <v>109</v>
      </c>
      <c r="CB29" s="43">
        <v>57.499999999999993</v>
      </c>
      <c r="CC29" s="43">
        <v>57.499999999999993</v>
      </c>
      <c r="CD29" s="43" t="s">
        <v>109</v>
      </c>
    </row>
    <row r="30" spans="1:82" ht="15.75" x14ac:dyDescent="0.25">
      <c r="B30" s="9" t="s">
        <v>4</v>
      </c>
      <c r="C30" s="43">
        <v>57.499999999999993</v>
      </c>
      <c r="D30" s="43" t="s">
        <v>109</v>
      </c>
      <c r="E30" s="43" t="s">
        <v>109</v>
      </c>
      <c r="F30" s="52" t="s">
        <v>109</v>
      </c>
      <c r="G30" s="43" t="s">
        <v>109</v>
      </c>
      <c r="H30" s="43" t="s">
        <v>109</v>
      </c>
      <c r="I30" s="43">
        <v>57.499999999999993</v>
      </c>
      <c r="J30" s="43" t="s">
        <v>109</v>
      </c>
      <c r="K30" s="43" t="s">
        <v>109</v>
      </c>
      <c r="L30" s="43" t="s">
        <v>109</v>
      </c>
      <c r="M30" s="43" t="s">
        <v>109</v>
      </c>
      <c r="N30" s="43">
        <v>57.499999999999993</v>
      </c>
      <c r="O30" s="43" t="s">
        <v>109</v>
      </c>
      <c r="P30" s="43" t="s">
        <v>109</v>
      </c>
      <c r="Q30" s="43" t="s">
        <v>109</v>
      </c>
      <c r="R30" s="43" t="s">
        <v>109</v>
      </c>
      <c r="S30" s="43">
        <v>57.499999999999993</v>
      </c>
      <c r="T30" s="43" t="s">
        <v>109</v>
      </c>
      <c r="U30" s="43" t="s">
        <v>109</v>
      </c>
      <c r="V30" s="43" t="s">
        <v>109</v>
      </c>
      <c r="W30" s="43" t="s">
        <v>109</v>
      </c>
      <c r="X30" s="43" t="s">
        <v>109</v>
      </c>
      <c r="Y30" s="43" t="s">
        <v>109</v>
      </c>
      <c r="Z30" s="43" t="s">
        <v>109</v>
      </c>
      <c r="AA30" s="43" t="s">
        <v>109</v>
      </c>
      <c r="AB30" s="43" t="s">
        <v>109</v>
      </c>
      <c r="AC30" s="43" t="s">
        <v>109</v>
      </c>
      <c r="AD30" s="43" t="s">
        <v>109</v>
      </c>
      <c r="AE30" s="43" t="s">
        <v>109</v>
      </c>
      <c r="AF30" s="43" t="s">
        <v>109</v>
      </c>
      <c r="AG30" s="43" t="s">
        <v>109</v>
      </c>
      <c r="AH30" s="43" t="s">
        <v>109</v>
      </c>
      <c r="AI30" s="43" t="s">
        <v>109</v>
      </c>
      <c r="AJ30" s="43" t="s">
        <v>109</v>
      </c>
      <c r="AK30" s="43" t="s">
        <v>109</v>
      </c>
      <c r="AL30" s="43" t="s">
        <v>109</v>
      </c>
      <c r="AM30" s="43" t="s">
        <v>109</v>
      </c>
      <c r="AS30" s="9" t="s">
        <v>4</v>
      </c>
      <c r="AT30" s="43">
        <v>57.499999999999993</v>
      </c>
      <c r="AU30" s="43" t="s">
        <v>109</v>
      </c>
      <c r="AV30" s="43" t="s">
        <v>109</v>
      </c>
      <c r="AW30" s="52" t="s">
        <v>109</v>
      </c>
      <c r="AX30" s="43"/>
      <c r="AY30" s="43" t="s">
        <v>109</v>
      </c>
      <c r="AZ30" s="43">
        <v>57.499999999999993</v>
      </c>
      <c r="BA30" s="43" t="s">
        <v>109</v>
      </c>
      <c r="BB30" s="43" t="s">
        <v>109</v>
      </c>
      <c r="BC30" s="43" t="s">
        <v>109</v>
      </c>
      <c r="BD30" s="43" t="s">
        <v>109</v>
      </c>
      <c r="BE30" s="43">
        <v>57.499999999999993</v>
      </c>
      <c r="BF30" s="43" t="s">
        <v>109</v>
      </c>
      <c r="BG30" s="43" t="s">
        <v>109</v>
      </c>
      <c r="BH30" s="43" t="s">
        <v>109</v>
      </c>
      <c r="BI30" s="43" t="s">
        <v>109</v>
      </c>
      <c r="BJ30" s="43">
        <v>57.499999999999993</v>
      </c>
      <c r="BK30" s="43" t="s">
        <v>109</v>
      </c>
      <c r="BL30" s="43" t="s">
        <v>109</v>
      </c>
      <c r="BM30" s="43" t="s">
        <v>109</v>
      </c>
      <c r="BN30" s="43" t="s">
        <v>109</v>
      </c>
      <c r="BO30" s="43" t="s">
        <v>109</v>
      </c>
      <c r="BP30" s="43" t="s">
        <v>109</v>
      </c>
      <c r="BQ30" s="43" t="s">
        <v>109</v>
      </c>
      <c r="BR30" s="43" t="s">
        <v>109</v>
      </c>
      <c r="BS30" s="43" t="s">
        <v>109</v>
      </c>
      <c r="BT30" s="43" t="s">
        <v>109</v>
      </c>
      <c r="BU30" s="43" t="s">
        <v>109</v>
      </c>
      <c r="BV30" s="43" t="s">
        <v>109</v>
      </c>
      <c r="BW30" s="43" t="s">
        <v>109</v>
      </c>
      <c r="BX30" s="43" t="s">
        <v>109</v>
      </c>
      <c r="BY30" s="43" t="s">
        <v>109</v>
      </c>
      <c r="BZ30" s="43" t="s">
        <v>109</v>
      </c>
      <c r="CA30" s="43" t="s">
        <v>109</v>
      </c>
      <c r="CB30" s="43" t="s">
        <v>109</v>
      </c>
      <c r="CC30" s="43" t="s">
        <v>109</v>
      </c>
      <c r="CD30" s="43" t="s">
        <v>109</v>
      </c>
    </row>
    <row r="31" spans="1:82" ht="15.75" x14ac:dyDescent="0.25">
      <c r="B31" s="9" t="s">
        <v>5</v>
      </c>
      <c r="C31" s="43"/>
      <c r="D31" s="43"/>
      <c r="E31" s="43"/>
      <c r="F31" s="43"/>
      <c r="G31" s="52"/>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S31" s="9" t="s">
        <v>5</v>
      </c>
      <c r="AT31" s="43" t="s">
        <v>109</v>
      </c>
      <c r="AU31" s="43" t="s">
        <v>109</v>
      </c>
      <c r="AV31" s="43" t="s">
        <v>109</v>
      </c>
      <c r="AW31" s="43" t="s">
        <v>109</v>
      </c>
      <c r="AX31" s="52"/>
      <c r="AY31" s="43" t="s">
        <v>109</v>
      </c>
      <c r="AZ31" s="43" t="s">
        <v>109</v>
      </c>
      <c r="BA31" s="43" t="s">
        <v>109</v>
      </c>
      <c r="BB31" s="43" t="s">
        <v>109</v>
      </c>
      <c r="BC31" s="43" t="s">
        <v>109</v>
      </c>
      <c r="BD31" s="43" t="s">
        <v>109</v>
      </c>
      <c r="BE31" s="43" t="s">
        <v>109</v>
      </c>
      <c r="BF31" s="43" t="s">
        <v>109</v>
      </c>
      <c r="BG31" s="43" t="s">
        <v>109</v>
      </c>
      <c r="BH31" s="43" t="s">
        <v>109</v>
      </c>
      <c r="BI31" s="43" t="s">
        <v>109</v>
      </c>
      <c r="BJ31" s="43" t="s">
        <v>109</v>
      </c>
      <c r="BK31" s="43" t="s">
        <v>109</v>
      </c>
      <c r="BL31" s="43" t="s">
        <v>109</v>
      </c>
      <c r="BM31" s="43" t="s">
        <v>109</v>
      </c>
      <c r="BN31" s="43" t="s">
        <v>109</v>
      </c>
      <c r="BO31" s="43" t="s">
        <v>109</v>
      </c>
      <c r="BP31" s="43" t="s">
        <v>109</v>
      </c>
      <c r="BQ31" s="43" t="s">
        <v>109</v>
      </c>
      <c r="BR31" s="43" t="s">
        <v>109</v>
      </c>
      <c r="BS31" s="43" t="s">
        <v>109</v>
      </c>
      <c r="BT31" s="43" t="s">
        <v>109</v>
      </c>
      <c r="BU31" s="43" t="s">
        <v>109</v>
      </c>
      <c r="BV31" s="43" t="s">
        <v>109</v>
      </c>
      <c r="BW31" s="43" t="s">
        <v>109</v>
      </c>
      <c r="BX31" s="43" t="s">
        <v>109</v>
      </c>
      <c r="BY31" s="43" t="s">
        <v>109</v>
      </c>
      <c r="BZ31" s="43" t="s">
        <v>109</v>
      </c>
      <c r="CA31" s="43" t="s">
        <v>109</v>
      </c>
      <c r="CB31" s="43" t="s">
        <v>109</v>
      </c>
      <c r="CC31" s="43" t="s">
        <v>109</v>
      </c>
      <c r="CD31" s="43" t="s">
        <v>109</v>
      </c>
    </row>
    <row r="32" spans="1:82" ht="15.75" x14ac:dyDescent="0.25">
      <c r="B32" s="9" t="s">
        <v>6</v>
      </c>
      <c r="C32" s="43">
        <v>57.499999999999993</v>
      </c>
      <c r="D32" s="43" t="s">
        <v>109</v>
      </c>
      <c r="E32" s="43" t="s">
        <v>109</v>
      </c>
      <c r="F32" s="43" t="s">
        <v>109</v>
      </c>
      <c r="G32" s="43" t="s">
        <v>109</v>
      </c>
      <c r="H32" s="52" t="s">
        <v>109</v>
      </c>
      <c r="I32" s="43">
        <v>57.499999999999993</v>
      </c>
      <c r="J32" s="43" t="s">
        <v>109</v>
      </c>
      <c r="K32" s="43" t="s">
        <v>109</v>
      </c>
      <c r="L32" s="43" t="s">
        <v>109</v>
      </c>
      <c r="M32" s="43" t="s">
        <v>109</v>
      </c>
      <c r="N32" s="43" t="s">
        <v>109</v>
      </c>
      <c r="O32" s="43" t="s">
        <v>109</v>
      </c>
      <c r="P32" s="43" t="s">
        <v>109</v>
      </c>
      <c r="Q32" s="43" t="s">
        <v>109</v>
      </c>
      <c r="R32" s="43" t="s">
        <v>109</v>
      </c>
      <c r="S32" s="43" t="s">
        <v>109</v>
      </c>
      <c r="T32" s="43" t="s">
        <v>109</v>
      </c>
      <c r="U32" s="43" t="s">
        <v>109</v>
      </c>
      <c r="V32" s="43" t="s">
        <v>109</v>
      </c>
      <c r="W32" s="43" t="s">
        <v>109</v>
      </c>
      <c r="X32" s="43" t="s">
        <v>109</v>
      </c>
      <c r="Y32" s="43" t="s">
        <v>109</v>
      </c>
      <c r="Z32" s="43">
        <v>57.499999999999993</v>
      </c>
      <c r="AA32" s="43" t="s">
        <v>109</v>
      </c>
      <c r="AB32" s="43" t="s">
        <v>109</v>
      </c>
      <c r="AC32" s="43" t="s">
        <v>109</v>
      </c>
      <c r="AD32" s="43" t="s">
        <v>109</v>
      </c>
      <c r="AE32" s="43">
        <v>57.499999999999993</v>
      </c>
      <c r="AF32" s="43" t="s">
        <v>109</v>
      </c>
      <c r="AG32" s="43" t="s">
        <v>109</v>
      </c>
      <c r="AH32" s="43" t="s">
        <v>109</v>
      </c>
      <c r="AI32" s="43" t="s">
        <v>109</v>
      </c>
      <c r="AJ32" s="43" t="s">
        <v>109</v>
      </c>
      <c r="AK32" s="43" t="s">
        <v>109</v>
      </c>
      <c r="AL32" s="43" t="s">
        <v>109</v>
      </c>
      <c r="AM32" s="43" t="s">
        <v>109</v>
      </c>
      <c r="AS32" s="9" t="s">
        <v>6</v>
      </c>
      <c r="AT32" s="43">
        <v>57.499999999999993</v>
      </c>
      <c r="AU32" s="43" t="s">
        <v>109</v>
      </c>
      <c r="AV32" s="43" t="s">
        <v>109</v>
      </c>
      <c r="AW32" s="43" t="s">
        <v>109</v>
      </c>
      <c r="AX32" s="43"/>
      <c r="AY32" s="52" t="s">
        <v>109</v>
      </c>
      <c r="AZ32" s="43">
        <v>57.499999999999993</v>
      </c>
      <c r="BA32" s="43" t="s">
        <v>109</v>
      </c>
      <c r="BB32" s="43" t="s">
        <v>109</v>
      </c>
      <c r="BC32" s="43" t="s">
        <v>109</v>
      </c>
      <c r="BD32" s="43" t="s">
        <v>109</v>
      </c>
      <c r="BE32" s="43" t="s">
        <v>109</v>
      </c>
      <c r="BF32" s="43" t="s">
        <v>109</v>
      </c>
      <c r="BG32" s="43" t="s">
        <v>109</v>
      </c>
      <c r="BH32" s="43" t="s">
        <v>109</v>
      </c>
      <c r="BI32" s="43" t="s">
        <v>109</v>
      </c>
      <c r="BJ32" s="43" t="s">
        <v>109</v>
      </c>
      <c r="BK32" s="43" t="s">
        <v>109</v>
      </c>
      <c r="BL32" s="43" t="s">
        <v>109</v>
      </c>
      <c r="BM32" s="43" t="s">
        <v>109</v>
      </c>
      <c r="BN32" s="43" t="s">
        <v>109</v>
      </c>
      <c r="BO32" s="43" t="s">
        <v>109</v>
      </c>
      <c r="BP32" s="43" t="s">
        <v>109</v>
      </c>
      <c r="BQ32" s="43">
        <v>57.499999999999993</v>
      </c>
      <c r="BR32" s="43" t="s">
        <v>109</v>
      </c>
      <c r="BS32" s="43" t="s">
        <v>109</v>
      </c>
      <c r="BT32" s="43" t="s">
        <v>109</v>
      </c>
      <c r="BU32" s="43" t="s">
        <v>109</v>
      </c>
      <c r="BV32" s="43">
        <v>57.499999999999993</v>
      </c>
      <c r="BW32" s="43" t="s">
        <v>109</v>
      </c>
      <c r="BX32" s="43" t="s">
        <v>109</v>
      </c>
      <c r="BY32" s="43" t="s">
        <v>109</v>
      </c>
      <c r="BZ32" s="43" t="s">
        <v>109</v>
      </c>
      <c r="CA32" s="43" t="s">
        <v>109</v>
      </c>
      <c r="CB32" s="43" t="s">
        <v>109</v>
      </c>
      <c r="CC32" s="43" t="s">
        <v>109</v>
      </c>
      <c r="CD32" s="43" t="s">
        <v>109</v>
      </c>
    </row>
    <row r="33" spans="2:82" ht="15.75" x14ac:dyDescent="0.25">
      <c r="B33" s="9" t="s">
        <v>7</v>
      </c>
      <c r="C33" s="43">
        <v>57.499999999999993</v>
      </c>
      <c r="D33" s="43">
        <v>413.99999999999994</v>
      </c>
      <c r="E33" s="43" t="s">
        <v>109</v>
      </c>
      <c r="F33" s="43">
        <v>57.499999999999993</v>
      </c>
      <c r="G33" s="43" t="s">
        <v>109</v>
      </c>
      <c r="H33" s="43">
        <v>57.499999999999993</v>
      </c>
      <c r="I33" s="52" t="s">
        <v>109</v>
      </c>
      <c r="J33" s="43">
        <v>413.99999999999994</v>
      </c>
      <c r="K33" s="43" t="s">
        <v>109</v>
      </c>
      <c r="L33" s="43" t="s">
        <v>109</v>
      </c>
      <c r="M33" s="43" t="s">
        <v>109</v>
      </c>
      <c r="N33" s="43">
        <v>57.499999999999993</v>
      </c>
      <c r="O33" s="43" t="s">
        <v>109</v>
      </c>
      <c r="P33" s="43" t="s">
        <v>109</v>
      </c>
      <c r="Q33" s="43" t="s">
        <v>109</v>
      </c>
      <c r="R33" s="43" t="s">
        <v>109</v>
      </c>
      <c r="S33" s="43" t="s">
        <v>109</v>
      </c>
      <c r="T33" s="43" t="s">
        <v>109</v>
      </c>
      <c r="U33" s="43">
        <v>57.499999999999993</v>
      </c>
      <c r="V33" s="43" t="s">
        <v>109</v>
      </c>
      <c r="W33" s="43" t="s">
        <v>109</v>
      </c>
      <c r="X33" s="43">
        <v>57.499999999999993</v>
      </c>
      <c r="Y33" s="43">
        <v>413.99999999999994</v>
      </c>
      <c r="Z33" s="43">
        <v>57.499999999999993</v>
      </c>
      <c r="AA33" s="43" t="s">
        <v>109</v>
      </c>
      <c r="AB33" s="43" t="s">
        <v>109</v>
      </c>
      <c r="AC33" s="43">
        <v>413.99999999999994</v>
      </c>
      <c r="AD33" s="43" t="s">
        <v>109</v>
      </c>
      <c r="AE33" s="43" t="s">
        <v>109</v>
      </c>
      <c r="AF33" s="43">
        <v>413.99999999999994</v>
      </c>
      <c r="AG33" s="43" t="s">
        <v>109</v>
      </c>
      <c r="AH33" s="43" t="s">
        <v>109</v>
      </c>
      <c r="AI33" s="43" t="s">
        <v>109</v>
      </c>
      <c r="AJ33" s="43" t="s">
        <v>109</v>
      </c>
      <c r="AK33" s="43" t="s">
        <v>109</v>
      </c>
      <c r="AL33" s="43" t="s">
        <v>109</v>
      </c>
      <c r="AM33" s="43" t="s">
        <v>109</v>
      </c>
      <c r="AS33" s="9" t="s">
        <v>7</v>
      </c>
      <c r="AT33" s="43">
        <v>57.499999999999993</v>
      </c>
      <c r="AU33" s="43">
        <v>413.99999999999994</v>
      </c>
      <c r="AV33" s="43" t="s">
        <v>109</v>
      </c>
      <c r="AW33" s="43">
        <v>57.499999999999993</v>
      </c>
      <c r="AX33" s="43"/>
      <c r="AY33" s="43">
        <v>57.499999999999993</v>
      </c>
      <c r="AZ33" s="52" t="s">
        <v>109</v>
      </c>
      <c r="BA33" s="43">
        <v>413.99999999999994</v>
      </c>
      <c r="BB33" s="43" t="s">
        <v>109</v>
      </c>
      <c r="BC33" s="43" t="s">
        <v>109</v>
      </c>
      <c r="BD33" s="43" t="s">
        <v>109</v>
      </c>
      <c r="BE33" s="43">
        <v>57.499999999999993</v>
      </c>
      <c r="BF33" s="43" t="s">
        <v>109</v>
      </c>
      <c r="BG33" s="43" t="s">
        <v>109</v>
      </c>
      <c r="BH33" s="43" t="s">
        <v>109</v>
      </c>
      <c r="BI33" s="43" t="s">
        <v>109</v>
      </c>
      <c r="BJ33" s="43" t="s">
        <v>109</v>
      </c>
      <c r="BK33" s="43" t="s">
        <v>109</v>
      </c>
      <c r="BL33" s="43">
        <v>57.499999999999993</v>
      </c>
      <c r="BM33" s="43" t="s">
        <v>109</v>
      </c>
      <c r="BN33" s="43" t="s">
        <v>109</v>
      </c>
      <c r="BO33" s="43">
        <v>57.499999999999993</v>
      </c>
      <c r="BP33" s="43">
        <v>413.99999999999994</v>
      </c>
      <c r="BQ33" s="43">
        <v>57.499999999999993</v>
      </c>
      <c r="BR33" s="43" t="s">
        <v>109</v>
      </c>
      <c r="BS33" s="43" t="s">
        <v>109</v>
      </c>
      <c r="BT33" s="43">
        <v>413.99999999999994</v>
      </c>
      <c r="BU33" s="43" t="s">
        <v>109</v>
      </c>
      <c r="BV33" s="43" t="s">
        <v>109</v>
      </c>
      <c r="BW33" s="43">
        <v>413.99999999999994</v>
      </c>
      <c r="BX33" s="43" t="s">
        <v>109</v>
      </c>
      <c r="BY33" s="43" t="s">
        <v>109</v>
      </c>
      <c r="BZ33" s="43" t="s">
        <v>109</v>
      </c>
      <c r="CA33" s="43" t="s">
        <v>109</v>
      </c>
      <c r="CB33" s="43" t="s">
        <v>109</v>
      </c>
      <c r="CC33" s="43" t="s">
        <v>109</v>
      </c>
      <c r="CD33" s="43" t="s">
        <v>109</v>
      </c>
    </row>
    <row r="34" spans="2:82" ht="15.75" x14ac:dyDescent="0.25">
      <c r="B34" s="9" t="s">
        <v>8</v>
      </c>
      <c r="C34" s="43" t="s">
        <v>109</v>
      </c>
      <c r="D34" s="43" t="s">
        <v>109</v>
      </c>
      <c r="E34" s="43" t="s">
        <v>109</v>
      </c>
      <c r="F34" s="43" t="s">
        <v>109</v>
      </c>
      <c r="G34" s="43" t="s">
        <v>109</v>
      </c>
      <c r="H34" s="43" t="s">
        <v>109</v>
      </c>
      <c r="I34" s="43">
        <v>413.99999999999994</v>
      </c>
      <c r="J34" s="52" t="s">
        <v>109</v>
      </c>
      <c r="K34" s="43" t="s">
        <v>109</v>
      </c>
      <c r="L34" s="43" t="s">
        <v>109</v>
      </c>
      <c r="M34" s="43" t="s">
        <v>109</v>
      </c>
      <c r="N34" s="43" t="s">
        <v>109</v>
      </c>
      <c r="O34" s="43" t="s">
        <v>109</v>
      </c>
      <c r="P34" s="43" t="s">
        <v>109</v>
      </c>
      <c r="Q34" s="43" t="s">
        <v>109</v>
      </c>
      <c r="R34" s="43" t="s">
        <v>109</v>
      </c>
      <c r="S34" s="43" t="s">
        <v>109</v>
      </c>
      <c r="T34" s="43" t="s">
        <v>109</v>
      </c>
      <c r="U34" s="43" t="s">
        <v>109</v>
      </c>
      <c r="V34" s="43" t="s">
        <v>109</v>
      </c>
      <c r="W34" s="43" t="s">
        <v>109</v>
      </c>
      <c r="X34" s="43">
        <v>413.99999999999994</v>
      </c>
      <c r="Y34" s="43">
        <v>413.99999999999994</v>
      </c>
      <c r="Z34" s="43" t="s">
        <v>109</v>
      </c>
      <c r="AA34" s="43" t="s">
        <v>109</v>
      </c>
      <c r="AB34" s="43" t="s">
        <v>109</v>
      </c>
      <c r="AC34" s="43">
        <v>413.99999999999994</v>
      </c>
      <c r="AD34" s="43" t="s">
        <v>109</v>
      </c>
      <c r="AE34" s="43" t="s">
        <v>109</v>
      </c>
      <c r="AF34" s="43" t="s">
        <v>109</v>
      </c>
      <c r="AG34" s="43" t="s">
        <v>109</v>
      </c>
      <c r="AH34" s="43" t="s">
        <v>109</v>
      </c>
      <c r="AI34" s="43" t="s">
        <v>109</v>
      </c>
      <c r="AJ34" s="43" t="s">
        <v>109</v>
      </c>
      <c r="AK34" s="43" t="s">
        <v>109</v>
      </c>
      <c r="AL34" s="43" t="s">
        <v>109</v>
      </c>
      <c r="AM34" s="43" t="s">
        <v>109</v>
      </c>
      <c r="AS34" s="9" t="s">
        <v>8</v>
      </c>
      <c r="AT34" s="43" t="s">
        <v>109</v>
      </c>
      <c r="AU34" s="43" t="s">
        <v>109</v>
      </c>
      <c r="AV34" s="43" t="s">
        <v>109</v>
      </c>
      <c r="AW34" s="43" t="s">
        <v>109</v>
      </c>
      <c r="AX34" s="43"/>
      <c r="AY34" s="43" t="s">
        <v>109</v>
      </c>
      <c r="AZ34" s="43">
        <v>413.99999999999994</v>
      </c>
      <c r="BA34" s="52" t="s">
        <v>109</v>
      </c>
      <c r="BB34" s="43" t="s">
        <v>109</v>
      </c>
      <c r="BC34" s="43" t="s">
        <v>109</v>
      </c>
      <c r="BD34" s="43" t="s">
        <v>109</v>
      </c>
      <c r="BE34" s="43" t="s">
        <v>109</v>
      </c>
      <c r="BF34" s="43" t="s">
        <v>109</v>
      </c>
      <c r="BG34" s="43" t="s">
        <v>109</v>
      </c>
      <c r="BH34" s="43" t="s">
        <v>109</v>
      </c>
      <c r="BI34" s="43" t="s">
        <v>109</v>
      </c>
      <c r="BJ34" s="43" t="s">
        <v>109</v>
      </c>
      <c r="BK34" s="43" t="s">
        <v>109</v>
      </c>
      <c r="BL34" s="43" t="s">
        <v>109</v>
      </c>
      <c r="BM34" s="43" t="s">
        <v>109</v>
      </c>
      <c r="BN34" s="43" t="s">
        <v>109</v>
      </c>
      <c r="BO34" s="43">
        <v>413.99999999999994</v>
      </c>
      <c r="BP34" s="43">
        <v>413.99999999999994</v>
      </c>
      <c r="BQ34" s="43" t="s">
        <v>109</v>
      </c>
      <c r="BR34" s="43" t="s">
        <v>109</v>
      </c>
      <c r="BS34" s="43" t="s">
        <v>109</v>
      </c>
      <c r="BT34" s="43">
        <v>413.99999999999994</v>
      </c>
      <c r="BU34" s="43" t="s">
        <v>109</v>
      </c>
      <c r="BV34" s="43" t="s">
        <v>109</v>
      </c>
      <c r="BW34" s="43" t="s">
        <v>109</v>
      </c>
      <c r="BX34" s="43" t="s">
        <v>109</v>
      </c>
      <c r="BY34" s="43" t="s">
        <v>109</v>
      </c>
      <c r="BZ34" s="43" t="s">
        <v>109</v>
      </c>
      <c r="CA34" s="43" t="s">
        <v>109</v>
      </c>
      <c r="CB34" s="43" t="s">
        <v>109</v>
      </c>
      <c r="CC34" s="43" t="s">
        <v>109</v>
      </c>
      <c r="CD34" s="43" t="s">
        <v>109</v>
      </c>
    </row>
    <row r="35" spans="2:82" ht="15.75" x14ac:dyDescent="0.25">
      <c r="B35" s="9" t="s">
        <v>9</v>
      </c>
      <c r="C35" s="43" t="s">
        <v>109</v>
      </c>
      <c r="D35" s="43" t="s">
        <v>109</v>
      </c>
      <c r="E35" s="43" t="s">
        <v>109</v>
      </c>
      <c r="F35" s="43" t="s">
        <v>109</v>
      </c>
      <c r="G35" s="43" t="s">
        <v>109</v>
      </c>
      <c r="H35" s="43" t="s">
        <v>109</v>
      </c>
      <c r="I35" s="43" t="s">
        <v>109</v>
      </c>
      <c r="J35" s="43" t="s">
        <v>109</v>
      </c>
      <c r="K35" s="52" t="s">
        <v>109</v>
      </c>
      <c r="L35" s="43" t="s">
        <v>109</v>
      </c>
      <c r="M35" s="43">
        <v>413.99999999999994</v>
      </c>
      <c r="N35" s="43" t="s">
        <v>109</v>
      </c>
      <c r="O35" s="43" t="s">
        <v>109</v>
      </c>
      <c r="P35" s="43" t="s">
        <v>109</v>
      </c>
      <c r="Q35" s="43" t="s">
        <v>109</v>
      </c>
      <c r="R35" s="43" t="s">
        <v>109</v>
      </c>
      <c r="S35" s="43" t="s">
        <v>109</v>
      </c>
      <c r="T35" s="43" t="s">
        <v>109</v>
      </c>
      <c r="U35" s="43" t="s">
        <v>109</v>
      </c>
      <c r="V35" s="43">
        <v>57.499999999999993</v>
      </c>
      <c r="W35" s="43" t="s">
        <v>109</v>
      </c>
      <c r="X35" s="43" t="s">
        <v>109</v>
      </c>
      <c r="Y35" s="43" t="s">
        <v>109</v>
      </c>
      <c r="Z35" s="43" t="s">
        <v>109</v>
      </c>
      <c r="AA35" s="43" t="s">
        <v>109</v>
      </c>
      <c r="AB35" s="43" t="s">
        <v>109</v>
      </c>
      <c r="AC35" s="43" t="s">
        <v>109</v>
      </c>
      <c r="AD35" s="43" t="s">
        <v>109</v>
      </c>
      <c r="AE35" s="43" t="s">
        <v>109</v>
      </c>
      <c r="AF35" s="43" t="s">
        <v>109</v>
      </c>
      <c r="AG35" s="43" t="s">
        <v>109</v>
      </c>
      <c r="AH35" s="43" t="s">
        <v>109</v>
      </c>
      <c r="AI35" s="43" t="s">
        <v>109</v>
      </c>
      <c r="AJ35" s="43" t="s">
        <v>109</v>
      </c>
      <c r="AK35" s="43" t="s">
        <v>109</v>
      </c>
      <c r="AL35" s="43" t="s">
        <v>109</v>
      </c>
      <c r="AM35" s="43" t="s">
        <v>109</v>
      </c>
      <c r="AS35" s="9" t="s">
        <v>9</v>
      </c>
      <c r="AT35" s="43" t="s">
        <v>109</v>
      </c>
      <c r="AU35" s="43" t="s">
        <v>109</v>
      </c>
      <c r="AV35" s="43" t="s">
        <v>109</v>
      </c>
      <c r="AW35" s="43" t="s">
        <v>109</v>
      </c>
      <c r="AX35" s="43"/>
      <c r="AY35" s="43" t="s">
        <v>109</v>
      </c>
      <c r="AZ35" s="43" t="s">
        <v>109</v>
      </c>
      <c r="BA35" s="43" t="s">
        <v>109</v>
      </c>
      <c r="BB35" s="52" t="s">
        <v>109</v>
      </c>
      <c r="BC35" s="43" t="s">
        <v>109</v>
      </c>
      <c r="BD35" s="43">
        <v>413.99999999999994</v>
      </c>
      <c r="BE35" s="43" t="s">
        <v>109</v>
      </c>
      <c r="BF35" s="43" t="s">
        <v>109</v>
      </c>
      <c r="BG35" s="43" t="s">
        <v>109</v>
      </c>
      <c r="BH35" s="43" t="s">
        <v>109</v>
      </c>
      <c r="BI35" s="43" t="s">
        <v>109</v>
      </c>
      <c r="BJ35" s="43" t="s">
        <v>109</v>
      </c>
      <c r="BK35" s="43" t="s">
        <v>109</v>
      </c>
      <c r="BL35" s="43" t="s">
        <v>109</v>
      </c>
      <c r="BM35" s="43">
        <v>57.499999999999993</v>
      </c>
      <c r="BN35" s="43" t="s">
        <v>109</v>
      </c>
      <c r="BO35" s="43" t="s">
        <v>109</v>
      </c>
      <c r="BP35" s="43" t="s">
        <v>109</v>
      </c>
      <c r="BQ35" s="43" t="s">
        <v>109</v>
      </c>
      <c r="BR35" s="43" t="s">
        <v>109</v>
      </c>
      <c r="BS35" s="43" t="s">
        <v>109</v>
      </c>
      <c r="BT35" s="43" t="s">
        <v>109</v>
      </c>
      <c r="BU35" s="43" t="s">
        <v>109</v>
      </c>
      <c r="BV35" s="43" t="s">
        <v>109</v>
      </c>
      <c r="BW35" s="43" t="s">
        <v>109</v>
      </c>
      <c r="BX35" s="43" t="s">
        <v>109</v>
      </c>
      <c r="BY35" s="43" t="s">
        <v>109</v>
      </c>
      <c r="BZ35" s="43" t="s">
        <v>109</v>
      </c>
      <c r="CA35" s="43" t="s">
        <v>109</v>
      </c>
      <c r="CB35" s="43" t="s">
        <v>109</v>
      </c>
      <c r="CC35" s="43" t="s">
        <v>109</v>
      </c>
      <c r="CD35" s="43" t="s">
        <v>109</v>
      </c>
    </row>
    <row r="36" spans="2:82" ht="15.75" x14ac:dyDescent="0.25">
      <c r="B36" s="9" t="s">
        <v>10</v>
      </c>
      <c r="C36" s="43" t="s">
        <v>109</v>
      </c>
      <c r="D36" s="43" t="s">
        <v>109</v>
      </c>
      <c r="E36" s="43" t="s">
        <v>109</v>
      </c>
      <c r="F36" s="43" t="s">
        <v>109</v>
      </c>
      <c r="G36" s="43" t="s">
        <v>109</v>
      </c>
      <c r="H36" s="43" t="s">
        <v>109</v>
      </c>
      <c r="I36" s="43" t="s">
        <v>109</v>
      </c>
      <c r="J36" s="43" t="s">
        <v>109</v>
      </c>
      <c r="K36" s="43" t="s">
        <v>109</v>
      </c>
      <c r="L36" s="52" t="s">
        <v>109</v>
      </c>
      <c r="M36" s="43" t="s">
        <v>109</v>
      </c>
      <c r="N36" s="43">
        <v>57.499999999999993</v>
      </c>
      <c r="O36" s="43" t="s">
        <v>109</v>
      </c>
      <c r="P36" s="43" t="s">
        <v>109</v>
      </c>
      <c r="Q36" s="43" t="s">
        <v>109</v>
      </c>
      <c r="R36" s="43" t="s">
        <v>109</v>
      </c>
      <c r="S36" s="43" t="s">
        <v>109</v>
      </c>
      <c r="T36" s="43" t="s">
        <v>109</v>
      </c>
      <c r="U36" s="43" t="s">
        <v>109</v>
      </c>
      <c r="V36" s="43" t="s">
        <v>109</v>
      </c>
      <c r="W36" s="43" t="s">
        <v>109</v>
      </c>
      <c r="X36" s="43" t="s">
        <v>109</v>
      </c>
      <c r="Y36" s="43" t="s">
        <v>109</v>
      </c>
      <c r="Z36" s="43" t="s">
        <v>109</v>
      </c>
      <c r="AA36" s="43">
        <v>57.499999999999993</v>
      </c>
      <c r="AB36" s="43" t="s">
        <v>109</v>
      </c>
      <c r="AC36" s="43" t="s">
        <v>109</v>
      </c>
      <c r="AD36" s="43" t="s">
        <v>109</v>
      </c>
      <c r="AE36" s="43" t="s">
        <v>109</v>
      </c>
      <c r="AF36" s="43" t="s">
        <v>109</v>
      </c>
      <c r="AG36" s="43" t="s">
        <v>109</v>
      </c>
      <c r="AH36" s="43" t="s">
        <v>109</v>
      </c>
      <c r="AI36" s="43" t="s">
        <v>109</v>
      </c>
      <c r="AJ36" s="43" t="s">
        <v>109</v>
      </c>
      <c r="AK36" s="43" t="s">
        <v>109</v>
      </c>
      <c r="AL36" s="43" t="s">
        <v>109</v>
      </c>
      <c r="AM36" s="43" t="s">
        <v>109</v>
      </c>
      <c r="AS36" s="9" t="s">
        <v>10</v>
      </c>
      <c r="AT36" s="43" t="s">
        <v>109</v>
      </c>
      <c r="AU36" s="43" t="s">
        <v>109</v>
      </c>
      <c r="AV36" s="43" t="s">
        <v>109</v>
      </c>
      <c r="AW36" s="43" t="s">
        <v>109</v>
      </c>
      <c r="AX36" s="43"/>
      <c r="AY36" s="43" t="s">
        <v>109</v>
      </c>
      <c r="AZ36" s="43" t="s">
        <v>109</v>
      </c>
      <c r="BA36" s="43" t="s">
        <v>109</v>
      </c>
      <c r="BB36" s="43" t="s">
        <v>109</v>
      </c>
      <c r="BC36" s="52" t="s">
        <v>109</v>
      </c>
      <c r="BD36" s="43" t="s">
        <v>109</v>
      </c>
      <c r="BE36" s="43">
        <v>57.499999999999993</v>
      </c>
      <c r="BF36" s="43" t="s">
        <v>109</v>
      </c>
      <c r="BG36" s="43" t="s">
        <v>109</v>
      </c>
      <c r="BH36" s="43" t="s">
        <v>109</v>
      </c>
      <c r="BI36" s="43" t="s">
        <v>109</v>
      </c>
      <c r="BJ36" s="43" t="s">
        <v>109</v>
      </c>
      <c r="BK36" s="43" t="s">
        <v>109</v>
      </c>
      <c r="BL36" s="43" t="s">
        <v>109</v>
      </c>
      <c r="BM36" s="43" t="s">
        <v>109</v>
      </c>
      <c r="BN36" s="43" t="s">
        <v>109</v>
      </c>
      <c r="BO36" s="43" t="s">
        <v>109</v>
      </c>
      <c r="BP36" s="43" t="s">
        <v>109</v>
      </c>
      <c r="BQ36" s="43" t="s">
        <v>109</v>
      </c>
      <c r="BR36" s="43">
        <v>57.499999999999993</v>
      </c>
      <c r="BS36" s="43" t="s">
        <v>109</v>
      </c>
      <c r="BT36" s="43" t="s">
        <v>109</v>
      </c>
      <c r="BU36" s="43" t="s">
        <v>109</v>
      </c>
      <c r="BV36" s="43" t="s">
        <v>109</v>
      </c>
      <c r="BW36" s="43" t="s">
        <v>109</v>
      </c>
      <c r="BX36" s="43" t="s">
        <v>109</v>
      </c>
      <c r="BY36" s="43" t="s">
        <v>109</v>
      </c>
      <c r="BZ36" s="43" t="s">
        <v>109</v>
      </c>
      <c r="CA36" s="43" t="s">
        <v>109</v>
      </c>
      <c r="CB36" s="43" t="s">
        <v>109</v>
      </c>
      <c r="CC36" s="43" t="s">
        <v>109</v>
      </c>
      <c r="CD36" s="43" t="s">
        <v>109</v>
      </c>
    </row>
    <row r="37" spans="2:82" ht="15.75" x14ac:dyDescent="0.25">
      <c r="B37" s="9" t="s">
        <v>11</v>
      </c>
      <c r="C37" s="43" t="s">
        <v>109</v>
      </c>
      <c r="D37" s="43" t="s">
        <v>109</v>
      </c>
      <c r="E37" s="43" t="s">
        <v>109</v>
      </c>
      <c r="F37" s="43" t="s">
        <v>109</v>
      </c>
      <c r="G37" s="43" t="s">
        <v>109</v>
      </c>
      <c r="H37" s="43" t="s">
        <v>109</v>
      </c>
      <c r="I37" s="43" t="s">
        <v>109</v>
      </c>
      <c r="J37" s="43" t="s">
        <v>109</v>
      </c>
      <c r="K37" s="43">
        <v>413.99999999999994</v>
      </c>
      <c r="L37" s="43" t="s">
        <v>109</v>
      </c>
      <c r="M37" s="52" t="s">
        <v>109</v>
      </c>
      <c r="N37" s="43" t="s">
        <v>109</v>
      </c>
      <c r="O37" s="43" t="s">
        <v>109</v>
      </c>
      <c r="P37" s="43" t="s">
        <v>109</v>
      </c>
      <c r="Q37" s="43" t="s">
        <v>109</v>
      </c>
      <c r="R37" s="43" t="s">
        <v>109</v>
      </c>
      <c r="S37" s="43" t="s">
        <v>109</v>
      </c>
      <c r="T37" s="43" t="s">
        <v>109</v>
      </c>
      <c r="U37" s="43" t="s">
        <v>109</v>
      </c>
      <c r="V37" s="43" t="s">
        <v>109</v>
      </c>
      <c r="W37" s="43" t="s">
        <v>109</v>
      </c>
      <c r="X37" s="43" t="s">
        <v>109</v>
      </c>
      <c r="Y37" s="43">
        <v>57.499999999999993</v>
      </c>
      <c r="Z37" s="43" t="s">
        <v>109</v>
      </c>
      <c r="AA37" s="43" t="s">
        <v>109</v>
      </c>
      <c r="AB37" s="43" t="s">
        <v>109</v>
      </c>
      <c r="AC37" s="43">
        <v>57.499999999999993</v>
      </c>
      <c r="AD37" s="43" t="s">
        <v>109</v>
      </c>
      <c r="AE37" s="43" t="s">
        <v>109</v>
      </c>
      <c r="AF37" s="43" t="s">
        <v>109</v>
      </c>
      <c r="AG37" s="43" t="s">
        <v>109</v>
      </c>
      <c r="AH37" s="43" t="s">
        <v>109</v>
      </c>
      <c r="AI37" s="43" t="s">
        <v>109</v>
      </c>
      <c r="AJ37" s="43" t="s">
        <v>109</v>
      </c>
      <c r="AK37" s="43" t="s">
        <v>109</v>
      </c>
      <c r="AL37" s="43" t="s">
        <v>109</v>
      </c>
      <c r="AM37" s="43" t="s">
        <v>109</v>
      </c>
      <c r="AS37" s="9" t="s">
        <v>11</v>
      </c>
      <c r="AT37" s="43" t="s">
        <v>109</v>
      </c>
      <c r="AU37" s="43" t="s">
        <v>109</v>
      </c>
      <c r="AV37" s="43" t="s">
        <v>109</v>
      </c>
      <c r="AW37" s="43" t="s">
        <v>109</v>
      </c>
      <c r="AX37" s="43"/>
      <c r="AY37" s="43" t="s">
        <v>109</v>
      </c>
      <c r="AZ37" s="43" t="s">
        <v>109</v>
      </c>
      <c r="BA37" s="43" t="s">
        <v>109</v>
      </c>
      <c r="BB37" s="43">
        <v>413.99999999999994</v>
      </c>
      <c r="BC37" s="43" t="s">
        <v>109</v>
      </c>
      <c r="BD37" s="52" t="s">
        <v>109</v>
      </c>
      <c r="BE37" s="43" t="s">
        <v>109</v>
      </c>
      <c r="BF37" s="43" t="s">
        <v>109</v>
      </c>
      <c r="BG37" s="43" t="s">
        <v>109</v>
      </c>
      <c r="BH37" s="43" t="s">
        <v>109</v>
      </c>
      <c r="BI37" s="43" t="s">
        <v>109</v>
      </c>
      <c r="BJ37" s="43" t="s">
        <v>109</v>
      </c>
      <c r="BK37" s="43" t="s">
        <v>109</v>
      </c>
      <c r="BL37" s="43" t="s">
        <v>109</v>
      </c>
      <c r="BM37" s="43" t="s">
        <v>109</v>
      </c>
      <c r="BN37" s="43" t="s">
        <v>109</v>
      </c>
      <c r="BO37" s="43" t="s">
        <v>109</v>
      </c>
      <c r="BP37" s="43">
        <v>57.499999999999993</v>
      </c>
      <c r="BQ37" s="43" t="s">
        <v>109</v>
      </c>
      <c r="BR37" s="43" t="s">
        <v>109</v>
      </c>
      <c r="BS37" s="43" t="s">
        <v>109</v>
      </c>
      <c r="BT37" s="43">
        <v>57.499999999999993</v>
      </c>
      <c r="BU37" s="43" t="s">
        <v>109</v>
      </c>
      <c r="BV37" s="43" t="s">
        <v>109</v>
      </c>
      <c r="BW37" s="43" t="s">
        <v>109</v>
      </c>
      <c r="BX37" s="43" t="s">
        <v>109</v>
      </c>
      <c r="BY37" s="43" t="s">
        <v>109</v>
      </c>
      <c r="BZ37" s="43" t="s">
        <v>109</v>
      </c>
      <c r="CA37" s="43" t="s">
        <v>109</v>
      </c>
      <c r="CB37" s="43" t="s">
        <v>109</v>
      </c>
      <c r="CC37" s="43" t="s">
        <v>109</v>
      </c>
      <c r="CD37" s="43" t="s">
        <v>109</v>
      </c>
    </row>
    <row r="38" spans="2:82" ht="15.75" x14ac:dyDescent="0.25">
      <c r="B38" s="9" t="s">
        <v>12</v>
      </c>
      <c r="C38" s="43" t="s">
        <v>109</v>
      </c>
      <c r="D38" s="43">
        <v>57.499999999999993</v>
      </c>
      <c r="E38" s="43" t="s">
        <v>109</v>
      </c>
      <c r="F38" s="43">
        <v>57.499999999999993</v>
      </c>
      <c r="G38" s="43" t="s">
        <v>109</v>
      </c>
      <c r="H38" s="43" t="s">
        <v>109</v>
      </c>
      <c r="I38" s="43">
        <v>57.499999999999993</v>
      </c>
      <c r="J38" s="43" t="s">
        <v>109</v>
      </c>
      <c r="K38" s="43" t="s">
        <v>109</v>
      </c>
      <c r="L38" s="43">
        <v>57.499999999999993</v>
      </c>
      <c r="M38" s="43" t="s">
        <v>109</v>
      </c>
      <c r="N38" s="52" t="s">
        <v>109</v>
      </c>
      <c r="O38" s="43" t="s">
        <v>109</v>
      </c>
      <c r="P38" s="43" t="s">
        <v>109</v>
      </c>
      <c r="Q38" s="43">
        <v>413.99999999999994</v>
      </c>
      <c r="R38" s="43" t="s">
        <v>109</v>
      </c>
      <c r="S38" s="43">
        <v>57.499999999999993</v>
      </c>
      <c r="T38" s="43" t="s">
        <v>109</v>
      </c>
      <c r="U38" s="43">
        <v>57.499999999999993</v>
      </c>
      <c r="V38" s="43" t="s">
        <v>109</v>
      </c>
      <c r="W38" s="43" t="s">
        <v>109</v>
      </c>
      <c r="X38" s="43" t="s">
        <v>109</v>
      </c>
      <c r="Y38" s="43" t="s">
        <v>109</v>
      </c>
      <c r="Z38" s="43" t="s">
        <v>109</v>
      </c>
      <c r="AA38" s="43" t="s">
        <v>109</v>
      </c>
      <c r="AB38" s="43" t="s">
        <v>109</v>
      </c>
      <c r="AC38" s="43" t="s">
        <v>109</v>
      </c>
      <c r="AD38" s="43" t="s">
        <v>109</v>
      </c>
      <c r="AE38" s="43" t="s">
        <v>109</v>
      </c>
      <c r="AF38" s="43">
        <v>413.99999999999994</v>
      </c>
      <c r="AG38" s="43" t="s">
        <v>109</v>
      </c>
      <c r="AH38" s="43" t="s">
        <v>109</v>
      </c>
      <c r="AI38" s="43" t="s">
        <v>109</v>
      </c>
      <c r="AJ38" s="43" t="s">
        <v>109</v>
      </c>
      <c r="AK38" s="43" t="s">
        <v>109</v>
      </c>
      <c r="AL38" s="43" t="s">
        <v>109</v>
      </c>
      <c r="AM38" s="43" t="s">
        <v>109</v>
      </c>
      <c r="AS38" s="9" t="s">
        <v>12</v>
      </c>
      <c r="AT38" s="43" t="s">
        <v>109</v>
      </c>
      <c r="AU38" s="43">
        <v>57.499999999999993</v>
      </c>
      <c r="AV38" s="43" t="s">
        <v>109</v>
      </c>
      <c r="AW38" s="43">
        <v>57.499999999999993</v>
      </c>
      <c r="AX38" s="43"/>
      <c r="AY38" s="43" t="s">
        <v>109</v>
      </c>
      <c r="AZ38" s="43">
        <v>57.499999999999993</v>
      </c>
      <c r="BA38" s="43" t="s">
        <v>109</v>
      </c>
      <c r="BB38" s="43" t="s">
        <v>109</v>
      </c>
      <c r="BC38" s="43">
        <v>57.499999999999993</v>
      </c>
      <c r="BD38" s="43" t="s">
        <v>109</v>
      </c>
      <c r="BE38" s="52" t="s">
        <v>109</v>
      </c>
      <c r="BF38" s="43" t="s">
        <v>109</v>
      </c>
      <c r="BG38" s="43" t="s">
        <v>109</v>
      </c>
      <c r="BH38" s="43">
        <v>413.99999999999994</v>
      </c>
      <c r="BI38" s="43" t="s">
        <v>109</v>
      </c>
      <c r="BJ38" s="43">
        <v>57.499999999999993</v>
      </c>
      <c r="BK38" s="43" t="s">
        <v>109</v>
      </c>
      <c r="BL38" s="43">
        <v>57.499999999999993</v>
      </c>
      <c r="BM38" s="43" t="s">
        <v>109</v>
      </c>
      <c r="BN38" s="43" t="s">
        <v>109</v>
      </c>
      <c r="BO38" s="43" t="s">
        <v>109</v>
      </c>
      <c r="BP38" s="43" t="s">
        <v>109</v>
      </c>
      <c r="BQ38" s="43" t="s">
        <v>109</v>
      </c>
      <c r="BR38" s="43" t="s">
        <v>109</v>
      </c>
      <c r="BS38" s="43" t="s">
        <v>109</v>
      </c>
      <c r="BT38" s="43" t="s">
        <v>109</v>
      </c>
      <c r="BU38" s="43" t="s">
        <v>109</v>
      </c>
      <c r="BV38" s="43" t="s">
        <v>109</v>
      </c>
      <c r="BW38" s="43">
        <v>413.99999999999994</v>
      </c>
      <c r="BX38" s="43" t="s">
        <v>109</v>
      </c>
      <c r="BY38" s="43" t="s">
        <v>109</v>
      </c>
      <c r="BZ38" s="43" t="s">
        <v>109</v>
      </c>
      <c r="CA38" s="43" t="s">
        <v>109</v>
      </c>
      <c r="CB38" s="43" t="s">
        <v>109</v>
      </c>
      <c r="CC38" s="43" t="s">
        <v>109</v>
      </c>
      <c r="CD38" s="43" t="s">
        <v>109</v>
      </c>
    </row>
    <row r="39" spans="2:82" x14ac:dyDescent="0.25">
      <c r="B39" s="209" t="s">
        <v>218</v>
      </c>
      <c r="C39" s="43" t="s">
        <v>109</v>
      </c>
      <c r="D39" s="43" t="s">
        <v>109</v>
      </c>
      <c r="E39" s="43">
        <v>57.499999999999993</v>
      </c>
      <c r="F39" s="43" t="s">
        <v>109</v>
      </c>
      <c r="G39" s="43" t="s">
        <v>109</v>
      </c>
      <c r="H39" s="43" t="s">
        <v>109</v>
      </c>
      <c r="I39" s="43" t="s">
        <v>109</v>
      </c>
      <c r="J39" s="43" t="s">
        <v>109</v>
      </c>
      <c r="K39" s="43" t="s">
        <v>109</v>
      </c>
      <c r="L39" s="43" t="s">
        <v>109</v>
      </c>
      <c r="M39" s="43" t="s">
        <v>109</v>
      </c>
      <c r="N39" s="43" t="s">
        <v>109</v>
      </c>
      <c r="O39" s="52" t="s">
        <v>109</v>
      </c>
      <c r="P39" s="43" t="s">
        <v>109</v>
      </c>
      <c r="Q39" s="43" t="s">
        <v>109</v>
      </c>
      <c r="R39" s="43" t="s">
        <v>109</v>
      </c>
      <c r="S39" s="43">
        <v>413.99999999999994</v>
      </c>
      <c r="T39" s="43" t="s">
        <v>109</v>
      </c>
      <c r="U39" s="43" t="s">
        <v>109</v>
      </c>
      <c r="V39" s="43" t="s">
        <v>109</v>
      </c>
      <c r="W39" s="43" t="s">
        <v>109</v>
      </c>
      <c r="X39" s="43" t="s">
        <v>109</v>
      </c>
      <c r="Y39" s="43" t="s">
        <v>109</v>
      </c>
      <c r="Z39" s="43" t="s">
        <v>109</v>
      </c>
      <c r="AA39" s="43" t="s">
        <v>109</v>
      </c>
      <c r="AB39" s="43" t="s">
        <v>109</v>
      </c>
      <c r="AC39" s="43" t="s">
        <v>109</v>
      </c>
      <c r="AD39" s="43" t="s">
        <v>109</v>
      </c>
      <c r="AE39" s="43" t="s">
        <v>109</v>
      </c>
      <c r="AF39" s="43" t="s">
        <v>109</v>
      </c>
      <c r="AG39" s="43">
        <v>57.499999999999993</v>
      </c>
      <c r="AH39" s="43" t="s">
        <v>109</v>
      </c>
      <c r="AI39" s="43" t="s">
        <v>109</v>
      </c>
      <c r="AJ39" s="43" t="s">
        <v>109</v>
      </c>
      <c r="AK39" s="43">
        <v>57.499999999999993</v>
      </c>
      <c r="AL39" s="43" t="s">
        <v>109</v>
      </c>
      <c r="AM39" s="43" t="s">
        <v>109</v>
      </c>
      <c r="AS39" s="209" t="s">
        <v>218</v>
      </c>
      <c r="AT39" s="43" t="s">
        <v>109</v>
      </c>
      <c r="AU39" s="43" t="s">
        <v>109</v>
      </c>
      <c r="AV39" s="43">
        <v>57.499999999999993</v>
      </c>
      <c r="AW39" s="43" t="s">
        <v>109</v>
      </c>
      <c r="AX39" s="43"/>
      <c r="AY39" s="43" t="s">
        <v>109</v>
      </c>
      <c r="AZ39" s="43" t="s">
        <v>109</v>
      </c>
      <c r="BA39" s="43" t="s">
        <v>109</v>
      </c>
      <c r="BB39" s="43" t="s">
        <v>109</v>
      </c>
      <c r="BC39" s="43" t="s">
        <v>109</v>
      </c>
      <c r="BD39" s="43" t="s">
        <v>109</v>
      </c>
      <c r="BE39" s="43" t="s">
        <v>109</v>
      </c>
      <c r="BF39" s="52" t="s">
        <v>109</v>
      </c>
      <c r="BG39" s="43" t="s">
        <v>109</v>
      </c>
      <c r="BH39" s="43" t="s">
        <v>109</v>
      </c>
      <c r="BI39" s="43" t="s">
        <v>109</v>
      </c>
      <c r="BJ39" s="43">
        <v>413.99999999999994</v>
      </c>
      <c r="BK39" s="43" t="s">
        <v>109</v>
      </c>
      <c r="BL39" s="43" t="s">
        <v>109</v>
      </c>
      <c r="BM39" s="43" t="s">
        <v>109</v>
      </c>
      <c r="BN39" s="43" t="s">
        <v>109</v>
      </c>
      <c r="BO39" s="43" t="s">
        <v>109</v>
      </c>
      <c r="BP39" s="43" t="s">
        <v>109</v>
      </c>
      <c r="BQ39" s="43" t="s">
        <v>109</v>
      </c>
      <c r="BR39" s="43" t="s">
        <v>109</v>
      </c>
      <c r="BS39" s="43" t="s">
        <v>109</v>
      </c>
      <c r="BT39" s="43" t="s">
        <v>109</v>
      </c>
      <c r="BU39" s="43" t="s">
        <v>109</v>
      </c>
      <c r="BV39" s="43" t="s">
        <v>109</v>
      </c>
      <c r="BW39" s="43" t="s">
        <v>109</v>
      </c>
      <c r="BX39" s="43">
        <v>57.499999999999993</v>
      </c>
      <c r="BY39" s="43" t="s">
        <v>109</v>
      </c>
      <c r="BZ39" s="43" t="s">
        <v>109</v>
      </c>
      <c r="CA39" s="43" t="s">
        <v>109</v>
      </c>
      <c r="CB39" s="43">
        <v>57.499999999999993</v>
      </c>
      <c r="CC39" s="43" t="s">
        <v>109</v>
      </c>
      <c r="CD39" s="43" t="s">
        <v>109</v>
      </c>
    </row>
    <row r="40" spans="2:82" ht="15.75" x14ac:dyDescent="0.25">
      <c r="B40" s="9" t="s">
        <v>13</v>
      </c>
      <c r="C40" s="43">
        <v>57.499999999999993</v>
      </c>
      <c r="D40" s="43" t="s">
        <v>109</v>
      </c>
      <c r="E40" s="43" t="s">
        <v>109</v>
      </c>
      <c r="F40" s="43" t="s">
        <v>109</v>
      </c>
      <c r="G40" s="43" t="s">
        <v>109</v>
      </c>
      <c r="H40" s="43" t="s">
        <v>109</v>
      </c>
      <c r="I40" s="43" t="s">
        <v>109</v>
      </c>
      <c r="J40" s="43" t="s">
        <v>109</v>
      </c>
      <c r="K40" s="43" t="s">
        <v>109</v>
      </c>
      <c r="L40" s="43" t="s">
        <v>109</v>
      </c>
      <c r="M40" s="43" t="s">
        <v>109</v>
      </c>
      <c r="N40" s="43" t="s">
        <v>109</v>
      </c>
      <c r="O40" s="43" t="s">
        <v>109</v>
      </c>
      <c r="P40" s="52" t="s">
        <v>109</v>
      </c>
      <c r="Q40" s="43" t="s">
        <v>109</v>
      </c>
      <c r="R40" s="43" t="s">
        <v>109</v>
      </c>
      <c r="S40" s="43" t="s">
        <v>109</v>
      </c>
      <c r="T40" s="43" t="s">
        <v>109</v>
      </c>
      <c r="U40" s="43" t="s">
        <v>109</v>
      </c>
      <c r="V40" s="43" t="s">
        <v>109</v>
      </c>
      <c r="W40" s="43" t="s">
        <v>109</v>
      </c>
      <c r="X40" s="43" t="s">
        <v>109</v>
      </c>
      <c r="Y40" s="43" t="s">
        <v>109</v>
      </c>
      <c r="Z40" s="43" t="s">
        <v>109</v>
      </c>
      <c r="AA40" s="43" t="s">
        <v>109</v>
      </c>
      <c r="AB40" s="43">
        <v>57.499999999999993</v>
      </c>
      <c r="AC40" s="43" t="s">
        <v>109</v>
      </c>
      <c r="AD40" s="43">
        <v>57.499999999999993</v>
      </c>
      <c r="AE40" s="43">
        <v>57.499999999999993</v>
      </c>
      <c r="AF40" s="43" t="s">
        <v>109</v>
      </c>
      <c r="AG40" s="43" t="s">
        <v>109</v>
      </c>
      <c r="AH40" s="43" t="s">
        <v>109</v>
      </c>
      <c r="AI40" s="43">
        <v>57.499999999999993</v>
      </c>
      <c r="AJ40" s="43" t="s">
        <v>109</v>
      </c>
      <c r="AK40" s="43" t="s">
        <v>109</v>
      </c>
      <c r="AL40" s="43">
        <v>57.499999999999993</v>
      </c>
      <c r="AM40" s="43" t="s">
        <v>109</v>
      </c>
      <c r="AS40" s="9" t="s">
        <v>13</v>
      </c>
      <c r="AT40" s="43">
        <v>57.499999999999993</v>
      </c>
      <c r="AU40" s="43" t="s">
        <v>109</v>
      </c>
      <c r="AV40" s="43" t="s">
        <v>109</v>
      </c>
      <c r="AW40" s="43" t="s">
        <v>109</v>
      </c>
      <c r="AX40" s="43"/>
      <c r="AY40" s="43" t="s">
        <v>109</v>
      </c>
      <c r="AZ40" s="43" t="s">
        <v>109</v>
      </c>
      <c r="BA40" s="43" t="s">
        <v>109</v>
      </c>
      <c r="BB40" s="43" t="s">
        <v>109</v>
      </c>
      <c r="BC40" s="43" t="s">
        <v>109</v>
      </c>
      <c r="BD40" s="43" t="s">
        <v>109</v>
      </c>
      <c r="BE40" s="43" t="s">
        <v>109</v>
      </c>
      <c r="BF40" s="43" t="s">
        <v>109</v>
      </c>
      <c r="BG40" s="52" t="s">
        <v>109</v>
      </c>
      <c r="BH40" s="43" t="s">
        <v>109</v>
      </c>
      <c r="BI40" s="43" t="s">
        <v>109</v>
      </c>
      <c r="BJ40" s="43" t="s">
        <v>109</v>
      </c>
      <c r="BK40" s="43" t="s">
        <v>109</v>
      </c>
      <c r="BL40" s="43" t="s">
        <v>109</v>
      </c>
      <c r="BM40" s="43" t="s">
        <v>109</v>
      </c>
      <c r="BN40" s="43" t="s">
        <v>109</v>
      </c>
      <c r="BO40" s="43" t="s">
        <v>109</v>
      </c>
      <c r="BP40" s="43" t="s">
        <v>109</v>
      </c>
      <c r="BQ40" s="43" t="s">
        <v>109</v>
      </c>
      <c r="BR40" s="43" t="s">
        <v>109</v>
      </c>
      <c r="BS40" s="43">
        <v>57.499999999999993</v>
      </c>
      <c r="BT40" s="43" t="s">
        <v>109</v>
      </c>
      <c r="BU40" s="43">
        <v>57.499999999999993</v>
      </c>
      <c r="BV40" s="43">
        <v>57.499999999999993</v>
      </c>
      <c r="BW40" s="43" t="s">
        <v>109</v>
      </c>
      <c r="BX40" s="43" t="s">
        <v>109</v>
      </c>
      <c r="BY40" s="43" t="s">
        <v>109</v>
      </c>
      <c r="BZ40" s="43">
        <v>57.499999999999993</v>
      </c>
      <c r="CA40" s="43" t="s">
        <v>109</v>
      </c>
      <c r="CB40" s="43" t="s">
        <v>109</v>
      </c>
      <c r="CC40" s="43">
        <v>57.499999999999993</v>
      </c>
      <c r="CD40" s="43" t="s">
        <v>109</v>
      </c>
    </row>
    <row r="41" spans="2:82" ht="15.75" x14ac:dyDescent="0.25">
      <c r="B41" s="9" t="s">
        <v>14</v>
      </c>
      <c r="C41" s="43" t="s">
        <v>109</v>
      </c>
      <c r="D41" s="43" t="s">
        <v>109</v>
      </c>
      <c r="E41" s="43" t="s">
        <v>109</v>
      </c>
      <c r="F41" s="43" t="s">
        <v>109</v>
      </c>
      <c r="G41" s="43" t="s">
        <v>109</v>
      </c>
      <c r="H41" s="43" t="s">
        <v>109</v>
      </c>
      <c r="I41" s="43" t="s">
        <v>109</v>
      </c>
      <c r="J41" s="43" t="s">
        <v>109</v>
      </c>
      <c r="K41" s="43" t="s">
        <v>109</v>
      </c>
      <c r="L41" s="43" t="s">
        <v>109</v>
      </c>
      <c r="M41" s="43" t="s">
        <v>109</v>
      </c>
      <c r="N41" s="43">
        <v>413.99999999999994</v>
      </c>
      <c r="O41" s="43" t="s">
        <v>109</v>
      </c>
      <c r="P41" s="43" t="s">
        <v>109</v>
      </c>
      <c r="Q41" s="52" t="s">
        <v>109</v>
      </c>
      <c r="R41" s="43" t="s">
        <v>109</v>
      </c>
      <c r="S41" s="43" t="s">
        <v>109</v>
      </c>
      <c r="T41" s="43" t="s">
        <v>109</v>
      </c>
      <c r="U41" s="43" t="s">
        <v>109</v>
      </c>
      <c r="V41" s="43" t="s">
        <v>109</v>
      </c>
      <c r="W41" s="43" t="s">
        <v>109</v>
      </c>
      <c r="X41" s="43" t="s">
        <v>109</v>
      </c>
      <c r="Y41" s="43" t="s">
        <v>109</v>
      </c>
      <c r="Z41" s="43" t="s">
        <v>109</v>
      </c>
      <c r="AA41" s="43" t="s">
        <v>109</v>
      </c>
      <c r="AB41" s="43" t="s">
        <v>109</v>
      </c>
      <c r="AC41" s="43" t="s">
        <v>109</v>
      </c>
      <c r="AD41" s="43" t="s">
        <v>109</v>
      </c>
      <c r="AE41" s="43" t="s">
        <v>109</v>
      </c>
      <c r="AF41" s="43">
        <v>413.99999999999994</v>
      </c>
      <c r="AG41" s="43" t="s">
        <v>109</v>
      </c>
      <c r="AH41" s="43" t="s">
        <v>109</v>
      </c>
      <c r="AI41" s="43" t="s">
        <v>109</v>
      </c>
      <c r="AJ41" s="43" t="s">
        <v>109</v>
      </c>
      <c r="AK41" s="43" t="s">
        <v>109</v>
      </c>
      <c r="AL41" s="43" t="s">
        <v>109</v>
      </c>
      <c r="AM41" s="43" t="s">
        <v>109</v>
      </c>
      <c r="AS41" s="9" t="s">
        <v>14</v>
      </c>
      <c r="AT41" s="43" t="s">
        <v>109</v>
      </c>
      <c r="AU41" s="43" t="s">
        <v>109</v>
      </c>
      <c r="AV41" s="43" t="s">
        <v>109</v>
      </c>
      <c r="AW41" s="43" t="s">
        <v>109</v>
      </c>
      <c r="AX41" s="43"/>
      <c r="AY41" s="43" t="s">
        <v>109</v>
      </c>
      <c r="AZ41" s="43" t="s">
        <v>109</v>
      </c>
      <c r="BA41" s="43" t="s">
        <v>109</v>
      </c>
      <c r="BB41" s="43" t="s">
        <v>109</v>
      </c>
      <c r="BC41" s="43" t="s">
        <v>109</v>
      </c>
      <c r="BD41" s="43" t="s">
        <v>109</v>
      </c>
      <c r="BE41" s="43">
        <v>413.99999999999994</v>
      </c>
      <c r="BF41" s="43" t="s">
        <v>109</v>
      </c>
      <c r="BG41" s="43" t="s">
        <v>109</v>
      </c>
      <c r="BH41" s="52" t="s">
        <v>109</v>
      </c>
      <c r="BI41" s="43" t="s">
        <v>109</v>
      </c>
      <c r="BJ41" s="43" t="s">
        <v>109</v>
      </c>
      <c r="BK41" s="43" t="s">
        <v>109</v>
      </c>
      <c r="BL41" s="43" t="s">
        <v>109</v>
      </c>
      <c r="BM41" s="43" t="s">
        <v>109</v>
      </c>
      <c r="BN41" s="43" t="s">
        <v>109</v>
      </c>
      <c r="BO41" s="43" t="s">
        <v>109</v>
      </c>
      <c r="BP41" s="43" t="s">
        <v>109</v>
      </c>
      <c r="BQ41" s="43" t="s">
        <v>109</v>
      </c>
      <c r="BR41" s="43" t="s">
        <v>109</v>
      </c>
      <c r="BS41" s="43" t="s">
        <v>109</v>
      </c>
      <c r="BT41" s="43" t="s">
        <v>109</v>
      </c>
      <c r="BU41" s="43" t="s">
        <v>109</v>
      </c>
      <c r="BV41" s="43" t="s">
        <v>109</v>
      </c>
      <c r="BW41" s="43">
        <v>413.99999999999994</v>
      </c>
      <c r="BX41" s="43" t="s">
        <v>109</v>
      </c>
      <c r="BY41" s="43" t="s">
        <v>109</v>
      </c>
      <c r="BZ41" s="43" t="s">
        <v>109</v>
      </c>
      <c r="CA41" s="43" t="s">
        <v>109</v>
      </c>
      <c r="CB41" s="43" t="s">
        <v>109</v>
      </c>
      <c r="CC41" s="43" t="s">
        <v>109</v>
      </c>
      <c r="CD41" s="43" t="s">
        <v>109</v>
      </c>
    </row>
    <row r="42" spans="2:82" ht="15.75" x14ac:dyDescent="0.25">
      <c r="B42" s="9" t="s">
        <v>15</v>
      </c>
      <c r="C42" s="43" t="s">
        <v>109</v>
      </c>
      <c r="D42" s="43" t="s">
        <v>109</v>
      </c>
      <c r="E42" s="43" t="s">
        <v>109</v>
      </c>
      <c r="F42" s="43" t="s">
        <v>109</v>
      </c>
      <c r="G42" s="43" t="s">
        <v>109</v>
      </c>
      <c r="H42" s="43" t="s">
        <v>109</v>
      </c>
      <c r="I42" s="43" t="s">
        <v>109</v>
      </c>
      <c r="J42" s="43" t="s">
        <v>109</v>
      </c>
      <c r="K42" s="43" t="s">
        <v>109</v>
      </c>
      <c r="L42" s="43" t="s">
        <v>109</v>
      </c>
      <c r="M42" s="43" t="s">
        <v>109</v>
      </c>
      <c r="N42" s="43" t="s">
        <v>109</v>
      </c>
      <c r="O42" s="43" t="s">
        <v>109</v>
      </c>
      <c r="P42" s="43" t="s">
        <v>109</v>
      </c>
      <c r="Q42" s="43" t="s">
        <v>109</v>
      </c>
      <c r="R42" s="52" t="s">
        <v>109</v>
      </c>
      <c r="S42" s="43" t="s">
        <v>109</v>
      </c>
      <c r="T42" s="43" t="s">
        <v>109</v>
      </c>
      <c r="U42" s="43" t="s">
        <v>109</v>
      </c>
      <c r="V42" s="43" t="s">
        <v>109</v>
      </c>
      <c r="W42" s="43" t="s">
        <v>109</v>
      </c>
      <c r="X42" s="43" t="s">
        <v>109</v>
      </c>
      <c r="Y42" s="43">
        <v>413.99999999999994</v>
      </c>
      <c r="Z42" s="43" t="s">
        <v>109</v>
      </c>
      <c r="AA42" s="43" t="s">
        <v>109</v>
      </c>
      <c r="AB42" s="43" t="s">
        <v>109</v>
      </c>
      <c r="AC42" s="43" t="s">
        <v>109</v>
      </c>
      <c r="AD42" s="43" t="s">
        <v>109</v>
      </c>
      <c r="AE42" s="43" t="s">
        <v>109</v>
      </c>
      <c r="AF42" s="43">
        <v>413.99999999999994</v>
      </c>
      <c r="AG42" s="43" t="s">
        <v>109</v>
      </c>
      <c r="AH42" s="43" t="s">
        <v>109</v>
      </c>
      <c r="AI42" s="43" t="s">
        <v>109</v>
      </c>
      <c r="AJ42" s="43" t="s">
        <v>109</v>
      </c>
      <c r="AK42" s="43" t="s">
        <v>109</v>
      </c>
      <c r="AL42" s="43" t="s">
        <v>109</v>
      </c>
      <c r="AM42" s="43" t="s">
        <v>109</v>
      </c>
      <c r="AS42" s="9" t="s">
        <v>15</v>
      </c>
      <c r="AT42" s="43" t="s">
        <v>109</v>
      </c>
      <c r="AU42" s="43" t="s">
        <v>109</v>
      </c>
      <c r="AV42" s="43" t="s">
        <v>109</v>
      </c>
      <c r="AW42" s="43" t="s">
        <v>109</v>
      </c>
      <c r="AX42" s="43"/>
      <c r="AY42" s="43" t="s">
        <v>109</v>
      </c>
      <c r="AZ42" s="43" t="s">
        <v>109</v>
      </c>
      <c r="BA42" s="43" t="s">
        <v>109</v>
      </c>
      <c r="BB42" s="43" t="s">
        <v>109</v>
      </c>
      <c r="BC42" s="43" t="s">
        <v>109</v>
      </c>
      <c r="BD42" s="43" t="s">
        <v>109</v>
      </c>
      <c r="BE42" s="43" t="s">
        <v>109</v>
      </c>
      <c r="BF42" s="43" t="s">
        <v>109</v>
      </c>
      <c r="BG42" s="43" t="s">
        <v>109</v>
      </c>
      <c r="BH42" s="43" t="s">
        <v>109</v>
      </c>
      <c r="BI42" s="52" t="s">
        <v>109</v>
      </c>
      <c r="BJ42" s="43" t="s">
        <v>109</v>
      </c>
      <c r="BK42" s="43" t="s">
        <v>109</v>
      </c>
      <c r="BL42" s="43" t="s">
        <v>109</v>
      </c>
      <c r="BM42" s="43" t="s">
        <v>109</v>
      </c>
      <c r="BN42" s="43" t="s">
        <v>109</v>
      </c>
      <c r="BO42" s="43" t="s">
        <v>109</v>
      </c>
      <c r="BP42" s="43" t="s">
        <v>109</v>
      </c>
      <c r="BQ42" s="43" t="s">
        <v>109</v>
      </c>
      <c r="BR42" s="43" t="s">
        <v>109</v>
      </c>
      <c r="BS42" s="43" t="s">
        <v>109</v>
      </c>
      <c r="BT42" s="43" t="s">
        <v>109</v>
      </c>
      <c r="BU42" s="43" t="s">
        <v>109</v>
      </c>
      <c r="BV42" s="43" t="s">
        <v>109</v>
      </c>
      <c r="BW42" s="43" t="s">
        <v>109</v>
      </c>
      <c r="BX42" s="43" t="s">
        <v>109</v>
      </c>
      <c r="BY42" s="43" t="s">
        <v>109</v>
      </c>
      <c r="BZ42" s="43" t="s">
        <v>109</v>
      </c>
      <c r="CA42" s="43" t="s">
        <v>109</v>
      </c>
      <c r="CB42" s="43" t="s">
        <v>109</v>
      </c>
      <c r="CC42" s="43" t="s">
        <v>109</v>
      </c>
      <c r="CD42" s="43" t="s">
        <v>109</v>
      </c>
    </row>
    <row r="43" spans="2:82" ht="15.75" x14ac:dyDescent="0.25">
      <c r="B43" s="9" t="s">
        <v>16</v>
      </c>
      <c r="C43" s="43">
        <v>57.499999999999993</v>
      </c>
      <c r="D43" s="43" t="s">
        <v>109</v>
      </c>
      <c r="E43" s="43" t="s">
        <v>109</v>
      </c>
      <c r="F43" s="43">
        <v>57.499999999999993</v>
      </c>
      <c r="G43" s="43" t="s">
        <v>109</v>
      </c>
      <c r="H43" s="43" t="s">
        <v>109</v>
      </c>
      <c r="I43" s="43" t="s">
        <v>109</v>
      </c>
      <c r="J43" s="43" t="s">
        <v>109</v>
      </c>
      <c r="K43" s="43" t="s">
        <v>109</v>
      </c>
      <c r="L43" s="43" t="s">
        <v>109</v>
      </c>
      <c r="M43" s="43" t="s">
        <v>109</v>
      </c>
      <c r="N43" s="43">
        <v>57.499999999999993</v>
      </c>
      <c r="O43" s="43">
        <v>413.99999999999994</v>
      </c>
      <c r="P43" s="43" t="s">
        <v>109</v>
      </c>
      <c r="Q43" s="43" t="s">
        <v>109</v>
      </c>
      <c r="R43" s="43" t="s">
        <v>109</v>
      </c>
      <c r="S43" s="52" t="s">
        <v>109</v>
      </c>
      <c r="T43" s="43" t="s">
        <v>109</v>
      </c>
      <c r="U43" s="43" t="s">
        <v>109</v>
      </c>
      <c r="V43" s="43" t="s">
        <v>109</v>
      </c>
      <c r="W43" s="43">
        <v>287.5</v>
      </c>
      <c r="X43" s="43" t="s">
        <v>109</v>
      </c>
      <c r="Y43" s="43" t="s">
        <v>109</v>
      </c>
      <c r="Z43" s="43" t="s">
        <v>109</v>
      </c>
      <c r="AA43" s="43" t="s">
        <v>109</v>
      </c>
      <c r="AB43" s="43" t="s">
        <v>109</v>
      </c>
      <c r="AC43" s="43" t="s">
        <v>109</v>
      </c>
      <c r="AD43" s="43">
        <v>57.499999999999993</v>
      </c>
      <c r="AE43" s="43" t="s">
        <v>109</v>
      </c>
      <c r="AF43" s="43" t="s">
        <v>109</v>
      </c>
      <c r="AG43" s="43">
        <v>413.99999999999994</v>
      </c>
      <c r="AH43" s="43" t="s">
        <v>109</v>
      </c>
      <c r="AI43" s="43">
        <v>413.99999999999994</v>
      </c>
      <c r="AJ43" s="43">
        <v>413.99999999999994</v>
      </c>
      <c r="AK43" s="43" t="s">
        <v>109</v>
      </c>
      <c r="AL43" s="43" t="s">
        <v>109</v>
      </c>
      <c r="AM43" s="43" t="s">
        <v>109</v>
      </c>
      <c r="AS43" s="9" t="s">
        <v>16</v>
      </c>
      <c r="AT43" s="43">
        <v>57.499999999999993</v>
      </c>
      <c r="AU43" s="43" t="s">
        <v>109</v>
      </c>
      <c r="AV43" s="43" t="s">
        <v>109</v>
      </c>
      <c r="AW43" s="43">
        <v>57.499999999999993</v>
      </c>
      <c r="AX43" s="43"/>
      <c r="AY43" s="43" t="s">
        <v>109</v>
      </c>
      <c r="AZ43" s="43" t="s">
        <v>109</v>
      </c>
      <c r="BA43" s="43" t="s">
        <v>109</v>
      </c>
      <c r="BB43" s="43" t="s">
        <v>109</v>
      </c>
      <c r="BC43" s="43" t="s">
        <v>109</v>
      </c>
      <c r="BD43" s="43" t="s">
        <v>109</v>
      </c>
      <c r="BE43" s="43">
        <v>57.499999999999993</v>
      </c>
      <c r="BF43" s="43">
        <v>413.99999999999994</v>
      </c>
      <c r="BG43" s="43" t="s">
        <v>109</v>
      </c>
      <c r="BH43" s="43" t="s">
        <v>109</v>
      </c>
      <c r="BI43" s="43" t="s">
        <v>109</v>
      </c>
      <c r="BJ43" s="52" t="s">
        <v>109</v>
      </c>
      <c r="BK43" s="43" t="s">
        <v>109</v>
      </c>
      <c r="BL43" s="43" t="s">
        <v>109</v>
      </c>
      <c r="BM43" s="43" t="s">
        <v>109</v>
      </c>
      <c r="BN43" s="43">
        <v>287.5</v>
      </c>
      <c r="BO43" s="43" t="s">
        <v>109</v>
      </c>
      <c r="BP43" s="43" t="s">
        <v>109</v>
      </c>
      <c r="BQ43" s="43" t="s">
        <v>109</v>
      </c>
      <c r="BR43" s="43" t="s">
        <v>109</v>
      </c>
      <c r="BS43" s="43" t="s">
        <v>109</v>
      </c>
      <c r="BT43" s="43" t="s">
        <v>109</v>
      </c>
      <c r="BU43" s="43">
        <v>57.499999999999993</v>
      </c>
      <c r="BV43" s="43" t="s">
        <v>109</v>
      </c>
      <c r="BW43" s="43" t="s">
        <v>109</v>
      </c>
      <c r="BX43" s="43">
        <v>413.99999999999994</v>
      </c>
      <c r="BY43" s="43" t="s">
        <v>109</v>
      </c>
      <c r="BZ43" s="43">
        <v>413.99999999999994</v>
      </c>
      <c r="CA43" s="43">
        <v>413.99999999999994</v>
      </c>
      <c r="CB43" s="43" t="s">
        <v>109</v>
      </c>
      <c r="CC43" s="43" t="s">
        <v>109</v>
      </c>
      <c r="CD43" s="43" t="s">
        <v>109</v>
      </c>
    </row>
    <row r="44" spans="2:82" ht="15.75" x14ac:dyDescent="0.25">
      <c r="B44" s="9" t="s">
        <v>17</v>
      </c>
      <c r="C44" s="43" t="s">
        <v>109</v>
      </c>
      <c r="D44" s="43" t="s">
        <v>109</v>
      </c>
      <c r="E44" s="43" t="s">
        <v>109</v>
      </c>
      <c r="F44" s="43" t="s">
        <v>109</v>
      </c>
      <c r="G44" s="43" t="s">
        <v>109</v>
      </c>
      <c r="H44" s="43" t="s">
        <v>109</v>
      </c>
      <c r="I44" s="43" t="s">
        <v>109</v>
      </c>
      <c r="J44" s="43" t="s">
        <v>109</v>
      </c>
      <c r="K44" s="43" t="s">
        <v>109</v>
      </c>
      <c r="L44" s="43" t="s">
        <v>109</v>
      </c>
      <c r="M44" s="43" t="s">
        <v>109</v>
      </c>
      <c r="N44" s="43" t="s">
        <v>109</v>
      </c>
      <c r="O44" s="43" t="s">
        <v>109</v>
      </c>
      <c r="P44" s="43" t="s">
        <v>109</v>
      </c>
      <c r="Q44" s="43" t="s">
        <v>109</v>
      </c>
      <c r="R44" s="43" t="s">
        <v>109</v>
      </c>
      <c r="S44" s="43" t="s">
        <v>109</v>
      </c>
      <c r="T44" s="52" t="s">
        <v>109</v>
      </c>
      <c r="U44" s="43" t="s">
        <v>109</v>
      </c>
      <c r="V44" s="43">
        <v>57.499999999999993</v>
      </c>
      <c r="W44" s="43" t="s">
        <v>109</v>
      </c>
      <c r="X44" s="43" t="s">
        <v>109</v>
      </c>
      <c r="Y44" s="43" t="s">
        <v>109</v>
      </c>
      <c r="Z44" s="43">
        <v>57.499999999999993</v>
      </c>
      <c r="AA44" s="43" t="s">
        <v>109</v>
      </c>
      <c r="AB44" s="43" t="s">
        <v>109</v>
      </c>
      <c r="AC44" s="43">
        <v>413.99999999999994</v>
      </c>
      <c r="AD44" s="43" t="s">
        <v>109</v>
      </c>
      <c r="AE44" s="43" t="s">
        <v>109</v>
      </c>
      <c r="AF44" s="43" t="s">
        <v>109</v>
      </c>
      <c r="AG44" s="43" t="s">
        <v>109</v>
      </c>
      <c r="AH44" s="43" t="s">
        <v>109</v>
      </c>
      <c r="AI44" s="43" t="s">
        <v>109</v>
      </c>
      <c r="AJ44" s="43" t="s">
        <v>109</v>
      </c>
      <c r="AK44" s="43" t="s">
        <v>109</v>
      </c>
      <c r="AL44" s="43" t="s">
        <v>109</v>
      </c>
      <c r="AM44" s="43" t="s">
        <v>109</v>
      </c>
      <c r="AS44" s="9" t="s">
        <v>17</v>
      </c>
      <c r="AT44" s="43" t="s">
        <v>109</v>
      </c>
      <c r="AU44" s="43" t="s">
        <v>109</v>
      </c>
      <c r="AV44" s="43" t="s">
        <v>109</v>
      </c>
      <c r="AW44" s="43" t="s">
        <v>109</v>
      </c>
      <c r="AX44" s="43"/>
      <c r="AY44" s="43" t="s">
        <v>109</v>
      </c>
      <c r="AZ44" s="43" t="s">
        <v>109</v>
      </c>
      <c r="BA44" s="43" t="s">
        <v>109</v>
      </c>
      <c r="BB44" s="43" t="s">
        <v>109</v>
      </c>
      <c r="BC44" s="43" t="s">
        <v>109</v>
      </c>
      <c r="BD44" s="43" t="s">
        <v>109</v>
      </c>
      <c r="BE44" s="43" t="s">
        <v>109</v>
      </c>
      <c r="BF44" s="43" t="s">
        <v>109</v>
      </c>
      <c r="BG44" s="43" t="s">
        <v>109</v>
      </c>
      <c r="BH44" s="43" t="s">
        <v>109</v>
      </c>
      <c r="BI44" s="43" t="s">
        <v>109</v>
      </c>
      <c r="BJ44" s="43" t="s">
        <v>109</v>
      </c>
      <c r="BK44" s="52" t="s">
        <v>109</v>
      </c>
      <c r="BL44" s="43" t="s">
        <v>109</v>
      </c>
      <c r="BM44" s="43">
        <v>57.499999999999993</v>
      </c>
      <c r="BN44" s="43" t="s">
        <v>109</v>
      </c>
      <c r="BO44" s="43" t="s">
        <v>109</v>
      </c>
      <c r="BP44" s="43" t="s">
        <v>109</v>
      </c>
      <c r="BQ44" s="43">
        <v>57.499999999999993</v>
      </c>
      <c r="BR44" s="43" t="s">
        <v>109</v>
      </c>
      <c r="BS44" s="43" t="s">
        <v>109</v>
      </c>
      <c r="BT44" s="43">
        <v>413.99999999999994</v>
      </c>
      <c r="BU44" s="43" t="s">
        <v>109</v>
      </c>
      <c r="BV44" s="43" t="s">
        <v>109</v>
      </c>
      <c r="BW44" s="43" t="s">
        <v>109</v>
      </c>
      <c r="BX44" s="43" t="s">
        <v>109</v>
      </c>
      <c r="BY44" s="43" t="s">
        <v>109</v>
      </c>
      <c r="BZ44" s="43" t="s">
        <v>109</v>
      </c>
      <c r="CA44" s="43" t="s">
        <v>109</v>
      </c>
      <c r="CB44" s="43" t="s">
        <v>109</v>
      </c>
      <c r="CC44" s="43" t="s">
        <v>109</v>
      </c>
      <c r="CD44" s="43" t="s">
        <v>109</v>
      </c>
    </row>
    <row r="45" spans="2:82" ht="15.75" x14ac:dyDescent="0.25">
      <c r="B45" s="9" t="s">
        <v>18</v>
      </c>
      <c r="C45" s="43" t="s">
        <v>109</v>
      </c>
      <c r="D45" s="43">
        <v>57.499999999999993</v>
      </c>
      <c r="E45" s="43" t="s">
        <v>109</v>
      </c>
      <c r="F45" s="43" t="s">
        <v>109</v>
      </c>
      <c r="G45" s="43" t="s">
        <v>109</v>
      </c>
      <c r="H45" s="43" t="s">
        <v>109</v>
      </c>
      <c r="I45" s="43">
        <v>57.499999999999993</v>
      </c>
      <c r="J45" s="43" t="s">
        <v>109</v>
      </c>
      <c r="K45" s="43" t="s">
        <v>109</v>
      </c>
      <c r="L45" s="43" t="s">
        <v>109</v>
      </c>
      <c r="M45" s="43" t="s">
        <v>109</v>
      </c>
      <c r="N45" s="43">
        <v>57.499999999999993</v>
      </c>
      <c r="O45" s="43" t="s">
        <v>109</v>
      </c>
      <c r="P45" s="43" t="s">
        <v>109</v>
      </c>
      <c r="Q45" s="43" t="s">
        <v>109</v>
      </c>
      <c r="R45" s="43" t="s">
        <v>109</v>
      </c>
      <c r="S45" s="43" t="s">
        <v>109</v>
      </c>
      <c r="T45" s="43" t="s">
        <v>109</v>
      </c>
      <c r="U45" s="52" t="s">
        <v>109</v>
      </c>
      <c r="V45" s="43" t="s">
        <v>109</v>
      </c>
      <c r="W45" s="43" t="s">
        <v>109</v>
      </c>
      <c r="X45" s="43" t="s">
        <v>109</v>
      </c>
      <c r="Y45" s="43" t="s">
        <v>109</v>
      </c>
      <c r="Z45" s="43" t="s">
        <v>109</v>
      </c>
      <c r="AA45" s="43" t="s">
        <v>109</v>
      </c>
      <c r="AB45" s="43" t="s">
        <v>109</v>
      </c>
      <c r="AC45" s="43" t="s">
        <v>109</v>
      </c>
      <c r="AD45" s="43" t="s">
        <v>109</v>
      </c>
      <c r="AE45" s="43" t="s">
        <v>109</v>
      </c>
      <c r="AF45" s="43" t="s">
        <v>109</v>
      </c>
      <c r="AG45" s="43" t="s">
        <v>109</v>
      </c>
      <c r="AH45" s="43" t="s">
        <v>109</v>
      </c>
      <c r="AI45" s="43" t="s">
        <v>109</v>
      </c>
      <c r="AJ45" s="43" t="s">
        <v>109</v>
      </c>
      <c r="AK45" s="43" t="s">
        <v>109</v>
      </c>
      <c r="AL45" s="43" t="s">
        <v>109</v>
      </c>
      <c r="AM45" s="43" t="s">
        <v>109</v>
      </c>
      <c r="AS45" s="9" t="s">
        <v>18</v>
      </c>
      <c r="AT45" s="43" t="s">
        <v>109</v>
      </c>
      <c r="AU45" s="43">
        <v>57.499999999999993</v>
      </c>
      <c r="AV45" s="43" t="s">
        <v>109</v>
      </c>
      <c r="AW45" s="43" t="s">
        <v>109</v>
      </c>
      <c r="AX45" s="43"/>
      <c r="AY45" s="43" t="s">
        <v>109</v>
      </c>
      <c r="AZ45" s="43">
        <v>57.499999999999993</v>
      </c>
      <c r="BA45" s="43" t="s">
        <v>109</v>
      </c>
      <c r="BB45" s="43" t="s">
        <v>109</v>
      </c>
      <c r="BC45" s="43" t="s">
        <v>109</v>
      </c>
      <c r="BD45" s="43" t="s">
        <v>109</v>
      </c>
      <c r="BE45" s="43">
        <v>57.499999999999993</v>
      </c>
      <c r="BF45" s="43" t="s">
        <v>109</v>
      </c>
      <c r="BG45" s="43" t="s">
        <v>109</v>
      </c>
      <c r="BH45" s="43" t="s">
        <v>109</v>
      </c>
      <c r="BI45" s="43" t="s">
        <v>109</v>
      </c>
      <c r="BJ45" s="43" t="s">
        <v>109</v>
      </c>
      <c r="BK45" s="43" t="s">
        <v>109</v>
      </c>
      <c r="BL45" s="52" t="s">
        <v>109</v>
      </c>
      <c r="BM45" s="43" t="s">
        <v>109</v>
      </c>
      <c r="BN45" s="43" t="s">
        <v>109</v>
      </c>
      <c r="BO45" s="43" t="s">
        <v>109</v>
      </c>
      <c r="BP45" s="43" t="s">
        <v>109</v>
      </c>
      <c r="BQ45" s="43" t="s">
        <v>109</v>
      </c>
      <c r="BR45" s="43" t="s">
        <v>109</v>
      </c>
      <c r="BS45" s="43" t="s">
        <v>109</v>
      </c>
      <c r="BT45" s="43" t="s">
        <v>109</v>
      </c>
      <c r="BU45" s="43" t="s">
        <v>109</v>
      </c>
      <c r="BV45" s="43" t="s">
        <v>109</v>
      </c>
      <c r="BW45" s="43" t="s">
        <v>109</v>
      </c>
      <c r="BX45" s="43" t="s">
        <v>109</v>
      </c>
      <c r="BY45" s="43" t="s">
        <v>109</v>
      </c>
      <c r="BZ45" s="43" t="s">
        <v>109</v>
      </c>
      <c r="CA45" s="43" t="s">
        <v>109</v>
      </c>
      <c r="CB45" s="43" t="s">
        <v>109</v>
      </c>
      <c r="CC45" s="43" t="s">
        <v>109</v>
      </c>
      <c r="CD45" s="43" t="s">
        <v>109</v>
      </c>
    </row>
    <row r="46" spans="2:82" ht="15.75" x14ac:dyDescent="0.25">
      <c r="B46" s="9" t="s">
        <v>19</v>
      </c>
      <c r="C46" s="43" t="s">
        <v>109</v>
      </c>
      <c r="D46" s="43" t="s">
        <v>109</v>
      </c>
      <c r="E46" s="43" t="s">
        <v>109</v>
      </c>
      <c r="F46" s="43" t="s">
        <v>109</v>
      </c>
      <c r="G46" s="43" t="s">
        <v>109</v>
      </c>
      <c r="H46" s="43" t="s">
        <v>109</v>
      </c>
      <c r="I46" s="43" t="s">
        <v>109</v>
      </c>
      <c r="J46" s="43" t="s">
        <v>109</v>
      </c>
      <c r="K46" s="43">
        <v>57.499999999999993</v>
      </c>
      <c r="L46" s="43" t="s">
        <v>109</v>
      </c>
      <c r="M46" s="43" t="s">
        <v>109</v>
      </c>
      <c r="N46" s="43" t="s">
        <v>109</v>
      </c>
      <c r="O46" s="43" t="s">
        <v>109</v>
      </c>
      <c r="P46" s="43" t="s">
        <v>109</v>
      </c>
      <c r="Q46" s="43" t="s">
        <v>109</v>
      </c>
      <c r="R46" s="43" t="s">
        <v>109</v>
      </c>
      <c r="S46" s="43" t="s">
        <v>109</v>
      </c>
      <c r="T46" s="43">
        <v>57.499999999999993</v>
      </c>
      <c r="U46" s="43" t="s">
        <v>109</v>
      </c>
      <c r="V46" s="52" t="s">
        <v>109</v>
      </c>
      <c r="W46" s="43" t="s">
        <v>109</v>
      </c>
      <c r="X46" s="43" t="s">
        <v>109</v>
      </c>
      <c r="Y46" s="43" t="s">
        <v>109</v>
      </c>
      <c r="Z46" s="43" t="s">
        <v>109</v>
      </c>
      <c r="AA46" s="43" t="s">
        <v>109</v>
      </c>
      <c r="AB46" s="43" t="s">
        <v>109</v>
      </c>
      <c r="AC46" s="43">
        <v>413.99999999999994</v>
      </c>
      <c r="AD46" s="43" t="s">
        <v>109</v>
      </c>
      <c r="AE46" s="43" t="s">
        <v>109</v>
      </c>
      <c r="AF46" s="43" t="s">
        <v>109</v>
      </c>
      <c r="AG46" s="43" t="s">
        <v>109</v>
      </c>
      <c r="AH46" s="43" t="s">
        <v>109</v>
      </c>
      <c r="AI46" s="43" t="s">
        <v>109</v>
      </c>
      <c r="AJ46" s="43" t="s">
        <v>109</v>
      </c>
      <c r="AK46" s="43" t="s">
        <v>109</v>
      </c>
      <c r="AL46" s="43" t="s">
        <v>109</v>
      </c>
      <c r="AM46" s="43" t="s">
        <v>109</v>
      </c>
      <c r="AS46" s="9" t="s">
        <v>19</v>
      </c>
      <c r="AT46" s="43" t="s">
        <v>109</v>
      </c>
      <c r="AU46" s="43" t="s">
        <v>109</v>
      </c>
      <c r="AV46" s="43" t="s">
        <v>109</v>
      </c>
      <c r="AW46" s="43" t="s">
        <v>109</v>
      </c>
      <c r="AX46" s="43"/>
      <c r="AY46" s="43" t="s">
        <v>109</v>
      </c>
      <c r="AZ46" s="43" t="s">
        <v>109</v>
      </c>
      <c r="BA46" s="43" t="s">
        <v>109</v>
      </c>
      <c r="BB46" s="43">
        <v>57.499999999999993</v>
      </c>
      <c r="BC46" s="43" t="s">
        <v>109</v>
      </c>
      <c r="BD46" s="43" t="s">
        <v>109</v>
      </c>
      <c r="BE46" s="43" t="s">
        <v>109</v>
      </c>
      <c r="BF46" s="43" t="s">
        <v>109</v>
      </c>
      <c r="BG46" s="43" t="s">
        <v>109</v>
      </c>
      <c r="BH46" s="43" t="s">
        <v>109</v>
      </c>
      <c r="BI46" s="43" t="s">
        <v>109</v>
      </c>
      <c r="BJ46" s="43" t="s">
        <v>109</v>
      </c>
      <c r="BK46" s="43">
        <v>57.499999999999993</v>
      </c>
      <c r="BL46" s="43" t="s">
        <v>109</v>
      </c>
      <c r="BM46" s="52" t="s">
        <v>109</v>
      </c>
      <c r="BN46" s="43" t="s">
        <v>109</v>
      </c>
      <c r="BO46" s="43" t="s">
        <v>109</v>
      </c>
      <c r="BP46" s="43" t="s">
        <v>109</v>
      </c>
      <c r="BQ46" s="43" t="s">
        <v>109</v>
      </c>
      <c r="BR46" s="43" t="s">
        <v>109</v>
      </c>
      <c r="BS46" s="43" t="s">
        <v>109</v>
      </c>
      <c r="BT46" s="43">
        <v>413.99999999999994</v>
      </c>
      <c r="BU46" s="43" t="s">
        <v>109</v>
      </c>
      <c r="BV46" s="43" t="s">
        <v>109</v>
      </c>
      <c r="BW46" s="43" t="s">
        <v>109</v>
      </c>
      <c r="BX46" s="43" t="s">
        <v>109</v>
      </c>
      <c r="BY46" s="43" t="s">
        <v>109</v>
      </c>
      <c r="BZ46" s="43" t="s">
        <v>109</v>
      </c>
      <c r="CA46" s="43" t="s">
        <v>109</v>
      </c>
      <c r="CB46" s="43" t="s">
        <v>109</v>
      </c>
      <c r="CC46" s="43" t="s">
        <v>109</v>
      </c>
      <c r="CD46" s="43" t="s">
        <v>109</v>
      </c>
    </row>
    <row r="47" spans="2:82" ht="15.75" x14ac:dyDescent="0.25">
      <c r="B47" s="9" t="s">
        <v>20</v>
      </c>
      <c r="C47" s="43" t="s">
        <v>109</v>
      </c>
      <c r="D47" s="43" t="s">
        <v>109</v>
      </c>
      <c r="E47" s="43" t="s">
        <v>109</v>
      </c>
      <c r="F47" s="43" t="s">
        <v>109</v>
      </c>
      <c r="G47" s="43" t="s">
        <v>109</v>
      </c>
      <c r="H47" s="43" t="s">
        <v>109</v>
      </c>
      <c r="I47" s="43" t="s">
        <v>109</v>
      </c>
      <c r="J47" s="43" t="s">
        <v>109</v>
      </c>
      <c r="K47" s="43" t="s">
        <v>109</v>
      </c>
      <c r="L47" s="43" t="s">
        <v>109</v>
      </c>
      <c r="M47" s="43" t="s">
        <v>109</v>
      </c>
      <c r="N47" s="43" t="s">
        <v>109</v>
      </c>
      <c r="O47" s="43" t="s">
        <v>109</v>
      </c>
      <c r="P47" s="43" t="s">
        <v>109</v>
      </c>
      <c r="Q47" s="43" t="s">
        <v>109</v>
      </c>
      <c r="R47" s="43" t="s">
        <v>109</v>
      </c>
      <c r="S47" s="43">
        <v>287.5</v>
      </c>
      <c r="T47" s="43" t="s">
        <v>109</v>
      </c>
      <c r="U47" s="43" t="s">
        <v>109</v>
      </c>
      <c r="V47" s="43" t="s">
        <v>109</v>
      </c>
      <c r="W47" s="52" t="s">
        <v>109</v>
      </c>
      <c r="X47" s="43" t="s">
        <v>109</v>
      </c>
      <c r="Y47" s="43" t="s">
        <v>109</v>
      </c>
      <c r="Z47" s="43" t="s">
        <v>109</v>
      </c>
      <c r="AA47" s="43" t="s">
        <v>109</v>
      </c>
      <c r="AB47" s="43" t="s">
        <v>109</v>
      </c>
      <c r="AC47" s="43" t="s">
        <v>109</v>
      </c>
      <c r="AD47" s="43" t="s">
        <v>109</v>
      </c>
      <c r="AE47" s="43" t="s">
        <v>109</v>
      </c>
      <c r="AF47" s="43" t="s">
        <v>109</v>
      </c>
      <c r="AG47" s="43" t="s">
        <v>109</v>
      </c>
      <c r="AH47" s="43" t="s">
        <v>109</v>
      </c>
      <c r="AI47" s="43" t="s">
        <v>109</v>
      </c>
      <c r="AJ47" s="43" t="s">
        <v>109</v>
      </c>
      <c r="AK47" s="43" t="s">
        <v>109</v>
      </c>
      <c r="AL47" s="43" t="s">
        <v>109</v>
      </c>
      <c r="AM47" s="43" t="s">
        <v>109</v>
      </c>
      <c r="AS47" s="9" t="s">
        <v>20</v>
      </c>
      <c r="AT47" s="43" t="s">
        <v>109</v>
      </c>
      <c r="AU47" s="43" t="s">
        <v>109</v>
      </c>
      <c r="AV47" s="43" t="s">
        <v>109</v>
      </c>
      <c r="AW47" s="43" t="s">
        <v>109</v>
      </c>
      <c r="AX47" s="43"/>
      <c r="AY47" s="43" t="s">
        <v>109</v>
      </c>
      <c r="AZ47" s="43" t="s">
        <v>109</v>
      </c>
      <c r="BA47" s="43" t="s">
        <v>109</v>
      </c>
      <c r="BB47" s="43" t="s">
        <v>109</v>
      </c>
      <c r="BC47" s="43" t="s">
        <v>109</v>
      </c>
      <c r="BD47" s="43" t="s">
        <v>109</v>
      </c>
      <c r="BE47" s="43" t="s">
        <v>109</v>
      </c>
      <c r="BF47" s="43" t="s">
        <v>109</v>
      </c>
      <c r="BG47" s="43" t="s">
        <v>109</v>
      </c>
      <c r="BH47" s="43" t="s">
        <v>109</v>
      </c>
      <c r="BI47" s="43" t="s">
        <v>109</v>
      </c>
      <c r="BJ47" s="43">
        <v>287.5</v>
      </c>
      <c r="BK47" s="43" t="s">
        <v>109</v>
      </c>
      <c r="BL47" s="43" t="s">
        <v>109</v>
      </c>
      <c r="BM47" s="43" t="s">
        <v>109</v>
      </c>
      <c r="BN47" s="52" t="s">
        <v>109</v>
      </c>
      <c r="BO47" s="43" t="s">
        <v>109</v>
      </c>
      <c r="BP47" s="43" t="s">
        <v>109</v>
      </c>
      <c r="BQ47" s="43" t="s">
        <v>109</v>
      </c>
      <c r="BR47" s="43" t="s">
        <v>109</v>
      </c>
      <c r="BS47" s="43" t="s">
        <v>109</v>
      </c>
      <c r="BT47" s="43" t="s">
        <v>109</v>
      </c>
      <c r="BU47" s="43" t="s">
        <v>109</v>
      </c>
      <c r="BV47" s="43" t="s">
        <v>109</v>
      </c>
      <c r="BW47" s="43" t="s">
        <v>109</v>
      </c>
      <c r="BX47" s="43" t="s">
        <v>109</v>
      </c>
      <c r="BY47" s="43" t="s">
        <v>109</v>
      </c>
      <c r="BZ47" s="43" t="s">
        <v>109</v>
      </c>
      <c r="CA47" s="43" t="s">
        <v>109</v>
      </c>
      <c r="CB47" s="43" t="s">
        <v>109</v>
      </c>
      <c r="CC47" s="43" t="s">
        <v>109</v>
      </c>
      <c r="CD47" s="43" t="s">
        <v>109</v>
      </c>
    </row>
    <row r="48" spans="2:82" ht="15.75" x14ac:dyDescent="0.25">
      <c r="B48" s="9" t="s">
        <v>21</v>
      </c>
      <c r="C48" s="43" t="s">
        <v>109</v>
      </c>
      <c r="D48" s="43">
        <v>57.499999999999993</v>
      </c>
      <c r="E48" s="43" t="s">
        <v>109</v>
      </c>
      <c r="F48" s="43" t="s">
        <v>109</v>
      </c>
      <c r="G48" s="43" t="s">
        <v>109</v>
      </c>
      <c r="H48" s="43" t="s">
        <v>109</v>
      </c>
      <c r="I48" s="43">
        <v>57.499999999999993</v>
      </c>
      <c r="J48" s="43">
        <v>413.99999999999994</v>
      </c>
      <c r="K48" s="43" t="s">
        <v>109</v>
      </c>
      <c r="L48" s="43" t="s">
        <v>109</v>
      </c>
      <c r="M48" s="43" t="s">
        <v>109</v>
      </c>
      <c r="N48" s="43" t="s">
        <v>109</v>
      </c>
      <c r="O48" s="43" t="s">
        <v>109</v>
      </c>
      <c r="P48" s="43" t="s">
        <v>109</v>
      </c>
      <c r="Q48" s="43" t="s">
        <v>109</v>
      </c>
      <c r="R48" s="43" t="s">
        <v>109</v>
      </c>
      <c r="S48" s="43" t="s">
        <v>109</v>
      </c>
      <c r="T48" s="43" t="s">
        <v>109</v>
      </c>
      <c r="U48" s="43" t="s">
        <v>109</v>
      </c>
      <c r="V48" s="43" t="s">
        <v>109</v>
      </c>
      <c r="W48" s="43" t="s">
        <v>109</v>
      </c>
      <c r="X48" s="52" t="s">
        <v>109</v>
      </c>
      <c r="Y48" s="43">
        <v>413.99999999999994</v>
      </c>
      <c r="Z48" s="43" t="s">
        <v>109</v>
      </c>
      <c r="AA48" s="43" t="s">
        <v>109</v>
      </c>
      <c r="AB48" s="43" t="s">
        <v>109</v>
      </c>
      <c r="AC48" s="43" t="s">
        <v>109</v>
      </c>
      <c r="AD48" s="43" t="s">
        <v>109</v>
      </c>
      <c r="AE48" s="43" t="s">
        <v>109</v>
      </c>
      <c r="AF48" s="43">
        <v>413.99999999999994</v>
      </c>
      <c r="AG48" s="43" t="s">
        <v>109</v>
      </c>
      <c r="AH48" s="43" t="s">
        <v>109</v>
      </c>
      <c r="AI48" s="43" t="s">
        <v>109</v>
      </c>
      <c r="AJ48" s="43" t="s">
        <v>109</v>
      </c>
      <c r="AK48" s="43" t="s">
        <v>109</v>
      </c>
      <c r="AL48" s="43" t="s">
        <v>109</v>
      </c>
      <c r="AM48" s="43" t="s">
        <v>109</v>
      </c>
      <c r="AS48" s="9" t="s">
        <v>21</v>
      </c>
      <c r="AT48" s="43" t="s">
        <v>109</v>
      </c>
      <c r="AU48" s="43">
        <v>57.499999999999993</v>
      </c>
      <c r="AV48" s="43" t="s">
        <v>109</v>
      </c>
      <c r="AW48" s="43" t="s">
        <v>109</v>
      </c>
      <c r="AX48" s="43"/>
      <c r="AY48" s="43" t="s">
        <v>109</v>
      </c>
      <c r="AZ48" s="43">
        <v>57.499999999999993</v>
      </c>
      <c r="BA48" s="43">
        <v>413.99999999999994</v>
      </c>
      <c r="BB48" s="43" t="s">
        <v>109</v>
      </c>
      <c r="BC48" s="43" t="s">
        <v>109</v>
      </c>
      <c r="BD48" s="43" t="s">
        <v>109</v>
      </c>
      <c r="BE48" s="43" t="s">
        <v>109</v>
      </c>
      <c r="BF48" s="43" t="s">
        <v>109</v>
      </c>
      <c r="BG48" s="43" t="s">
        <v>109</v>
      </c>
      <c r="BH48" s="43" t="s">
        <v>109</v>
      </c>
      <c r="BI48" s="43" t="s">
        <v>109</v>
      </c>
      <c r="BJ48" s="43" t="s">
        <v>109</v>
      </c>
      <c r="BK48" s="43" t="s">
        <v>109</v>
      </c>
      <c r="BL48" s="43" t="s">
        <v>109</v>
      </c>
      <c r="BM48" s="43" t="s">
        <v>109</v>
      </c>
      <c r="BN48" s="43" t="s">
        <v>109</v>
      </c>
      <c r="BO48" s="52" t="s">
        <v>109</v>
      </c>
      <c r="BP48" s="43">
        <v>413.99999999999994</v>
      </c>
      <c r="BQ48" s="43" t="s">
        <v>109</v>
      </c>
      <c r="BR48" s="43" t="s">
        <v>109</v>
      </c>
      <c r="BS48" s="43" t="s">
        <v>109</v>
      </c>
      <c r="BT48" s="43" t="s">
        <v>109</v>
      </c>
      <c r="BU48" s="43" t="s">
        <v>109</v>
      </c>
      <c r="BV48" s="43" t="s">
        <v>109</v>
      </c>
      <c r="BW48" s="43">
        <v>413.99999999999994</v>
      </c>
      <c r="BX48" s="43" t="s">
        <v>109</v>
      </c>
      <c r="BY48" s="43" t="s">
        <v>109</v>
      </c>
      <c r="BZ48" s="43" t="s">
        <v>109</v>
      </c>
      <c r="CA48" s="43" t="s">
        <v>109</v>
      </c>
      <c r="CB48" s="43" t="s">
        <v>109</v>
      </c>
      <c r="CC48" s="43" t="s">
        <v>109</v>
      </c>
      <c r="CD48" s="43" t="s">
        <v>109</v>
      </c>
    </row>
    <row r="49" spans="2:82" ht="15.75" x14ac:dyDescent="0.25">
      <c r="B49" s="9" t="s">
        <v>22</v>
      </c>
      <c r="C49" s="43" t="s">
        <v>109</v>
      </c>
      <c r="D49" s="43" t="s">
        <v>109</v>
      </c>
      <c r="E49" s="43" t="s">
        <v>109</v>
      </c>
      <c r="F49" s="43" t="s">
        <v>109</v>
      </c>
      <c r="G49" s="43" t="s">
        <v>109</v>
      </c>
      <c r="H49" s="43" t="s">
        <v>109</v>
      </c>
      <c r="I49" s="43">
        <v>413.99999999999994</v>
      </c>
      <c r="J49" s="43">
        <v>413.99999999999994</v>
      </c>
      <c r="K49" s="43" t="s">
        <v>109</v>
      </c>
      <c r="L49" s="43" t="s">
        <v>109</v>
      </c>
      <c r="M49" s="43">
        <v>57.499999999999993</v>
      </c>
      <c r="N49" s="43" t="s">
        <v>109</v>
      </c>
      <c r="O49" s="43" t="s">
        <v>109</v>
      </c>
      <c r="P49" s="43" t="s">
        <v>109</v>
      </c>
      <c r="Q49" s="43" t="s">
        <v>109</v>
      </c>
      <c r="R49" s="43" t="s">
        <v>109</v>
      </c>
      <c r="S49" s="43" t="s">
        <v>109</v>
      </c>
      <c r="T49" s="43" t="s">
        <v>109</v>
      </c>
      <c r="U49" s="43" t="s">
        <v>109</v>
      </c>
      <c r="V49" s="43" t="s">
        <v>109</v>
      </c>
      <c r="W49" s="43" t="s">
        <v>109</v>
      </c>
      <c r="X49" s="43">
        <v>413.99999999999994</v>
      </c>
      <c r="Y49" s="52" t="s">
        <v>109</v>
      </c>
      <c r="Z49" s="43" t="s">
        <v>109</v>
      </c>
      <c r="AA49" s="43" t="s">
        <v>109</v>
      </c>
      <c r="AB49" s="43" t="s">
        <v>109</v>
      </c>
      <c r="AC49" s="43">
        <v>57.499999999999993</v>
      </c>
      <c r="AD49" s="43" t="s">
        <v>109</v>
      </c>
      <c r="AE49" s="43" t="s">
        <v>109</v>
      </c>
      <c r="AF49" s="43">
        <f>414*2</f>
        <v>828</v>
      </c>
      <c r="AG49" s="43" t="s">
        <v>109</v>
      </c>
      <c r="AH49" s="43" t="s">
        <v>109</v>
      </c>
      <c r="AI49" s="43" t="s">
        <v>109</v>
      </c>
      <c r="AJ49" s="43" t="s">
        <v>109</v>
      </c>
      <c r="AK49" s="43" t="s">
        <v>109</v>
      </c>
      <c r="AL49" s="43" t="s">
        <v>109</v>
      </c>
      <c r="AM49" s="43" t="s">
        <v>109</v>
      </c>
      <c r="AS49" s="9" t="s">
        <v>22</v>
      </c>
      <c r="AT49" s="43" t="s">
        <v>109</v>
      </c>
      <c r="AU49" s="43" t="s">
        <v>109</v>
      </c>
      <c r="AV49" s="43" t="s">
        <v>109</v>
      </c>
      <c r="AW49" s="43" t="s">
        <v>109</v>
      </c>
      <c r="AX49" s="43"/>
      <c r="AY49" s="43" t="s">
        <v>109</v>
      </c>
      <c r="AZ49" s="43">
        <v>413.99999999999994</v>
      </c>
      <c r="BA49" s="43">
        <v>413.99999999999994</v>
      </c>
      <c r="BB49" s="43" t="s">
        <v>109</v>
      </c>
      <c r="BC49" s="43" t="s">
        <v>109</v>
      </c>
      <c r="BD49" s="43">
        <v>57.499999999999993</v>
      </c>
      <c r="BE49" s="43" t="s">
        <v>109</v>
      </c>
      <c r="BF49" s="43" t="s">
        <v>109</v>
      </c>
      <c r="BG49" s="43" t="s">
        <v>109</v>
      </c>
      <c r="BH49" s="43" t="s">
        <v>109</v>
      </c>
      <c r="BI49" s="43">
        <v>413.99999999999994</v>
      </c>
      <c r="BJ49" s="43" t="s">
        <v>109</v>
      </c>
      <c r="BK49" s="43" t="s">
        <v>109</v>
      </c>
      <c r="BL49" s="43" t="s">
        <v>109</v>
      </c>
      <c r="BM49" s="43" t="s">
        <v>109</v>
      </c>
      <c r="BN49" s="43" t="s">
        <v>109</v>
      </c>
      <c r="BO49" s="43">
        <v>413.99999999999994</v>
      </c>
      <c r="BP49" s="52" t="s">
        <v>109</v>
      </c>
      <c r="BQ49" s="43" t="s">
        <v>109</v>
      </c>
      <c r="BR49" s="43" t="s">
        <v>109</v>
      </c>
      <c r="BS49" s="43" t="s">
        <v>109</v>
      </c>
      <c r="BT49" s="43">
        <v>57.499999999999993</v>
      </c>
      <c r="BU49" s="43" t="s">
        <v>109</v>
      </c>
      <c r="BV49" s="43" t="s">
        <v>109</v>
      </c>
      <c r="BW49" s="43">
        <v>413.99999999999994</v>
      </c>
      <c r="BX49" s="43" t="s">
        <v>109</v>
      </c>
      <c r="BY49" s="43" t="s">
        <v>109</v>
      </c>
      <c r="BZ49" s="43" t="s">
        <v>109</v>
      </c>
      <c r="CA49" s="43" t="s">
        <v>109</v>
      </c>
      <c r="CB49" s="43" t="s">
        <v>109</v>
      </c>
      <c r="CC49" s="43" t="s">
        <v>109</v>
      </c>
      <c r="CD49" s="43" t="s">
        <v>109</v>
      </c>
    </row>
    <row r="50" spans="2:82" ht="15.75" x14ac:dyDescent="0.25">
      <c r="B50" s="9" t="s">
        <v>23</v>
      </c>
      <c r="C50" s="43" t="s">
        <v>109</v>
      </c>
      <c r="D50" s="43" t="s">
        <v>109</v>
      </c>
      <c r="E50" s="43" t="s">
        <v>109</v>
      </c>
      <c r="F50" s="43" t="s">
        <v>109</v>
      </c>
      <c r="G50" s="43" t="s">
        <v>109</v>
      </c>
      <c r="H50" s="43">
        <v>57.499999999999993</v>
      </c>
      <c r="I50" s="43">
        <v>57.499999999999993</v>
      </c>
      <c r="J50" s="43" t="s">
        <v>109</v>
      </c>
      <c r="K50" s="43" t="s">
        <v>109</v>
      </c>
      <c r="L50" s="43" t="s">
        <v>109</v>
      </c>
      <c r="M50" s="43" t="s">
        <v>109</v>
      </c>
      <c r="N50" s="43" t="s">
        <v>109</v>
      </c>
      <c r="O50" s="43" t="s">
        <v>109</v>
      </c>
      <c r="P50" s="43" t="s">
        <v>109</v>
      </c>
      <c r="Q50" s="43" t="s">
        <v>109</v>
      </c>
      <c r="R50" s="43" t="s">
        <v>109</v>
      </c>
      <c r="S50" s="43" t="s">
        <v>109</v>
      </c>
      <c r="T50" s="43">
        <v>57.499999999999993</v>
      </c>
      <c r="U50" s="43" t="s">
        <v>109</v>
      </c>
      <c r="V50" s="43" t="s">
        <v>109</v>
      </c>
      <c r="W50" s="43" t="s">
        <v>109</v>
      </c>
      <c r="X50" s="43" t="s">
        <v>109</v>
      </c>
      <c r="Y50" s="43" t="s">
        <v>109</v>
      </c>
      <c r="Z50" s="52" t="s">
        <v>109</v>
      </c>
      <c r="AA50" s="43" t="s">
        <v>109</v>
      </c>
      <c r="AB50" s="43" t="s">
        <v>109</v>
      </c>
      <c r="AC50" s="43">
        <v>413.99999999999994</v>
      </c>
      <c r="AD50" s="43" t="s">
        <v>109</v>
      </c>
      <c r="AE50" s="43">
        <v>57.499999999999993</v>
      </c>
      <c r="AF50" s="43" t="s">
        <v>109</v>
      </c>
      <c r="AG50" s="43" t="s">
        <v>109</v>
      </c>
      <c r="AH50" s="43" t="s">
        <v>109</v>
      </c>
      <c r="AI50" s="43" t="s">
        <v>109</v>
      </c>
      <c r="AJ50" s="43" t="s">
        <v>109</v>
      </c>
      <c r="AK50" s="43" t="s">
        <v>109</v>
      </c>
      <c r="AL50" s="43" t="s">
        <v>109</v>
      </c>
      <c r="AM50" s="43" t="s">
        <v>109</v>
      </c>
      <c r="AS50" s="9" t="s">
        <v>23</v>
      </c>
      <c r="AT50" s="43" t="s">
        <v>109</v>
      </c>
      <c r="AU50" s="43" t="s">
        <v>109</v>
      </c>
      <c r="AV50" s="43" t="s">
        <v>109</v>
      </c>
      <c r="AW50" s="43" t="s">
        <v>109</v>
      </c>
      <c r="AX50" s="43"/>
      <c r="AY50" s="43">
        <v>57.499999999999993</v>
      </c>
      <c r="AZ50" s="43">
        <v>57.499999999999993</v>
      </c>
      <c r="BA50" s="43" t="s">
        <v>109</v>
      </c>
      <c r="BB50" s="43" t="s">
        <v>109</v>
      </c>
      <c r="BC50" s="43" t="s">
        <v>109</v>
      </c>
      <c r="BD50" s="43" t="s">
        <v>109</v>
      </c>
      <c r="BE50" s="43" t="s">
        <v>109</v>
      </c>
      <c r="BF50" s="43" t="s">
        <v>109</v>
      </c>
      <c r="BG50" s="43" t="s">
        <v>109</v>
      </c>
      <c r="BH50" s="43" t="s">
        <v>109</v>
      </c>
      <c r="BI50" s="43" t="s">
        <v>109</v>
      </c>
      <c r="BJ50" s="43" t="s">
        <v>109</v>
      </c>
      <c r="BK50" s="43">
        <v>57.499999999999993</v>
      </c>
      <c r="BL50" s="43" t="s">
        <v>109</v>
      </c>
      <c r="BM50" s="43" t="s">
        <v>109</v>
      </c>
      <c r="BN50" s="43" t="s">
        <v>109</v>
      </c>
      <c r="BO50" s="43" t="s">
        <v>109</v>
      </c>
      <c r="BP50" s="43" t="s">
        <v>109</v>
      </c>
      <c r="BQ50" s="52" t="s">
        <v>109</v>
      </c>
      <c r="BR50" s="43" t="s">
        <v>109</v>
      </c>
      <c r="BS50" s="43" t="s">
        <v>109</v>
      </c>
      <c r="BT50" s="43">
        <v>413.99999999999994</v>
      </c>
      <c r="BU50" s="43" t="s">
        <v>109</v>
      </c>
      <c r="BV50" s="43">
        <v>57.499999999999993</v>
      </c>
      <c r="BW50" s="43" t="s">
        <v>109</v>
      </c>
      <c r="BX50" s="43" t="s">
        <v>109</v>
      </c>
      <c r="BY50" s="43" t="s">
        <v>109</v>
      </c>
      <c r="BZ50" s="43" t="s">
        <v>109</v>
      </c>
      <c r="CA50" s="43" t="s">
        <v>109</v>
      </c>
      <c r="CB50" s="43" t="s">
        <v>109</v>
      </c>
      <c r="CC50" s="43" t="s">
        <v>109</v>
      </c>
      <c r="CD50" s="43" t="s">
        <v>109</v>
      </c>
    </row>
    <row r="51" spans="2:82" ht="15.75" x14ac:dyDescent="0.25">
      <c r="B51" s="9" t="s">
        <v>24</v>
      </c>
      <c r="C51" s="43" t="s">
        <v>109</v>
      </c>
      <c r="D51" s="43" t="s">
        <v>109</v>
      </c>
      <c r="E51" s="43" t="s">
        <v>109</v>
      </c>
      <c r="F51" s="43" t="s">
        <v>109</v>
      </c>
      <c r="G51" s="43" t="s">
        <v>109</v>
      </c>
      <c r="H51" s="43" t="s">
        <v>109</v>
      </c>
      <c r="I51" s="43" t="s">
        <v>109</v>
      </c>
      <c r="J51" s="43" t="s">
        <v>109</v>
      </c>
      <c r="K51" s="43" t="s">
        <v>109</v>
      </c>
      <c r="L51" s="43">
        <v>57.499999999999993</v>
      </c>
      <c r="M51" s="43" t="s">
        <v>109</v>
      </c>
      <c r="N51" s="43" t="s">
        <v>109</v>
      </c>
      <c r="O51" s="43" t="s">
        <v>109</v>
      </c>
      <c r="P51" s="43" t="s">
        <v>109</v>
      </c>
      <c r="Q51" s="43" t="s">
        <v>109</v>
      </c>
      <c r="R51" s="43" t="s">
        <v>109</v>
      </c>
      <c r="S51" s="43" t="s">
        <v>109</v>
      </c>
      <c r="T51" s="43" t="s">
        <v>109</v>
      </c>
      <c r="U51" s="43" t="s">
        <v>109</v>
      </c>
      <c r="V51" s="43" t="s">
        <v>109</v>
      </c>
      <c r="W51" s="43" t="s">
        <v>109</v>
      </c>
      <c r="X51" s="43" t="s">
        <v>109</v>
      </c>
      <c r="Y51" s="43" t="s">
        <v>109</v>
      </c>
      <c r="Z51" s="43" t="s">
        <v>109</v>
      </c>
      <c r="AA51" s="52" t="s">
        <v>109</v>
      </c>
      <c r="AB51" s="43" t="s">
        <v>109</v>
      </c>
      <c r="AC51" s="43" t="s">
        <v>109</v>
      </c>
      <c r="AD51" s="43" t="s">
        <v>109</v>
      </c>
      <c r="AE51" s="43" t="s">
        <v>109</v>
      </c>
      <c r="AF51" s="43" t="s">
        <v>109</v>
      </c>
      <c r="AG51" s="43" t="s">
        <v>109</v>
      </c>
      <c r="AH51" s="43" t="s">
        <v>109</v>
      </c>
      <c r="AI51" s="43" t="s">
        <v>109</v>
      </c>
      <c r="AJ51" s="43" t="s">
        <v>109</v>
      </c>
      <c r="AK51" s="43" t="s">
        <v>109</v>
      </c>
      <c r="AL51" s="43" t="s">
        <v>109</v>
      </c>
      <c r="AM51" s="43" t="s">
        <v>109</v>
      </c>
      <c r="AS51" s="9" t="s">
        <v>24</v>
      </c>
      <c r="AT51" s="43" t="s">
        <v>109</v>
      </c>
      <c r="AU51" s="43" t="s">
        <v>109</v>
      </c>
      <c r="AV51" s="43" t="s">
        <v>109</v>
      </c>
      <c r="AW51" s="43" t="s">
        <v>109</v>
      </c>
      <c r="AX51" s="43"/>
      <c r="AY51" s="43" t="s">
        <v>109</v>
      </c>
      <c r="AZ51" s="43" t="s">
        <v>109</v>
      </c>
      <c r="BA51" s="43" t="s">
        <v>109</v>
      </c>
      <c r="BB51" s="43" t="s">
        <v>109</v>
      </c>
      <c r="BC51" s="43">
        <v>57.499999999999993</v>
      </c>
      <c r="BD51" s="43" t="s">
        <v>109</v>
      </c>
      <c r="BE51" s="43" t="s">
        <v>109</v>
      </c>
      <c r="BF51" s="43" t="s">
        <v>109</v>
      </c>
      <c r="BG51" s="43" t="s">
        <v>109</v>
      </c>
      <c r="BH51" s="43" t="s">
        <v>109</v>
      </c>
      <c r="BI51" s="43" t="s">
        <v>109</v>
      </c>
      <c r="BJ51" s="43" t="s">
        <v>109</v>
      </c>
      <c r="BK51" s="43" t="s">
        <v>109</v>
      </c>
      <c r="BL51" s="43" t="s">
        <v>109</v>
      </c>
      <c r="BM51" s="43" t="s">
        <v>109</v>
      </c>
      <c r="BN51" s="43" t="s">
        <v>109</v>
      </c>
      <c r="BO51" s="43" t="s">
        <v>109</v>
      </c>
      <c r="BP51" s="43" t="s">
        <v>109</v>
      </c>
      <c r="BQ51" s="43" t="s">
        <v>109</v>
      </c>
      <c r="BR51" s="52" t="s">
        <v>109</v>
      </c>
      <c r="BS51" s="43" t="s">
        <v>109</v>
      </c>
      <c r="BT51" s="43" t="s">
        <v>109</v>
      </c>
      <c r="BU51" s="43" t="s">
        <v>109</v>
      </c>
      <c r="BV51" s="43" t="s">
        <v>109</v>
      </c>
      <c r="BW51" s="43" t="s">
        <v>109</v>
      </c>
      <c r="BX51" s="43" t="s">
        <v>109</v>
      </c>
      <c r="BY51" s="43" t="s">
        <v>109</v>
      </c>
      <c r="BZ51" s="43" t="s">
        <v>109</v>
      </c>
      <c r="CA51" s="43" t="s">
        <v>109</v>
      </c>
      <c r="CB51" s="43" t="s">
        <v>109</v>
      </c>
      <c r="CC51" s="43" t="s">
        <v>109</v>
      </c>
      <c r="CD51" s="43" t="s">
        <v>109</v>
      </c>
    </row>
    <row r="52" spans="2:82" ht="15.75" x14ac:dyDescent="0.25">
      <c r="B52" s="9" t="s">
        <v>25</v>
      </c>
      <c r="C52" s="43" t="s">
        <v>109</v>
      </c>
      <c r="D52" s="43" t="s">
        <v>109</v>
      </c>
      <c r="E52" s="43">
        <v>57.499999999999993</v>
      </c>
      <c r="F52" s="43" t="s">
        <v>109</v>
      </c>
      <c r="G52" s="43" t="s">
        <v>109</v>
      </c>
      <c r="H52" s="43" t="s">
        <v>109</v>
      </c>
      <c r="I52" s="43" t="s">
        <v>109</v>
      </c>
      <c r="J52" s="43" t="s">
        <v>109</v>
      </c>
      <c r="K52" s="43" t="s">
        <v>109</v>
      </c>
      <c r="L52" s="43" t="s">
        <v>109</v>
      </c>
      <c r="M52" s="43" t="s">
        <v>109</v>
      </c>
      <c r="N52" s="43" t="s">
        <v>109</v>
      </c>
      <c r="O52" s="43" t="s">
        <v>109</v>
      </c>
      <c r="P52" s="43">
        <v>57.499999999999993</v>
      </c>
      <c r="Q52" s="43" t="s">
        <v>109</v>
      </c>
      <c r="R52" s="43" t="s">
        <v>109</v>
      </c>
      <c r="S52" s="43" t="s">
        <v>109</v>
      </c>
      <c r="T52" s="43" t="s">
        <v>109</v>
      </c>
      <c r="U52" s="43" t="s">
        <v>109</v>
      </c>
      <c r="V52" s="43" t="s">
        <v>109</v>
      </c>
      <c r="W52" s="43" t="s">
        <v>109</v>
      </c>
      <c r="X52" s="43" t="s">
        <v>109</v>
      </c>
      <c r="Y52" s="43" t="s">
        <v>109</v>
      </c>
      <c r="Z52" s="43" t="s">
        <v>109</v>
      </c>
      <c r="AA52" s="43" t="s">
        <v>109</v>
      </c>
      <c r="AB52" s="52" t="s">
        <v>109</v>
      </c>
      <c r="AC52" s="43" t="s">
        <v>109</v>
      </c>
      <c r="AD52" s="43" t="s">
        <v>109</v>
      </c>
      <c r="AE52" s="43" t="s">
        <v>109</v>
      </c>
      <c r="AF52" s="43" t="s">
        <v>109</v>
      </c>
      <c r="AG52" s="43" t="s">
        <v>109</v>
      </c>
      <c r="AH52" s="43" t="s">
        <v>109</v>
      </c>
      <c r="AI52" s="43" t="s">
        <v>109</v>
      </c>
      <c r="AJ52" s="43" t="s">
        <v>109</v>
      </c>
      <c r="AK52" s="43" t="s">
        <v>109</v>
      </c>
      <c r="AL52" s="43">
        <v>57.499999999999993</v>
      </c>
      <c r="AM52" s="43" t="s">
        <v>109</v>
      </c>
      <c r="AS52" s="9" t="s">
        <v>25</v>
      </c>
      <c r="AT52" s="43" t="s">
        <v>109</v>
      </c>
      <c r="AU52" s="43" t="s">
        <v>109</v>
      </c>
      <c r="AV52" s="43">
        <v>57.499999999999993</v>
      </c>
      <c r="AW52" s="43" t="s">
        <v>109</v>
      </c>
      <c r="AX52" s="43"/>
      <c r="AY52" s="43" t="s">
        <v>109</v>
      </c>
      <c r="AZ52" s="43" t="s">
        <v>109</v>
      </c>
      <c r="BA52" s="43" t="s">
        <v>109</v>
      </c>
      <c r="BB52" s="43" t="s">
        <v>109</v>
      </c>
      <c r="BC52" s="43" t="s">
        <v>109</v>
      </c>
      <c r="BD52" s="43" t="s">
        <v>109</v>
      </c>
      <c r="BE52" s="43" t="s">
        <v>109</v>
      </c>
      <c r="BF52" s="43" t="s">
        <v>109</v>
      </c>
      <c r="BG52" s="43">
        <v>57.499999999999993</v>
      </c>
      <c r="BH52" s="43" t="s">
        <v>109</v>
      </c>
      <c r="BI52" s="43" t="s">
        <v>109</v>
      </c>
      <c r="BJ52" s="43" t="s">
        <v>109</v>
      </c>
      <c r="BK52" s="43" t="s">
        <v>109</v>
      </c>
      <c r="BL52" s="43" t="s">
        <v>109</v>
      </c>
      <c r="BM52" s="43" t="s">
        <v>109</v>
      </c>
      <c r="BN52" s="43" t="s">
        <v>109</v>
      </c>
      <c r="BO52" s="43" t="s">
        <v>109</v>
      </c>
      <c r="BP52" s="43" t="s">
        <v>109</v>
      </c>
      <c r="BQ52" s="43" t="s">
        <v>109</v>
      </c>
      <c r="BR52" s="43" t="s">
        <v>109</v>
      </c>
      <c r="BS52" s="52" t="s">
        <v>109</v>
      </c>
      <c r="BT52" s="43" t="s">
        <v>109</v>
      </c>
      <c r="BU52" s="43" t="s">
        <v>109</v>
      </c>
      <c r="BV52" s="43" t="s">
        <v>109</v>
      </c>
      <c r="BW52" s="43" t="s">
        <v>109</v>
      </c>
      <c r="BX52" s="43" t="s">
        <v>109</v>
      </c>
      <c r="BY52" s="43" t="s">
        <v>109</v>
      </c>
      <c r="BZ52" s="43" t="s">
        <v>109</v>
      </c>
      <c r="CA52" s="43" t="s">
        <v>109</v>
      </c>
      <c r="CB52" s="43" t="s">
        <v>109</v>
      </c>
      <c r="CC52" s="43">
        <v>57.499999999999993</v>
      </c>
      <c r="CD52" s="43" t="s">
        <v>109</v>
      </c>
    </row>
    <row r="53" spans="2:82" ht="15.75" x14ac:dyDescent="0.25">
      <c r="B53" s="9" t="s">
        <v>26</v>
      </c>
      <c r="C53" s="43" t="s">
        <v>109</v>
      </c>
      <c r="D53" s="43" t="s">
        <v>109</v>
      </c>
      <c r="E53" s="43" t="s">
        <v>109</v>
      </c>
      <c r="F53" s="43" t="s">
        <v>109</v>
      </c>
      <c r="G53" s="43" t="s">
        <v>109</v>
      </c>
      <c r="H53" s="43" t="s">
        <v>109</v>
      </c>
      <c r="I53" s="43">
        <v>413.99999999999994</v>
      </c>
      <c r="J53" s="43">
        <v>413.99999999999994</v>
      </c>
      <c r="K53" s="43" t="s">
        <v>109</v>
      </c>
      <c r="L53" s="43" t="s">
        <v>109</v>
      </c>
      <c r="M53" s="43">
        <v>57.499999999999993</v>
      </c>
      <c r="N53" s="43" t="s">
        <v>109</v>
      </c>
      <c r="O53" s="43" t="s">
        <v>109</v>
      </c>
      <c r="P53" s="43" t="s">
        <v>109</v>
      </c>
      <c r="Q53" s="43" t="s">
        <v>109</v>
      </c>
      <c r="R53" s="43" t="s">
        <v>109</v>
      </c>
      <c r="S53" s="43" t="s">
        <v>109</v>
      </c>
      <c r="T53" s="43">
        <v>413.99999999999994</v>
      </c>
      <c r="U53" s="43" t="s">
        <v>109</v>
      </c>
      <c r="V53" s="43">
        <v>413.99999999999994</v>
      </c>
      <c r="W53" s="43" t="s">
        <v>109</v>
      </c>
      <c r="X53" s="43" t="s">
        <v>109</v>
      </c>
      <c r="Y53" s="43">
        <v>57.499999999999993</v>
      </c>
      <c r="Z53" s="43">
        <v>413.99999999999994</v>
      </c>
      <c r="AA53" s="43" t="s">
        <v>109</v>
      </c>
      <c r="AB53" s="43" t="s">
        <v>109</v>
      </c>
      <c r="AC53" s="52" t="s">
        <v>109</v>
      </c>
      <c r="AD53" s="43" t="s">
        <v>109</v>
      </c>
      <c r="AE53" s="43" t="s">
        <v>109</v>
      </c>
      <c r="AF53" s="43" t="s">
        <v>109</v>
      </c>
      <c r="AG53" s="43" t="s">
        <v>109</v>
      </c>
      <c r="AH53" s="43" t="s">
        <v>109</v>
      </c>
      <c r="AI53" s="43" t="s">
        <v>109</v>
      </c>
      <c r="AJ53" s="43" t="s">
        <v>109</v>
      </c>
      <c r="AK53" s="43" t="s">
        <v>109</v>
      </c>
      <c r="AL53" s="43" t="s">
        <v>109</v>
      </c>
      <c r="AM53" s="43" t="s">
        <v>109</v>
      </c>
      <c r="AS53" s="9" t="s">
        <v>26</v>
      </c>
      <c r="AT53" s="43" t="s">
        <v>109</v>
      </c>
      <c r="AU53" s="43" t="s">
        <v>109</v>
      </c>
      <c r="AV53" s="43" t="s">
        <v>109</v>
      </c>
      <c r="AW53" s="43" t="s">
        <v>109</v>
      </c>
      <c r="AX53" s="43"/>
      <c r="AY53" s="43" t="s">
        <v>109</v>
      </c>
      <c r="AZ53" s="43">
        <v>413.99999999999994</v>
      </c>
      <c r="BA53" s="43">
        <v>413.99999999999994</v>
      </c>
      <c r="BB53" s="43" t="s">
        <v>109</v>
      </c>
      <c r="BC53" s="43" t="s">
        <v>109</v>
      </c>
      <c r="BD53" s="43">
        <v>57.499999999999993</v>
      </c>
      <c r="BE53" s="43" t="s">
        <v>109</v>
      </c>
      <c r="BF53" s="43" t="s">
        <v>109</v>
      </c>
      <c r="BG53" s="43" t="s">
        <v>109</v>
      </c>
      <c r="BH53" s="43" t="s">
        <v>109</v>
      </c>
      <c r="BI53" s="43" t="s">
        <v>109</v>
      </c>
      <c r="BJ53" s="43" t="s">
        <v>109</v>
      </c>
      <c r="BK53" s="43">
        <v>413.99999999999994</v>
      </c>
      <c r="BL53" s="43" t="s">
        <v>109</v>
      </c>
      <c r="BM53" s="43">
        <v>413.99999999999994</v>
      </c>
      <c r="BN53" s="43" t="s">
        <v>109</v>
      </c>
      <c r="BO53" s="43" t="s">
        <v>109</v>
      </c>
      <c r="BP53" s="43">
        <v>57.499999999999993</v>
      </c>
      <c r="BQ53" s="43">
        <v>413.99999999999994</v>
      </c>
      <c r="BR53" s="43" t="s">
        <v>109</v>
      </c>
      <c r="BS53" s="43" t="s">
        <v>109</v>
      </c>
      <c r="BT53" s="52" t="s">
        <v>109</v>
      </c>
      <c r="BU53" s="43" t="s">
        <v>109</v>
      </c>
      <c r="BV53" s="43" t="s">
        <v>109</v>
      </c>
      <c r="BW53" s="43" t="s">
        <v>109</v>
      </c>
      <c r="BX53" s="43" t="s">
        <v>109</v>
      </c>
      <c r="BY53" s="43" t="s">
        <v>109</v>
      </c>
      <c r="BZ53" s="43" t="s">
        <v>109</v>
      </c>
      <c r="CA53" s="43" t="s">
        <v>109</v>
      </c>
      <c r="CB53" s="43" t="s">
        <v>109</v>
      </c>
      <c r="CC53" s="43" t="s">
        <v>109</v>
      </c>
      <c r="CD53" s="43" t="s">
        <v>109</v>
      </c>
    </row>
    <row r="54" spans="2:82" ht="15.75" x14ac:dyDescent="0.25">
      <c r="B54" s="9" t="s">
        <v>27</v>
      </c>
      <c r="C54" s="43">
        <v>57.499999999999993</v>
      </c>
      <c r="D54" s="43" t="s">
        <v>109</v>
      </c>
      <c r="E54" s="43" t="s">
        <v>109</v>
      </c>
      <c r="F54" s="43" t="s">
        <v>109</v>
      </c>
      <c r="G54" s="43" t="s">
        <v>109</v>
      </c>
      <c r="H54" s="43" t="s">
        <v>109</v>
      </c>
      <c r="I54" s="43" t="s">
        <v>109</v>
      </c>
      <c r="J54" s="43" t="s">
        <v>109</v>
      </c>
      <c r="K54" s="43" t="s">
        <v>109</v>
      </c>
      <c r="L54" s="43" t="s">
        <v>109</v>
      </c>
      <c r="M54" s="43" t="s">
        <v>109</v>
      </c>
      <c r="N54" s="43" t="s">
        <v>109</v>
      </c>
      <c r="O54" s="43" t="s">
        <v>109</v>
      </c>
      <c r="P54" s="43">
        <v>57.499999999999993</v>
      </c>
      <c r="Q54" s="43" t="s">
        <v>109</v>
      </c>
      <c r="R54" s="43" t="s">
        <v>109</v>
      </c>
      <c r="S54" s="43">
        <v>57.499999999999993</v>
      </c>
      <c r="T54" s="43" t="s">
        <v>109</v>
      </c>
      <c r="U54" s="43" t="s">
        <v>109</v>
      </c>
      <c r="V54" s="43" t="s">
        <v>109</v>
      </c>
      <c r="W54" s="43" t="s">
        <v>109</v>
      </c>
      <c r="X54" s="43" t="s">
        <v>109</v>
      </c>
      <c r="Y54" s="43" t="s">
        <v>109</v>
      </c>
      <c r="Z54" s="43" t="s">
        <v>109</v>
      </c>
      <c r="AA54" s="43" t="s">
        <v>109</v>
      </c>
      <c r="AB54" s="43" t="s">
        <v>109</v>
      </c>
      <c r="AC54" s="43" t="s">
        <v>109</v>
      </c>
      <c r="AD54" s="52" t="s">
        <v>109</v>
      </c>
      <c r="AE54" s="43" t="s">
        <v>109</v>
      </c>
      <c r="AF54" s="43" t="s">
        <v>109</v>
      </c>
      <c r="AG54" s="43" t="s">
        <v>109</v>
      </c>
      <c r="AH54" s="43" t="s">
        <v>109</v>
      </c>
      <c r="AI54" s="43">
        <v>57.499999999999993</v>
      </c>
      <c r="AJ54" s="43" t="s">
        <v>109</v>
      </c>
      <c r="AK54" s="43" t="s">
        <v>109</v>
      </c>
      <c r="AL54" s="43" t="s">
        <v>109</v>
      </c>
      <c r="AM54" s="43" t="s">
        <v>109</v>
      </c>
      <c r="AS54" s="9" t="s">
        <v>27</v>
      </c>
      <c r="AT54" s="43">
        <v>57.499999999999993</v>
      </c>
      <c r="AU54" s="43" t="s">
        <v>109</v>
      </c>
      <c r="AV54" s="43" t="s">
        <v>109</v>
      </c>
      <c r="AW54" s="43" t="s">
        <v>109</v>
      </c>
      <c r="AX54" s="43"/>
      <c r="AY54" s="43" t="s">
        <v>109</v>
      </c>
      <c r="AZ54" s="43" t="s">
        <v>109</v>
      </c>
      <c r="BA54" s="43" t="s">
        <v>109</v>
      </c>
      <c r="BB54" s="43" t="s">
        <v>109</v>
      </c>
      <c r="BC54" s="43" t="s">
        <v>109</v>
      </c>
      <c r="BD54" s="43" t="s">
        <v>109</v>
      </c>
      <c r="BE54" s="43" t="s">
        <v>109</v>
      </c>
      <c r="BF54" s="43" t="s">
        <v>109</v>
      </c>
      <c r="BG54" s="43">
        <v>57.499999999999993</v>
      </c>
      <c r="BH54" s="43" t="s">
        <v>109</v>
      </c>
      <c r="BI54" s="43" t="s">
        <v>109</v>
      </c>
      <c r="BJ54" s="43">
        <v>57.499999999999993</v>
      </c>
      <c r="BK54" s="43" t="s">
        <v>109</v>
      </c>
      <c r="BL54" s="43" t="s">
        <v>109</v>
      </c>
      <c r="BM54" s="43" t="s">
        <v>109</v>
      </c>
      <c r="BN54" s="43" t="s">
        <v>109</v>
      </c>
      <c r="BO54" s="43" t="s">
        <v>109</v>
      </c>
      <c r="BP54" s="43" t="s">
        <v>109</v>
      </c>
      <c r="BQ54" s="43" t="s">
        <v>109</v>
      </c>
      <c r="BR54" s="43" t="s">
        <v>109</v>
      </c>
      <c r="BS54" s="43" t="s">
        <v>109</v>
      </c>
      <c r="BT54" s="43" t="s">
        <v>109</v>
      </c>
      <c r="BU54" s="52" t="s">
        <v>109</v>
      </c>
      <c r="BV54" s="43" t="s">
        <v>109</v>
      </c>
      <c r="BW54" s="43" t="s">
        <v>109</v>
      </c>
      <c r="BX54" s="43" t="s">
        <v>109</v>
      </c>
      <c r="BY54" s="43" t="s">
        <v>109</v>
      </c>
      <c r="BZ54" s="43">
        <v>57.499999999999993</v>
      </c>
      <c r="CA54" s="43" t="s">
        <v>109</v>
      </c>
      <c r="CB54" s="43" t="s">
        <v>109</v>
      </c>
      <c r="CC54" s="43" t="s">
        <v>109</v>
      </c>
      <c r="CD54" s="43" t="s">
        <v>109</v>
      </c>
    </row>
    <row r="55" spans="2:82" ht="15.75" x14ac:dyDescent="0.25">
      <c r="B55" s="9" t="s">
        <v>28</v>
      </c>
      <c r="C55" s="43">
        <v>57.499999999999993</v>
      </c>
      <c r="D55" s="43" t="s">
        <v>109</v>
      </c>
      <c r="E55" s="43" t="s">
        <v>109</v>
      </c>
      <c r="F55" s="43" t="s">
        <v>109</v>
      </c>
      <c r="G55" s="43" t="s">
        <v>109</v>
      </c>
      <c r="H55" s="43">
        <v>57.499999999999993</v>
      </c>
      <c r="I55" s="43" t="s">
        <v>109</v>
      </c>
      <c r="J55" s="43" t="s">
        <v>109</v>
      </c>
      <c r="K55" s="43" t="s">
        <v>109</v>
      </c>
      <c r="L55" s="43" t="s">
        <v>109</v>
      </c>
      <c r="M55" s="43" t="s">
        <v>109</v>
      </c>
      <c r="N55" s="43" t="s">
        <v>109</v>
      </c>
      <c r="O55" s="43" t="s">
        <v>109</v>
      </c>
      <c r="P55" s="43">
        <v>57.499999999999993</v>
      </c>
      <c r="Q55" s="43" t="s">
        <v>109</v>
      </c>
      <c r="R55" s="43" t="s">
        <v>109</v>
      </c>
      <c r="S55" s="43" t="s">
        <v>109</v>
      </c>
      <c r="T55" s="43" t="s">
        <v>109</v>
      </c>
      <c r="U55" s="43" t="s">
        <v>109</v>
      </c>
      <c r="V55" s="43" t="s">
        <v>109</v>
      </c>
      <c r="W55" s="43" t="s">
        <v>109</v>
      </c>
      <c r="X55" s="43" t="s">
        <v>109</v>
      </c>
      <c r="Y55" s="43" t="s">
        <v>109</v>
      </c>
      <c r="Z55" s="43">
        <v>57.499999999999993</v>
      </c>
      <c r="AA55" s="43" t="s">
        <v>109</v>
      </c>
      <c r="AB55" s="43" t="s">
        <v>109</v>
      </c>
      <c r="AC55" s="43" t="s">
        <v>109</v>
      </c>
      <c r="AD55" s="43" t="s">
        <v>109</v>
      </c>
      <c r="AE55" s="52" t="s">
        <v>109</v>
      </c>
      <c r="AF55" s="43" t="s">
        <v>109</v>
      </c>
      <c r="AG55" s="43" t="s">
        <v>109</v>
      </c>
      <c r="AH55" s="43" t="s">
        <v>109</v>
      </c>
      <c r="AI55" s="43" t="s">
        <v>109</v>
      </c>
      <c r="AJ55" s="43" t="s">
        <v>109</v>
      </c>
      <c r="AK55" s="43" t="s">
        <v>109</v>
      </c>
      <c r="AL55" s="43" t="s">
        <v>109</v>
      </c>
      <c r="AM55" s="43" t="s">
        <v>109</v>
      </c>
      <c r="AS55" s="9" t="s">
        <v>28</v>
      </c>
      <c r="AT55" s="43">
        <v>57.499999999999993</v>
      </c>
      <c r="AU55" s="43" t="s">
        <v>109</v>
      </c>
      <c r="AV55" s="43" t="s">
        <v>109</v>
      </c>
      <c r="AW55" s="43" t="s">
        <v>109</v>
      </c>
      <c r="AX55" s="43"/>
      <c r="AY55" s="43">
        <v>57.499999999999993</v>
      </c>
      <c r="AZ55" s="43" t="s">
        <v>109</v>
      </c>
      <c r="BA55" s="43" t="s">
        <v>109</v>
      </c>
      <c r="BB55" s="43" t="s">
        <v>109</v>
      </c>
      <c r="BC55" s="43" t="s">
        <v>109</v>
      </c>
      <c r="BD55" s="43" t="s">
        <v>109</v>
      </c>
      <c r="BE55" s="43" t="s">
        <v>109</v>
      </c>
      <c r="BF55" s="43" t="s">
        <v>109</v>
      </c>
      <c r="BG55" s="43">
        <v>57.499999999999993</v>
      </c>
      <c r="BH55" s="43" t="s">
        <v>109</v>
      </c>
      <c r="BI55" s="43" t="s">
        <v>109</v>
      </c>
      <c r="BJ55" s="43" t="s">
        <v>109</v>
      </c>
      <c r="BK55" s="43" t="s">
        <v>109</v>
      </c>
      <c r="BL55" s="43" t="s">
        <v>109</v>
      </c>
      <c r="BM55" s="43" t="s">
        <v>109</v>
      </c>
      <c r="BN55" s="43" t="s">
        <v>109</v>
      </c>
      <c r="BO55" s="43" t="s">
        <v>109</v>
      </c>
      <c r="BP55" s="43" t="s">
        <v>109</v>
      </c>
      <c r="BQ55" s="43">
        <v>57.499999999999993</v>
      </c>
      <c r="BR55" s="43" t="s">
        <v>109</v>
      </c>
      <c r="BS55" s="43" t="s">
        <v>109</v>
      </c>
      <c r="BT55" s="43" t="s">
        <v>109</v>
      </c>
      <c r="BU55" s="43" t="s">
        <v>109</v>
      </c>
      <c r="BV55" s="52" t="s">
        <v>109</v>
      </c>
      <c r="BW55" s="43" t="s">
        <v>109</v>
      </c>
      <c r="BX55" s="43" t="s">
        <v>109</v>
      </c>
      <c r="BY55" s="43" t="s">
        <v>109</v>
      </c>
      <c r="BZ55" s="43" t="s">
        <v>109</v>
      </c>
      <c r="CA55" s="43" t="s">
        <v>109</v>
      </c>
      <c r="CB55" s="43" t="s">
        <v>109</v>
      </c>
      <c r="CC55" s="43" t="s">
        <v>109</v>
      </c>
      <c r="CD55" s="43" t="s">
        <v>109</v>
      </c>
    </row>
    <row r="56" spans="2:82" ht="15.75" x14ac:dyDescent="0.25">
      <c r="B56" s="9" t="s">
        <v>29</v>
      </c>
      <c r="C56" s="43" t="s">
        <v>109</v>
      </c>
      <c r="D56" s="43">
        <v>413.99999999999994</v>
      </c>
      <c r="E56" s="43" t="s">
        <v>109</v>
      </c>
      <c r="F56" s="43" t="s">
        <v>109</v>
      </c>
      <c r="G56" s="43" t="s">
        <v>109</v>
      </c>
      <c r="H56" s="43" t="s">
        <v>109</v>
      </c>
      <c r="I56" s="43">
        <v>413.99999999999994</v>
      </c>
      <c r="J56" s="43" t="s">
        <v>109</v>
      </c>
      <c r="K56" s="43" t="s">
        <v>109</v>
      </c>
      <c r="L56" s="43" t="s">
        <v>109</v>
      </c>
      <c r="M56" s="43" t="s">
        <v>109</v>
      </c>
      <c r="N56" s="43">
        <v>413.99999999999994</v>
      </c>
      <c r="O56" s="43" t="s">
        <v>109</v>
      </c>
      <c r="P56" s="43" t="s">
        <v>109</v>
      </c>
      <c r="Q56" s="43">
        <v>413.99999999999994</v>
      </c>
      <c r="R56" s="43" t="s">
        <v>109</v>
      </c>
      <c r="S56" s="43" t="s">
        <v>109</v>
      </c>
      <c r="T56" s="43" t="s">
        <v>109</v>
      </c>
      <c r="U56" s="43" t="s">
        <v>109</v>
      </c>
      <c r="V56" s="43" t="s">
        <v>109</v>
      </c>
      <c r="W56" s="43" t="s">
        <v>109</v>
      </c>
      <c r="X56" s="43">
        <v>413.99999999999994</v>
      </c>
      <c r="Y56" s="43">
        <f>414*2</f>
        <v>828</v>
      </c>
      <c r="Z56" s="43" t="s">
        <v>109</v>
      </c>
      <c r="AA56" s="43" t="s">
        <v>109</v>
      </c>
      <c r="AB56" s="43" t="s">
        <v>109</v>
      </c>
      <c r="AC56" s="43" t="s">
        <v>109</v>
      </c>
      <c r="AD56" s="43" t="s">
        <v>109</v>
      </c>
      <c r="AE56" s="43" t="s">
        <v>109</v>
      </c>
      <c r="AF56" s="52" t="s">
        <v>109</v>
      </c>
      <c r="AG56" s="43" t="s">
        <v>109</v>
      </c>
      <c r="AH56" s="43" t="s">
        <v>109</v>
      </c>
      <c r="AI56" s="43" t="s">
        <v>109</v>
      </c>
      <c r="AJ56" s="43" t="s">
        <v>109</v>
      </c>
      <c r="AK56" s="43" t="s">
        <v>109</v>
      </c>
      <c r="AL56" s="43" t="s">
        <v>109</v>
      </c>
      <c r="AM56" s="43" t="s">
        <v>109</v>
      </c>
      <c r="AS56" s="9" t="s">
        <v>29</v>
      </c>
      <c r="AT56" s="43" t="s">
        <v>109</v>
      </c>
      <c r="AU56" s="43">
        <v>413.99999999999994</v>
      </c>
      <c r="AV56" s="43" t="s">
        <v>109</v>
      </c>
      <c r="AW56" s="43" t="s">
        <v>109</v>
      </c>
      <c r="AX56" s="43"/>
      <c r="AY56" s="43" t="s">
        <v>109</v>
      </c>
      <c r="AZ56" s="43">
        <v>413.99999999999994</v>
      </c>
      <c r="BA56" s="43" t="s">
        <v>109</v>
      </c>
      <c r="BB56" s="43" t="s">
        <v>109</v>
      </c>
      <c r="BC56" s="43" t="s">
        <v>109</v>
      </c>
      <c r="BD56" s="43" t="s">
        <v>109</v>
      </c>
      <c r="BE56" s="43">
        <v>413.99999999999994</v>
      </c>
      <c r="BF56" s="43" t="s">
        <v>109</v>
      </c>
      <c r="BG56" s="43" t="s">
        <v>109</v>
      </c>
      <c r="BH56" s="43">
        <v>413.99999999999994</v>
      </c>
      <c r="BI56" s="43">
        <v>413.99999999999994</v>
      </c>
      <c r="BJ56" s="43" t="s">
        <v>109</v>
      </c>
      <c r="BK56" s="43" t="s">
        <v>109</v>
      </c>
      <c r="BL56" s="43" t="s">
        <v>109</v>
      </c>
      <c r="BM56" s="43" t="s">
        <v>109</v>
      </c>
      <c r="BN56" s="43" t="s">
        <v>109</v>
      </c>
      <c r="BO56" s="43">
        <v>413.99999999999994</v>
      </c>
      <c r="BP56" s="43">
        <v>413.99999999999994</v>
      </c>
      <c r="BQ56" s="43" t="s">
        <v>109</v>
      </c>
      <c r="BR56" s="43" t="s">
        <v>109</v>
      </c>
      <c r="BS56" s="43" t="s">
        <v>109</v>
      </c>
      <c r="BT56" s="43" t="s">
        <v>109</v>
      </c>
      <c r="BU56" s="43" t="s">
        <v>109</v>
      </c>
      <c r="BV56" s="43" t="s">
        <v>109</v>
      </c>
      <c r="BW56" s="52" t="s">
        <v>109</v>
      </c>
      <c r="BX56" s="43" t="s">
        <v>109</v>
      </c>
      <c r="BY56" s="43" t="s">
        <v>109</v>
      </c>
      <c r="BZ56" s="43" t="s">
        <v>109</v>
      </c>
      <c r="CA56" s="43" t="s">
        <v>109</v>
      </c>
      <c r="CB56" s="43" t="s">
        <v>109</v>
      </c>
      <c r="CC56" s="43" t="s">
        <v>109</v>
      </c>
      <c r="CD56" s="43" t="s">
        <v>109</v>
      </c>
    </row>
    <row r="57" spans="2:82" ht="15.75" x14ac:dyDescent="0.25">
      <c r="B57" s="9" t="s">
        <v>31</v>
      </c>
      <c r="C57" s="43" t="s">
        <v>109</v>
      </c>
      <c r="D57" s="43" t="s">
        <v>109</v>
      </c>
      <c r="E57" s="43" t="s">
        <v>109</v>
      </c>
      <c r="F57" s="43" t="s">
        <v>109</v>
      </c>
      <c r="G57" s="43" t="s">
        <v>109</v>
      </c>
      <c r="H57" s="43" t="s">
        <v>109</v>
      </c>
      <c r="I57" s="43" t="s">
        <v>109</v>
      </c>
      <c r="J57" s="43" t="s">
        <v>109</v>
      </c>
      <c r="K57" s="43" t="s">
        <v>109</v>
      </c>
      <c r="L57" s="43" t="s">
        <v>109</v>
      </c>
      <c r="M57" s="43" t="s">
        <v>109</v>
      </c>
      <c r="N57" s="43" t="s">
        <v>109</v>
      </c>
      <c r="O57" s="43">
        <v>57.499999999999993</v>
      </c>
      <c r="P57" s="43" t="s">
        <v>109</v>
      </c>
      <c r="Q57" s="43" t="s">
        <v>109</v>
      </c>
      <c r="R57" s="43" t="s">
        <v>109</v>
      </c>
      <c r="S57" s="43">
        <v>413.99999999999994</v>
      </c>
      <c r="T57" s="43" t="s">
        <v>109</v>
      </c>
      <c r="U57" s="43" t="s">
        <v>109</v>
      </c>
      <c r="V57" s="43" t="s">
        <v>109</v>
      </c>
      <c r="W57" s="43" t="s">
        <v>109</v>
      </c>
      <c r="X57" s="43" t="s">
        <v>109</v>
      </c>
      <c r="Y57" s="43" t="s">
        <v>109</v>
      </c>
      <c r="Z57" s="43" t="s">
        <v>109</v>
      </c>
      <c r="AA57" s="43" t="s">
        <v>109</v>
      </c>
      <c r="AB57" s="43" t="s">
        <v>109</v>
      </c>
      <c r="AC57" s="43" t="s">
        <v>109</v>
      </c>
      <c r="AD57" s="43" t="s">
        <v>109</v>
      </c>
      <c r="AE57" s="43" t="s">
        <v>109</v>
      </c>
      <c r="AF57" s="43" t="s">
        <v>109</v>
      </c>
      <c r="AG57" s="52" t="s">
        <v>109</v>
      </c>
      <c r="AH57" s="43" t="s">
        <v>109</v>
      </c>
      <c r="AI57" s="43" t="s">
        <v>109</v>
      </c>
      <c r="AJ57" s="43">
        <v>57.499999999999993</v>
      </c>
      <c r="AK57" s="43">
        <v>57.499999999999993</v>
      </c>
      <c r="AL57" s="43">
        <v>57.499999999999993</v>
      </c>
      <c r="AM57" s="43" t="s">
        <v>109</v>
      </c>
      <c r="AS57" s="9" t="s">
        <v>31</v>
      </c>
      <c r="AT57" s="43" t="s">
        <v>109</v>
      </c>
      <c r="AU57" s="43" t="s">
        <v>109</v>
      </c>
      <c r="AV57" s="43" t="s">
        <v>109</v>
      </c>
      <c r="AW57" s="43" t="s">
        <v>109</v>
      </c>
      <c r="AX57" s="43"/>
      <c r="AY57" s="43" t="s">
        <v>109</v>
      </c>
      <c r="AZ57" s="43" t="s">
        <v>109</v>
      </c>
      <c r="BA57" s="43" t="s">
        <v>109</v>
      </c>
      <c r="BB57" s="43" t="s">
        <v>109</v>
      </c>
      <c r="BC57" s="43" t="s">
        <v>109</v>
      </c>
      <c r="BD57" s="43" t="s">
        <v>109</v>
      </c>
      <c r="BE57" s="43" t="s">
        <v>109</v>
      </c>
      <c r="BF57" s="43">
        <v>57.499999999999993</v>
      </c>
      <c r="BG57" s="43" t="s">
        <v>109</v>
      </c>
      <c r="BH57" s="43" t="s">
        <v>109</v>
      </c>
      <c r="BI57" s="43" t="s">
        <v>109</v>
      </c>
      <c r="BJ57" s="43">
        <v>413.99999999999994</v>
      </c>
      <c r="BK57" s="43" t="s">
        <v>109</v>
      </c>
      <c r="BL57" s="43" t="s">
        <v>109</v>
      </c>
      <c r="BM57" s="43" t="s">
        <v>109</v>
      </c>
      <c r="BN57" s="43" t="s">
        <v>109</v>
      </c>
      <c r="BO57" s="43" t="s">
        <v>109</v>
      </c>
      <c r="BP57" s="43" t="s">
        <v>109</v>
      </c>
      <c r="BQ57" s="43" t="s">
        <v>109</v>
      </c>
      <c r="BR57" s="43" t="s">
        <v>109</v>
      </c>
      <c r="BS57" s="43" t="s">
        <v>109</v>
      </c>
      <c r="BT57" s="43" t="s">
        <v>109</v>
      </c>
      <c r="BU57" s="43" t="s">
        <v>109</v>
      </c>
      <c r="BV57" s="43" t="s">
        <v>109</v>
      </c>
      <c r="BW57" s="43" t="s">
        <v>109</v>
      </c>
      <c r="BX57" s="52" t="s">
        <v>109</v>
      </c>
      <c r="BY57" s="43" t="s">
        <v>109</v>
      </c>
      <c r="BZ57" s="43" t="s">
        <v>109</v>
      </c>
      <c r="CA57" s="43">
        <v>57.499999999999993</v>
      </c>
      <c r="CB57" s="43">
        <v>57.499999999999993</v>
      </c>
      <c r="CC57" s="43">
        <v>57.499999999999993</v>
      </c>
      <c r="CD57" s="43" t="s">
        <v>109</v>
      </c>
    </row>
    <row r="58" spans="2:82" ht="15.75" x14ac:dyDescent="0.25">
      <c r="B58" s="9" t="s">
        <v>206</v>
      </c>
      <c r="C58" s="43" t="s">
        <v>109</v>
      </c>
      <c r="D58" s="43" t="s">
        <v>109</v>
      </c>
      <c r="E58" s="43" t="s">
        <v>109</v>
      </c>
      <c r="F58" s="43" t="s">
        <v>109</v>
      </c>
      <c r="G58" s="43" t="s">
        <v>109</v>
      </c>
      <c r="H58" s="43" t="s">
        <v>109</v>
      </c>
      <c r="I58" s="43" t="s">
        <v>109</v>
      </c>
      <c r="J58" s="43" t="s">
        <v>109</v>
      </c>
      <c r="K58" s="43" t="s">
        <v>109</v>
      </c>
      <c r="L58" s="43" t="s">
        <v>109</v>
      </c>
      <c r="M58" s="43" t="s">
        <v>109</v>
      </c>
      <c r="N58" s="43" t="s">
        <v>109</v>
      </c>
      <c r="O58" s="43" t="s">
        <v>109</v>
      </c>
      <c r="P58" s="43" t="s">
        <v>109</v>
      </c>
      <c r="Q58" s="43" t="s">
        <v>109</v>
      </c>
      <c r="R58" s="43" t="s">
        <v>109</v>
      </c>
      <c r="S58" s="43" t="s">
        <v>109</v>
      </c>
      <c r="T58" s="43" t="s">
        <v>109</v>
      </c>
      <c r="U58" s="43" t="s">
        <v>109</v>
      </c>
      <c r="V58" s="43" t="s">
        <v>109</v>
      </c>
      <c r="W58" s="43" t="s">
        <v>109</v>
      </c>
      <c r="X58" s="43" t="s">
        <v>109</v>
      </c>
      <c r="Y58" s="43" t="s">
        <v>109</v>
      </c>
      <c r="Z58" s="43" t="s">
        <v>109</v>
      </c>
      <c r="AA58" s="43" t="s">
        <v>109</v>
      </c>
      <c r="AB58" s="43" t="s">
        <v>109</v>
      </c>
      <c r="AC58" s="43" t="s">
        <v>109</v>
      </c>
      <c r="AD58" s="43" t="s">
        <v>109</v>
      </c>
      <c r="AE58" s="43" t="s">
        <v>109</v>
      </c>
      <c r="AF58" s="43" t="s">
        <v>109</v>
      </c>
      <c r="AG58" s="43" t="s">
        <v>109</v>
      </c>
      <c r="AH58" s="52" t="s">
        <v>109</v>
      </c>
      <c r="AI58" s="43">
        <v>57.499999999999993</v>
      </c>
      <c r="AJ58" s="43">
        <v>57.499999999999993</v>
      </c>
      <c r="AK58" s="43" t="s">
        <v>109</v>
      </c>
      <c r="AL58" s="43">
        <v>57.499999999999993</v>
      </c>
      <c r="AM58" s="43" t="s">
        <v>109</v>
      </c>
      <c r="AS58" s="9" t="s">
        <v>206</v>
      </c>
      <c r="AT58" s="43" t="s">
        <v>109</v>
      </c>
      <c r="AU58" s="43" t="s">
        <v>109</v>
      </c>
      <c r="AV58" s="43" t="s">
        <v>109</v>
      </c>
      <c r="AW58" s="43" t="s">
        <v>109</v>
      </c>
      <c r="AX58" s="43"/>
      <c r="AY58" s="43" t="s">
        <v>109</v>
      </c>
      <c r="AZ58" s="43" t="s">
        <v>109</v>
      </c>
      <c r="BA58" s="43" t="s">
        <v>109</v>
      </c>
      <c r="BB58" s="43" t="s">
        <v>109</v>
      </c>
      <c r="BC58" s="43" t="s">
        <v>109</v>
      </c>
      <c r="BD58" s="43" t="s">
        <v>109</v>
      </c>
      <c r="BE58" s="43" t="s">
        <v>109</v>
      </c>
      <c r="BF58" s="43" t="s">
        <v>109</v>
      </c>
      <c r="BG58" s="43" t="s">
        <v>109</v>
      </c>
      <c r="BH58" s="43" t="s">
        <v>109</v>
      </c>
      <c r="BI58" s="43" t="s">
        <v>109</v>
      </c>
      <c r="BJ58" s="43" t="s">
        <v>109</v>
      </c>
      <c r="BK58" s="43" t="s">
        <v>109</v>
      </c>
      <c r="BL58" s="43" t="s">
        <v>109</v>
      </c>
      <c r="BM58" s="43" t="s">
        <v>109</v>
      </c>
      <c r="BN58" s="43" t="s">
        <v>109</v>
      </c>
      <c r="BO58" s="43" t="s">
        <v>109</v>
      </c>
      <c r="BP58" s="43" t="s">
        <v>109</v>
      </c>
      <c r="BQ58" s="43" t="s">
        <v>109</v>
      </c>
      <c r="BR58" s="43" t="s">
        <v>109</v>
      </c>
      <c r="BS58" s="43" t="s">
        <v>109</v>
      </c>
      <c r="BT58" s="43" t="s">
        <v>109</v>
      </c>
      <c r="BU58" s="43" t="s">
        <v>109</v>
      </c>
      <c r="BV58" s="43" t="s">
        <v>109</v>
      </c>
      <c r="BW58" s="43" t="s">
        <v>109</v>
      </c>
      <c r="BX58" s="43" t="s">
        <v>109</v>
      </c>
      <c r="BY58" s="52" t="s">
        <v>109</v>
      </c>
      <c r="BZ58" s="43">
        <v>57.499999999999993</v>
      </c>
      <c r="CA58" s="43">
        <v>57.499999999999993</v>
      </c>
      <c r="CB58" s="43" t="s">
        <v>109</v>
      </c>
      <c r="CC58" s="43">
        <v>57.499999999999993</v>
      </c>
      <c r="CD58" s="43" t="s">
        <v>109</v>
      </c>
    </row>
    <row r="59" spans="2:82" ht="15.75" x14ac:dyDescent="0.25">
      <c r="B59" s="9" t="s">
        <v>32</v>
      </c>
      <c r="C59" s="43" t="s">
        <v>109</v>
      </c>
      <c r="D59" s="43" t="s">
        <v>109</v>
      </c>
      <c r="E59" s="43" t="s">
        <v>109</v>
      </c>
      <c r="F59" s="43" t="s">
        <v>109</v>
      </c>
      <c r="G59" s="43" t="s">
        <v>109</v>
      </c>
      <c r="H59" s="43" t="s">
        <v>109</v>
      </c>
      <c r="I59" s="43" t="s">
        <v>109</v>
      </c>
      <c r="J59" s="43" t="s">
        <v>109</v>
      </c>
      <c r="K59" s="43" t="s">
        <v>109</v>
      </c>
      <c r="L59" s="43" t="s">
        <v>109</v>
      </c>
      <c r="M59" s="43" t="s">
        <v>109</v>
      </c>
      <c r="N59" s="43" t="s">
        <v>109</v>
      </c>
      <c r="O59" s="43" t="s">
        <v>109</v>
      </c>
      <c r="P59" s="43">
        <v>57.499999999999993</v>
      </c>
      <c r="Q59" s="43" t="s">
        <v>109</v>
      </c>
      <c r="R59" s="43" t="s">
        <v>109</v>
      </c>
      <c r="S59" s="43">
        <v>413.99999999999994</v>
      </c>
      <c r="T59" s="43" t="s">
        <v>109</v>
      </c>
      <c r="U59" s="43" t="s">
        <v>109</v>
      </c>
      <c r="V59" s="43" t="s">
        <v>109</v>
      </c>
      <c r="W59" s="43" t="s">
        <v>109</v>
      </c>
      <c r="X59" s="43" t="s">
        <v>109</v>
      </c>
      <c r="Y59" s="43" t="s">
        <v>109</v>
      </c>
      <c r="Z59" s="43" t="s">
        <v>109</v>
      </c>
      <c r="AA59" s="43" t="s">
        <v>109</v>
      </c>
      <c r="AB59" s="43" t="s">
        <v>109</v>
      </c>
      <c r="AC59" s="43" t="s">
        <v>109</v>
      </c>
      <c r="AD59" s="43">
        <v>57.499999999999993</v>
      </c>
      <c r="AE59" s="43" t="s">
        <v>109</v>
      </c>
      <c r="AF59" s="43" t="s">
        <v>109</v>
      </c>
      <c r="AG59" s="43" t="s">
        <v>109</v>
      </c>
      <c r="AH59" s="43">
        <v>57.499999999999993</v>
      </c>
      <c r="AI59" s="52" t="s">
        <v>109</v>
      </c>
      <c r="AJ59" s="43" t="s">
        <v>109</v>
      </c>
      <c r="AK59" s="43" t="s">
        <v>109</v>
      </c>
      <c r="AL59" s="43">
        <v>57.499999999999993</v>
      </c>
      <c r="AM59" s="43" t="s">
        <v>109</v>
      </c>
      <c r="AS59" s="9" t="s">
        <v>32</v>
      </c>
      <c r="AT59" s="43" t="s">
        <v>109</v>
      </c>
      <c r="AU59" s="43" t="s">
        <v>109</v>
      </c>
      <c r="AV59" s="43" t="s">
        <v>109</v>
      </c>
      <c r="AW59" s="43" t="s">
        <v>109</v>
      </c>
      <c r="AX59" s="43"/>
      <c r="AY59" s="43" t="s">
        <v>109</v>
      </c>
      <c r="AZ59" s="43" t="s">
        <v>109</v>
      </c>
      <c r="BA59" s="43" t="s">
        <v>109</v>
      </c>
      <c r="BB59" s="43" t="s">
        <v>109</v>
      </c>
      <c r="BC59" s="43" t="s">
        <v>109</v>
      </c>
      <c r="BD59" s="43" t="s">
        <v>109</v>
      </c>
      <c r="BE59" s="43" t="s">
        <v>109</v>
      </c>
      <c r="BF59" s="43" t="s">
        <v>109</v>
      </c>
      <c r="BG59" s="43">
        <v>57.499999999999993</v>
      </c>
      <c r="BH59" s="43" t="s">
        <v>109</v>
      </c>
      <c r="BI59" s="43" t="s">
        <v>109</v>
      </c>
      <c r="BJ59" s="43">
        <v>413.99999999999994</v>
      </c>
      <c r="BK59" s="43" t="s">
        <v>109</v>
      </c>
      <c r="BL59" s="43" t="s">
        <v>109</v>
      </c>
      <c r="BM59" s="43" t="s">
        <v>109</v>
      </c>
      <c r="BN59" s="43" t="s">
        <v>109</v>
      </c>
      <c r="BO59" s="43" t="s">
        <v>109</v>
      </c>
      <c r="BP59" s="43" t="s">
        <v>109</v>
      </c>
      <c r="BQ59" s="43" t="s">
        <v>109</v>
      </c>
      <c r="BR59" s="43" t="s">
        <v>109</v>
      </c>
      <c r="BS59" s="43" t="s">
        <v>109</v>
      </c>
      <c r="BT59" s="43" t="s">
        <v>109</v>
      </c>
      <c r="BU59" s="43">
        <v>57.499999999999993</v>
      </c>
      <c r="BV59" s="43" t="s">
        <v>109</v>
      </c>
      <c r="BW59" s="43" t="s">
        <v>109</v>
      </c>
      <c r="BX59" s="43" t="s">
        <v>109</v>
      </c>
      <c r="BY59" s="43">
        <v>57.499999999999993</v>
      </c>
      <c r="BZ59" s="52" t="s">
        <v>109</v>
      </c>
      <c r="CA59" s="43" t="s">
        <v>109</v>
      </c>
      <c r="CB59" s="43" t="s">
        <v>109</v>
      </c>
      <c r="CC59" s="43">
        <v>57.499999999999993</v>
      </c>
      <c r="CD59" s="43" t="s">
        <v>109</v>
      </c>
    </row>
    <row r="60" spans="2:82" ht="15.75" x14ac:dyDescent="0.25">
      <c r="B60" s="9" t="s">
        <v>33</v>
      </c>
      <c r="C60" s="43" t="s">
        <v>109</v>
      </c>
      <c r="D60" s="43" t="s">
        <v>109</v>
      </c>
      <c r="E60" s="43" t="s">
        <v>109</v>
      </c>
      <c r="F60" s="43" t="s">
        <v>109</v>
      </c>
      <c r="G60" s="43" t="s">
        <v>109</v>
      </c>
      <c r="H60" s="43" t="s">
        <v>109</v>
      </c>
      <c r="I60" s="43" t="s">
        <v>109</v>
      </c>
      <c r="J60" s="43" t="s">
        <v>109</v>
      </c>
      <c r="K60" s="43" t="s">
        <v>109</v>
      </c>
      <c r="L60" s="43" t="s">
        <v>109</v>
      </c>
      <c r="M60" s="43" t="s">
        <v>109</v>
      </c>
      <c r="N60" s="43" t="s">
        <v>109</v>
      </c>
      <c r="O60" s="43" t="s">
        <v>109</v>
      </c>
      <c r="P60" s="43" t="s">
        <v>109</v>
      </c>
      <c r="Q60" s="43" t="s">
        <v>109</v>
      </c>
      <c r="R60" s="43" t="s">
        <v>109</v>
      </c>
      <c r="S60" s="43">
        <v>413.99999999999994</v>
      </c>
      <c r="T60" s="43" t="s">
        <v>109</v>
      </c>
      <c r="U60" s="43" t="s">
        <v>109</v>
      </c>
      <c r="V60" s="43" t="s">
        <v>109</v>
      </c>
      <c r="W60" s="43" t="s">
        <v>109</v>
      </c>
      <c r="X60" s="43" t="s">
        <v>109</v>
      </c>
      <c r="Y60" s="43" t="s">
        <v>109</v>
      </c>
      <c r="Z60" s="43" t="s">
        <v>109</v>
      </c>
      <c r="AA60" s="43" t="s">
        <v>109</v>
      </c>
      <c r="AB60" s="43" t="s">
        <v>109</v>
      </c>
      <c r="AC60" s="43" t="s">
        <v>109</v>
      </c>
      <c r="AD60" s="43" t="s">
        <v>109</v>
      </c>
      <c r="AE60" s="43" t="s">
        <v>109</v>
      </c>
      <c r="AF60" s="43" t="s">
        <v>109</v>
      </c>
      <c r="AG60" s="43">
        <v>57.499999999999993</v>
      </c>
      <c r="AH60" s="43">
        <v>57.499999999999993</v>
      </c>
      <c r="AI60" s="43" t="s">
        <v>109</v>
      </c>
      <c r="AJ60" s="52" t="s">
        <v>109</v>
      </c>
      <c r="AK60" s="43" t="s">
        <v>109</v>
      </c>
      <c r="AL60" s="43">
        <v>57.499999999999993</v>
      </c>
      <c r="AM60" s="43" t="s">
        <v>109</v>
      </c>
      <c r="AS60" s="9" t="s">
        <v>33</v>
      </c>
      <c r="AT60" s="43" t="s">
        <v>109</v>
      </c>
      <c r="AU60" s="43" t="s">
        <v>109</v>
      </c>
      <c r="AV60" s="43" t="s">
        <v>109</v>
      </c>
      <c r="AW60" s="43" t="s">
        <v>109</v>
      </c>
      <c r="AX60" s="43"/>
      <c r="AY60" s="43" t="s">
        <v>109</v>
      </c>
      <c r="AZ60" s="43" t="s">
        <v>109</v>
      </c>
      <c r="BA60" s="43" t="s">
        <v>109</v>
      </c>
      <c r="BB60" s="43" t="s">
        <v>109</v>
      </c>
      <c r="BC60" s="43" t="s">
        <v>109</v>
      </c>
      <c r="BD60" s="43" t="s">
        <v>109</v>
      </c>
      <c r="BE60" s="43" t="s">
        <v>109</v>
      </c>
      <c r="BF60" s="43" t="s">
        <v>109</v>
      </c>
      <c r="BG60" s="43" t="s">
        <v>109</v>
      </c>
      <c r="BH60" s="43" t="s">
        <v>109</v>
      </c>
      <c r="BI60" s="43" t="s">
        <v>109</v>
      </c>
      <c r="BJ60" s="43">
        <v>413.99999999999994</v>
      </c>
      <c r="BK60" s="43" t="s">
        <v>109</v>
      </c>
      <c r="BL60" s="43" t="s">
        <v>109</v>
      </c>
      <c r="BM60" s="43" t="s">
        <v>109</v>
      </c>
      <c r="BN60" s="43" t="s">
        <v>109</v>
      </c>
      <c r="BO60" s="43" t="s">
        <v>109</v>
      </c>
      <c r="BP60" s="43" t="s">
        <v>109</v>
      </c>
      <c r="BQ60" s="43" t="s">
        <v>109</v>
      </c>
      <c r="BR60" s="43" t="s">
        <v>109</v>
      </c>
      <c r="BS60" s="43" t="s">
        <v>109</v>
      </c>
      <c r="BT60" s="43" t="s">
        <v>109</v>
      </c>
      <c r="BU60" s="43" t="s">
        <v>109</v>
      </c>
      <c r="BV60" s="43" t="s">
        <v>109</v>
      </c>
      <c r="BW60" s="43" t="s">
        <v>109</v>
      </c>
      <c r="BX60" s="43">
        <v>57.499999999999993</v>
      </c>
      <c r="BY60" s="43">
        <v>57.499999999999993</v>
      </c>
      <c r="BZ60" s="43" t="s">
        <v>109</v>
      </c>
      <c r="CA60" s="52" t="s">
        <v>109</v>
      </c>
      <c r="CB60" s="43" t="s">
        <v>109</v>
      </c>
      <c r="CC60" s="43">
        <v>57.499999999999993</v>
      </c>
      <c r="CD60" s="43" t="s">
        <v>109</v>
      </c>
    </row>
    <row r="61" spans="2:82" ht="15.75" x14ac:dyDescent="0.25">
      <c r="B61" s="9" t="s">
        <v>34</v>
      </c>
      <c r="C61" s="43" t="s">
        <v>109</v>
      </c>
      <c r="D61" s="43" t="s">
        <v>109</v>
      </c>
      <c r="E61" s="43">
        <v>57.499999999999993</v>
      </c>
      <c r="F61" s="43" t="s">
        <v>109</v>
      </c>
      <c r="G61" s="43" t="s">
        <v>109</v>
      </c>
      <c r="H61" s="43" t="s">
        <v>109</v>
      </c>
      <c r="I61" s="43" t="s">
        <v>109</v>
      </c>
      <c r="J61" s="43" t="s">
        <v>109</v>
      </c>
      <c r="K61" s="43" t="s">
        <v>109</v>
      </c>
      <c r="L61" s="43" t="s">
        <v>109</v>
      </c>
      <c r="M61" s="43" t="s">
        <v>109</v>
      </c>
      <c r="N61" s="43" t="s">
        <v>109</v>
      </c>
      <c r="O61" s="43">
        <v>57.499999999999993</v>
      </c>
      <c r="P61" s="43" t="s">
        <v>109</v>
      </c>
      <c r="Q61" s="43" t="s">
        <v>109</v>
      </c>
      <c r="R61" s="43" t="s">
        <v>109</v>
      </c>
      <c r="S61" s="43" t="s">
        <v>109</v>
      </c>
      <c r="T61" s="43" t="s">
        <v>109</v>
      </c>
      <c r="U61" s="43" t="s">
        <v>109</v>
      </c>
      <c r="V61" s="43" t="s">
        <v>109</v>
      </c>
      <c r="W61" s="43" t="s">
        <v>109</v>
      </c>
      <c r="X61" s="43" t="s">
        <v>109</v>
      </c>
      <c r="Y61" s="43" t="s">
        <v>109</v>
      </c>
      <c r="Z61" s="43" t="s">
        <v>109</v>
      </c>
      <c r="AA61" s="43" t="s">
        <v>109</v>
      </c>
      <c r="AB61" s="43" t="s">
        <v>109</v>
      </c>
      <c r="AC61" s="43" t="s">
        <v>109</v>
      </c>
      <c r="AD61" s="43" t="s">
        <v>109</v>
      </c>
      <c r="AE61" s="43" t="s">
        <v>109</v>
      </c>
      <c r="AF61" s="43" t="s">
        <v>109</v>
      </c>
      <c r="AG61" s="43">
        <v>57.499999999999993</v>
      </c>
      <c r="AH61" s="43" t="s">
        <v>109</v>
      </c>
      <c r="AI61" s="43" t="s">
        <v>109</v>
      </c>
      <c r="AJ61" s="43" t="s">
        <v>109</v>
      </c>
      <c r="AK61" s="52" t="s">
        <v>109</v>
      </c>
      <c r="AL61" s="43">
        <v>57.499999999999993</v>
      </c>
      <c r="AM61" s="43" t="s">
        <v>109</v>
      </c>
      <c r="AS61" s="9" t="s">
        <v>34</v>
      </c>
      <c r="AT61" s="43" t="s">
        <v>109</v>
      </c>
      <c r="AU61" s="43" t="s">
        <v>109</v>
      </c>
      <c r="AV61" s="43">
        <v>57.499999999999993</v>
      </c>
      <c r="AW61" s="43" t="s">
        <v>109</v>
      </c>
      <c r="AX61" s="43"/>
      <c r="AY61" s="43" t="s">
        <v>109</v>
      </c>
      <c r="AZ61" s="43" t="s">
        <v>109</v>
      </c>
      <c r="BA61" s="43" t="s">
        <v>109</v>
      </c>
      <c r="BB61" s="43" t="s">
        <v>109</v>
      </c>
      <c r="BC61" s="43" t="s">
        <v>109</v>
      </c>
      <c r="BD61" s="43" t="s">
        <v>109</v>
      </c>
      <c r="BE61" s="43" t="s">
        <v>109</v>
      </c>
      <c r="BF61" s="43">
        <v>57.499999999999993</v>
      </c>
      <c r="BG61" s="43" t="s">
        <v>109</v>
      </c>
      <c r="BH61" s="43" t="s">
        <v>109</v>
      </c>
      <c r="BI61" s="43" t="s">
        <v>109</v>
      </c>
      <c r="BJ61" s="43" t="s">
        <v>109</v>
      </c>
      <c r="BK61" s="43" t="s">
        <v>109</v>
      </c>
      <c r="BL61" s="43" t="s">
        <v>109</v>
      </c>
      <c r="BM61" s="43" t="s">
        <v>109</v>
      </c>
      <c r="BN61" s="43" t="s">
        <v>109</v>
      </c>
      <c r="BO61" s="43" t="s">
        <v>109</v>
      </c>
      <c r="BP61" s="43" t="s">
        <v>109</v>
      </c>
      <c r="BQ61" s="43" t="s">
        <v>109</v>
      </c>
      <c r="BR61" s="43" t="s">
        <v>109</v>
      </c>
      <c r="BS61" s="43" t="s">
        <v>109</v>
      </c>
      <c r="BT61" s="43" t="s">
        <v>109</v>
      </c>
      <c r="BU61" s="43" t="s">
        <v>109</v>
      </c>
      <c r="BV61" s="43" t="s">
        <v>109</v>
      </c>
      <c r="BW61" s="43" t="s">
        <v>109</v>
      </c>
      <c r="BX61" s="43">
        <v>57.499999999999993</v>
      </c>
      <c r="BY61" s="43" t="s">
        <v>109</v>
      </c>
      <c r="BZ61" s="43" t="s">
        <v>109</v>
      </c>
      <c r="CA61" s="43" t="s">
        <v>109</v>
      </c>
      <c r="CB61" s="52" t="s">
        <v>109</v>
      </c>
      <c r="CC61" s="43">
        <v>57.499999999999993</v>
      </c>
      <c r="CD61" s="43" t="s">
        <v>109</v>
      </c>
    </row>
    <row r="62" spans="2:82" ht="15.75" x14ac:dyDescent="0.25">
      <c r="B62" s="9" t="s">
        <v>35</v>
      </c>
      <c r="C62" s="43" t="s">
        <v>109</v>
      </c>
      <c r="D62" s="43" t="s">
        <v>109</v>
      </c>
      <c r="E62" s="43">
        <v>57.499999999999993</v>
      </c>
      <c r="F62" s="43" t="s">
        <v>109</v>
      </c>
      <c r="G62" s="43" t="s">
        <v>109</v>
      </c>
      <c r="H62" s="43" t="s">
        <v>109</v>
      </c>
      <c r="I62" s="43" t="s">
        <v>109</v>
      </c>
      <c r="J62" s="43" t="s">
        <v>109</v>
      </c>
      <c r="K62" s="43" t="s">
        <v>109</v>
      </c>
      <c r="L62" s="43" t="s">
        <v>109</v>
      </c>
      <c r="M62" s="43" t="s">
        <v>109</v>
      </c>
      <c r="N62" s="43" t="s">
        <v>109</v>
      </c>
      <c r="O62" s="43" t="s">
        <v>109</v>
      </c>
      <c r="P62" s="43">
        <v>57.499999999999993</v>
      </c>
      <c r="Q62" s="43" t="s">
        <v>109</v>
      </c>
      <c r="R62" s="43" t="s">
        <v>109</v>
      </c>
      <c r="S62" s="43" t="s">
        <v>109</v>
      </c>
      <c r="T62" s="43" t="s">
        <v>109</v>
      </c>
      <c r="U62" s="43" t="s">
        <v>109</v>
      </c>
      <c r="V62" s="43" t="s">
        <v>109</v>
      </c>
      <c r="W62" s="43" t="s">
        <v>109</v>
      </c>
      <c r="X62" s="43" t="s">
        <v>109</v>
      </c>
      <c r="Y62" s="43" t="s">
        <v>109</v>
      </c>
      <c r="Z62" s="43" t="s">
        <v>109</v>
      </c>
      <c r="AA62" s="43" t="s">
        <v>109</v>
      </c>
      <c r="AB62" s="43">
        <v>57.499999999999993</v>
      </c>
      <c r="AC62" s="43" t="s">
        <v>109</v>
      </c>
      <c r="AD62" s="43" t="s">
        <v>109</v>
      </c>
      <c r="AE62" s="43" t="s">
        <v>109</v>
      </c>
      <c r="AF62" s="43" t="s">
        <v>109</v>
      </c>
      <c r="AG62" s="43">
        <v>57.499999999999993</v>
      </c>
      <c r="AH62" s="43">
        <v>57.499999999999993</v>
      </c>
      <c r="AI62" s="43">
        <v>57.499999999999993</v>
      </c>
      <c r="AJ62" s="43">
        <v>57.499999999999993</v>
      </c>
      <c r="AK62" s="43">
        <v>57.499999999999993</v>
      </c>
      <c r="AL62" s="52" t="s">
        <v>109</v>
      </c>
      <c r="AM62" s="43" t="s">
        <v>109</v>
      </c>
      <c r="AS62" s="9" t="s">
        <v>35</v>
      </c>
      <c r="AT62" s="43" t="s">
        <v>109</v>
      </c>
      <c r="AU62" s="43" t="s">
        <v>109</v>
      </c>
      <c r="AV62" s="43">
        <v>57.499999999999993</v>
      </c>
      <c r="AW62" s="43" t="s">
        <v>109</v>
      </c>
      <c r="AX62" s="43"/>
      <c r="AY62" s="43" t="s">
        <v>109</v>
      </c>
      <c r="AZ62" s="43" t="s">
        <v>109</v>
      </c>
      <c r="BA62" s="43" t="s">
        <v>109</v>
      </c>
      <c r="BB62" s="43" t="s">
        <v>109</v>
      </c>
      <c r="BC62" s="43" t="s">
        <v>109</v>
      </c>
      <c r="BD62" s="43" t="s">
        <v>109</v>
      </c>
      <c r="BE62" s="43" t="s">
        <v>109</v>
      </c>
      <c r="BF62" s="43" t="s">
        <v>109</v>
      </c>
      <c r="BG62" s="43">
        <v>57.499999999999993</v>
      </c>
      <c r="BH62" s="43" t="s">
        <v>109</v>
      </c>
      <c r="BI62" s="43" t="s">
        <v>109</v>
      </c>
      <c r="BJ62" s="43" t="s">
        <v>109</v>
      </c>
      <c r="BK62" s="43" t="s">
        <v>109</v>
      </c>
      <c r="BL62" s="43" t="s">
        <v>109</v>
      </c>
      <c r="BM62" s="43" t="s">
        <v>109</v>
      </c>
      <c r="BN62" s="43" t="s">
        <v>109</v>
      </c>
      <c r="BO62" s="43" t="s">
        <v>109</v>
      </c>
      <c r="BP62" s="43" t="s">
        <v>109</v>
      </c>
      <c r="BQ62" s="43" t="s">
        <v>109</v>
      </c>
      <c r="BR62" s="43" t="s">
        <v>109</v>
      </c>
      <c r="BS62" s="43">
        <v>57.499999999999993</v>
      </c>
      <c r="BT62" s="43" t="s">
        <v>109</v>
      </c>
      <c r="BU62" s="43" t="s">
        <v>109</v>
      </c>
      <c r="BV62" s="43" t="s">
        <v>109</v>
      </c>
      <c r="BW62" s="43" t="s">
        <v>109</v>
      </c>
      <c r="BX62" s="43">
        <v>57.499999999999993</v>
      </c>
      <c r="BY62" s="43">
        <v>57.499999999999993</v>
      </c>
      <c r="BZ62" s="43">
        <v>57.499999999999993</v>
      </c>
      <c r="CA62" s="43">
        <v>57.499999999999993</v>
      </c>
      <c r="CB62" s="43">
        <v>57.499999999999993</v>
      </c>
      <c r="CC62" s="52" t="s">
        <v>109</v>
      </c>
      <c r="CD62" s="43" t="s">
        <v>109</v>
      </c>
    </row>
    <row r="63" spans="2:82" ht="15.75" x14ac:dyDescent="0.25">
      <c r="B63" s="9" t="s">
        <v>207</v>
      </c>
      <c r="C63" s="43" t="s">
        <v>109</v>
      </c>
      <c r="D63" s="43" t="s">
        <v>109</v>
      </c>
      <c r="E63" s="43" t="s">
        <v>109</v>
      </c>
      <c r="F63" s="43" t="s">
        <v>109</v>
      </c>
      <c r="G63" s="43" t="s">
        <v>109</v>
      </c>
      <c r="H63" s="43" t="s">
        <v>109</v>
      </c>
      <c r="I63" s="43" t="s">
        <v>109</v>
      </c>
      <c r="J63" s="43" t="s">
        <v>109</v>
      </c>
      <c r="K63" s="43" t="s">
        <v>109</v>
      </c>
      <c r="L63" s="43" t="s">
        <v>109</v>
      </c>
      <c r="M63" s="43" t="s">
        <v>109</v>
      </c>
      <c r="N63" s="43" t="s">
        <v>109</v>
      </c>
      <c r="O63" s="43" t="s">
        <v>109</v>
      </c>
      <c r="P63" s="43" t="s">
        <v>109</v>
      </c>
      <c r="Q63" s="43" t="s">
        <v>109</v>
      </c>
      <c r="R63" s="43" t="s">
        <v>109</v>
      </c>
      <c r="S63" s="43" t="s">
        <v>109</v>
      </c>
      <c r="T63" s="43" t="s">
        <v>109</v>
      </c>
      <c r="U63" s="43" t="s">
        <v>109</v>
      </c>
      <c r="V63" s="43" t="s">
        <v>109</v>
      </c>
      <c r="W63" s="43" t="s">
        <v>109</v>
      </c>
      <c r="X63" s="43" t="s">
        <v>109</v>
      </c>
      <c r="Y63" s="43" t="s">
        <v>109</v>
      </c>
      <c r="Z63" s="43" t="s">
        <v>109</v>
      </c>
      <c r="AA63" s="43" t="s">
        <v>109</v>
      </c>
      <c r="AB63" s="43" t="s">
        <v>109</v>
      </c>
      <c r="AC63" s="43" t="s">
        <v>109</v>
      </c>
      <c r="AD63" s="43" t="s">
        <v>109</v>
      </c>
      <c r="AE63" s="43" t="s">
        <v>109</v>
      </c>
      <c r="AF63" s="43" t="s">
        <v>109</v>
      </c>
      <c r="AG63" s="43" t="s">
        <v>109</v>
      </c>
      <c r="AH63" s="43" t="s">
        <v>109</v>
      </c>
      <c r="AI63" s="43" t="s">
        <v>109</v>
      </c>
      <c r="AJ63" s="43" t="s">
        <v>109</v>
      </c>
      <c r="AK63" s="43" t="s">
        <v>109</v>
      </c>
      <c r="AL63" s="43" t="s">
        <v>109</v>
      </c>
      <c r="AM63" s="52" t="s">
        <v>109</v>
      </c>
      <c r="AS63" s="9" t="s">
        <v>36</v>
      </c>
      <c r="AT63" s="43" t="s">
        <v>109</v>
      </c>
      <c r="AU63" s="43" t="s">
        <v>109</v>
      </c>
      <c r="AV63" s="43" t="s">
        <v>109</v>
      </c>
      <c r="AW63" s="43" t="s">
        <v>109</v>
      </c>
      <c r="AX63" s="43"/>
      <c r="AY63" s="43" t="s">
        <v>109</v>
      </c>
      <c r="AZ63" s="43" t="s">
        <v>109</v>
      </c>
      <c r="BA63" s="43" t="s">
        <v>109</v>
      </c>
      <c r="BB63" s="43" t="s">
        <v>109</v>
      </c>
      <c r="BC63" s="43" t="s">
        <v>109</v>
      </c>
      <c r="BD63" s="43" t="s">
        <v>109</v>
      </c>
      <c r="BE63" s="43" t="s">
        <v>109</v>
      </c>
      <c r="BF63" s="43" t="s">
        <v>109</v>
      </c>
      <c r="BG63" s="43" t="s">
        <v>109</v>
      </c>
      <c r="BH63" s="43" t="s">
        <v>109</v>
      </c>
      <c r="BI63" s="43" t="s">
        <v>109</v>
      </c>
      <c r="BJ63" s="43" t="s">
        <v>109</v>
      </c>
      <c r="BK63" s="43" t="s">
        <v>109</v>
      </c>
      <c r="BL63" s="43" t="s">
        <v>109</v>
      </c>
      <c r="BM63" s="43" t="s">
        <v>109</v>
      </c>
      <c r="BN63" s="43" t="s">
        <v>109</v>
      </c>
      <c r="BO63" s="43" t="s">
        <v>109</v>
      </c>
      <c r="BP63" s="43" t="s">
        <v>109</v>
      </c>
      <c r="BQ63" s="43" t="s">
        <v>109</v>
      </c>
      <c r="BR63" s="43" t="s">
        <v>109</v>
      </c>
      <c r="BS63" s="43" t="s">
        <v>109</v>
      </c>
      <c r="BT63" s="43" t="s">
        <v>109</v>
      </c>
      <c r="BU63" s="43" t="s">
        <v>109</v>
      </c>
      <c r="BV63" s="43" t="s">
        <v>109</v>
      </c>
      <c r="BW63" s="43" t="s">
        <v>109</v>
      </c>
      <c r="BX63" s="43" t="s">
        <v>109</v>
      </c>
      <c r="BY63" s="43" t="s">
        <v>109</v>
      </c>
      <c r="BZ63" s="43" t="s">
        <v>109</v>
      </c>
      <c r="CA63" s="43" t="s">
        <v>109</v>
      </c>
      <c r="CB63" s="43" t="s">
        <v>109</v>
      </c>
      <c r="CC63" s="43" t="s">
        <v>109</v>
      </c>
      <c r="CD63" s="52" t="s">
        <v>109</v>
      </c>
    </row>
    <row r="68" spans="1:39" x14ac:dyDescent="0.25">
      <c r="B68" s="100" t="s">
        <v>136</v>
      </c>
      <c r="C68" s="104" t="s">
        <v>44</v>
      </c>
    </row>
    <row r="69" spans="1:39" ht="15.75" x14ac:dyDescent="0.25">
      <c r="A69" s="104" t="s">
        <v>43</v>
      </c>
      <c r="B69" s="4" t="s">
        <v>0</v>
      </c>
      <c r="C69" s="40" t="s">
        <v>1</v>
      </c>
      <c r="D69" s="5" t="s">
        <v>2</v>
      </c>
      <c r="E69" s="5" t="s">
        <v>3</v>
      </c>
      <c r="F69" s="5" t="s">
        <v>4</v>
      </c>
      <c r="G69" s="5" t="s">
        <v>5</v>
      </c>
      <c r="H69" s="5" t="s">
        <v>6</v>
      </c>
      <c r="I69" s="5" t="s">
        <v>7</v>
      </c>
      <c r="J69" s="5" t="s">
        <v>8</v>
      </c>
      <c r="K69" s="5" t="s">
        <v>9</v>
      </c>
      <c r="L69" s="5" t="s">
        <v>10</v>
      </c>
      <c r="M69" s="5" t="s">
        <v>11</v>
      </c>
      <c r="N69" s="5" t="s">
        <v>12</v>
      </c>
      <c r="O69" s="209" t="s">
        <v>218</v>
      </c>
      <c r="P69" s="5" t="s">
        <v>13</v>
      </c>
      <c r="Q69" s="5" t="s">
        <v>14</v>
      </c>
      <c r="R69" s="5" t="s">
        <v>15</v>
      </c>
      <c r="S69" s="5" t="s">
        <v>16</v>
      </c>
      <c r="T69" s="5" t="s">
        <v>17</v>
      </c>
      <c r="U69" s="5" t="s">
        <v>18</v>
      </c>
      <c r="V69" s="5" t="s">
        <v>19</v>
      </c>
      <c r="W69" s="6" t="s">
        <v>20</v>
      </c>
      <c r="X69" s="5" t="s">
        <v>21</v>
      </c>
      <c r="Y69" s="5" t="s">
        <v>22</v>
      </c>
      <c r="Z69" s="5" t="s">
        <v>23</v>
      </c>
      <c r="AA69" s="5" t="s">
        <v>24</v>
      </c>
      <c r="AB69" s="5" t="s">
        <v>25</v>
      </c>
      <c r="AC69" s="5" t="s">
        <v>26</v>
      </c>
      <c r="AD69" s="5" t="s">
        <v>27</v>
      </c>
      <c r="AE69" s="5" t="s">
        <v>28</v>
      </c>
      <c r="AF69" s="5" t="s">
        <v>29</v>
      </c>
      <c r="AG69" s="20" t="s">
        <v>31</v>
      </c>
      <c r="AH69" s="5" t="s">
        <v>206</v>
      </c>
      <c r="AI69" s="5" t="s">
        <v>32</v>
      </c>
      <c r="AJ69" s="5" t="s">
        <v>33</v>
      </c>
      <c r="AK69" s="5" t="s">
        <v>34</v>
      </c>
      <c r="AL69" s="5" t="s">
        <v>35</v>
      </c>
      <c r="AM69" s="5" t="s">
        <v>36</v>
      </c>
    </row>
    <row r="70" spans="1:39" ht="15.75" x14ac:dyDescent="0.25">
      <c r="B70" s="9" t="s">
        <v>1</v>
      </c>
      <c r="C70" s="52" t="s">
        <v>109</v>
      </c>
      <c r="D70" s="43" t="s">
        <v>109</v>
      </c>
      <c r="E70" s="43" t="s">
        <v>109</v>
      </c>
      <c r="F70" s="43">
        <v>2.5</v>
      </c>
      <c r="G70" s="43" t="s">
        <v>109</v>
      </c>
      <c r="H70" s="43">
        <v>2.5</v>
      </c>
      <c r="I70" s="43">
        <v>2.5</v>
      </c>
      <c r="J70" s="43" t="s">
        <v>109</v>
      </c>
      <c r="K70" s="43" t="s">
        <v>109</v>
      </c>
      <c r="L70" s="43" t="s">
        <v>109</v>
      </c>
      <c r="M70" s="43" t="s">
        <v>109</v>
      </c>
      <c r="N70" s="43" t="s">
        <v>109</v>
      </c>
      <c r="O70" s="43" t="s">
        <v>109</v>
      </c>
      <c r="P70" s="43">
        <v>2.5</v>
      </c>
      <c r="Q70" s="43" t="s">
        <v>109</v>
      </c>
      <c r="R70" s="43" t="s">
        <v>109</v>
      </c>
      <c r="S70" s="43">
        <v>2.5</v>
      </c>
      <c r="T70" s="43" t="s">
        <v>109</v>
      </c>
      <c r="U70" s="43" t="s">
        <v>109</v>
      </c>
      <c r="V70" s="43" t="s">
        <v>109</v>
      </c>
      <c r="W70" s="43" t="s">
        <v>109</v>
      </c>
      <c r="X70" s="43" t="s">
        <v>109</v>
      </c>
      <c r="Y70" s="43" t="s">
        <v>109</v>
      </c>
      <c r="Z70" s="43" t="s">
        <v>109</v>
      </c>
      <c r="AA70" s="43" t="s">
        <v>109</v>
      </c>
      <c r="AB70" s="43" t="s">
        <v>109</v>
      </c>
      <c r="AC70" s="43" t="s">
        <v>109</v>
      </c>
      <c r="AD70" s="43">
        <v>2.5</v>
      </c>
      <c r="AE70" s="43">
        <v>2.5</v>
      </c>
      <c r="AF70" s="43" t="s">
        <v>109</v>
      </c>
      <c r="AG70" s="43" t="s">
        <v>109</v>
      </c>
      <c r="AH70" s="43" t="s">
        <v>109</v>
      </c>
      <c r="AI70" s="43" t="s">
        <v>109</v>
      </c>
      <c r="AJ70" s="43" t="s">
        <v>109</v>
      </c>
      <c r="AK70" s="43" t="s">
        <v>109</v>
      </c>
      <c r="AL70" s="43" t="s">
        <v>109</v>
      </c>
      <c r="AM70" s="43" t="s">
        <v>109</v>
      </c>
    </row>
    <row r="71" spans="1:39" ht="15.75" x14ac:dyDescent="0.25">
      <c r="B71" s="9" t="s">
        <v>2</v>
      </c>
      <c r="C71" s="43" t="s">
        <v>109</v>
      </c>
      <c r="D71" s="52" t="s">
        <v>109</v>
      </c>
      <c r="E71" s="43" t="s">
        <v>109</v>
      </c>
      <c r="F71" s="43" t="s">
        <v>109</v>
      </c>
      <c r="G71" s="43" t="s">
        <v>109</v>
      </c>
      <c r="H71" s="43" t="s">
        <v>109</v>
      </c>
      <c r="I71" s="43">
        <v>18</v>
      </c>
      <c r="J71" s="43" t="s">
        <v>109</v>
      </c>
      <c r="K71" s="43" t="s">
        <v>109</v>
      </c>
      <c r="L71" s="43" t="s">
        <v>109</v>
      </c>
      <c r="M71" s="43" t="s">
        <v>109</v>
      </c>
      <c r="N71" s="43">
        <v>2.5</v>
      </c>
      <c r="O71" s="43" t="s">
        <v>109</v>
      </c>
      <c r="P71" s="43" t="s">
        <v>109</v>
      </c>
      <c r="Q71" s="43" t="s">
        <v>109</v>
      </c>
      <c r="R71" s="43" t="s">
        <v>109</v>
      </c>
      <c r="S71" s="43" t="s">
        <v>109</v>
      </c>
      <c r="T71" s="43" t="s">
        <v>109</v>
      </c>
      <c r="U71" s="43">
        <v>2.5</v>
      </c>
      <c r="V71" s="43" t="s">
        <v>109</v>
      </c>
      <c r="W71" s="43" t="s">
        <v>109</v>
      </c>
      <c r="X71" s="43">
        <v>2.5</v>
      </c>
      <c r="Y71" s="43" t="s">
        <v>109</v>
      </c>
      <c r="Z71" s="43" t="s">
        <v>109</v>
      </c>
      <c r="AA71" s="43" t="s">
        <v>109</v>
      </c>
      <c r="AB71" s="43" t="s">
        <v>109</v>
      </c>
      <c r="AC71" s="43" t="s">
        <v>109</v>
      </c>
      <c r="AD71" s="43" t="s">
        <v>109</v>
      </c>
      <c r="AE71" s="43" t="s">
        <v>109</v>
      </c>
      <c r="AF71" s="43">
        <v>18</v>
      </c>
      <c r="AG71" s="43" t="s">
        <v>109</v>
      </c>
      <c r="AH71" s="43" t="s">
        <v>109</v>
      </c>
      <c r="AI71" s="43" t="s">
        <v>109</v>
      </c>
      <c r="AJ71" s="43" t="s">
        <v>109</v>
      </c>
      <c r="AK71" s="43" t="s">
        <v>109</v>
      </c>
      <c r="AL71" s="43" t="s">
        <v>109</v>
      </c>
      <c r="AM71" s="43" t="s">
        <v>109</v>
      </c>
    </row>
    <row r="72" spans="1:39" ht="15.75" x14ac:dyDescent="0.25">
      <c r="B72" s="9" t="s">
        <v>3</v>
      </c>
      <c r="C72" s="43" t="s">
        <v>109</v>
      </c>
      <c r="D72" s="43" t="s">
        <v>109</v>
      </c>
      <c r="E72" s="52" t="s">
        <v>109</v>
      </c>
      <c r="F72" s="43" t="s">
        <v>109</v>
      </c>
      <c r="G72" s="43" t="s">
        <v>109</v>
      </c>
      <c r="H72" s="43" t="s">
        <v>109</v>
      </c>
      <c r="I72" s="43" t="s">
        <v>109</v>
      </c>
      <c r="J72" s="43" t="s">
        <v>109</v>
      </c>
      <c r="K72" s="43" t="s">
        <v>109</v>
      </c>
      <c r="L72" s="43" t="s">
        <v>109</v>
      </c>
      <c r="M72" s="43" t="s">
        <v>109</v>
      </c>
      <c r="N72" s="43" t="s">
        <v>109</v>
      </c>
      <c r="O72" s="43">
        <v>2.5</v>
      </c>
      <c r="P72" s="43" t="s">
        <v>109</v>
      </c>
      <c r="Q72" s="43" t="s">
        <v>109</v>
      </c>
      <c r="R72" s="43" t="s">
        <v>109</v>
      </c>
      <c r="S72" s="43" t="s">
        <v>109</v>
      </c>
      <c r="T72" s="43" t="s">
        <v>109</v>
      </c>
      <c r="U72" s="43" t="s">
        <v>109</v>
      </c>
      <c r="V72" s="43" t="s">
        <v>109</v>
      </c>
      <c r="W72" s="43" t="s">
        <v>109</v>
      </c>
      <c r="X72" s="43" t="s">
        <v>109</v>
      </c>
      <c r="Y72" s="43" t="s">
        <v>109</v>
      </c>
      <c r="Z72" s="43" t="s">
        <v>109</v>
      </c>
      <c r="AA72" s="43" t="s">
        <v>109</v>
      </c>
      <c r="AB72" s="43">
        <v>2.5</v>
      </c>
      <c r="AC72" s="43" t="s">
        <v>109</v>
      </c>
      <c r="AD72" s="43" t="s">
        <v>109</v>
      </c>
      <c r="AE72" s="43" t="s">
        <v>109</v>
      </c>
      <c r="AF72" s="43" t="s">
        <v>109</v>
      </c>
      <c r="AG72" s="43" t="s">
        <v>109</v>
      </c>
      <c r="AH72" s="43" t="s">
        <v>109</v>
      </c>
      <c r="AI72" s="43" t="s">
        <v>109</v>
      </c>
      <c r="AJ72" s="43" t="s">
        <v>109</v>
      </c>
      <c r="AK72" s="43">
        <v>2.5</v>
      </c>
      <c r="AL72" s="43">
        <v>2.5</v>
      </c>
      <c r="AM72" s="43" t="s">
        <v>109</v>
      </c>
    </row>
    <row r="73" spans="1:39" ht="15.75" x14ac:dyDescent="0.25">
      <c r="B73" s="9" t="s">
        <v>4</v>
      </c>
      <c r="C73" s="43">
        <v>2.5</v>
      </c>
      <c r="D73" s="43" t="s">
        <v>109</v>
      </c>
      <c r="E73" s="43" t="s">
        <v>109</v>
      </c>
      <c r="F73" s="52" t="s">
        <v>109</v>
      </c>
      <c r="G73" s="43" t="s">
        <v>109</v>
      </c>
      <c r="H73" s="43" t="s">
        <v>109</v>
      </c>
      <c r="I73" s="43">
        <v>2.5</v>
      </c>
      <c r="J73" s="43" t="s">
        <v>109</v>
      </c>
      <c r="K73" s="43" t="s">
        <v>109</v>
      </c>
      <c r="L73" s="43" t="s">
        <v>109</v>
      </c>
      <c r="M73" s="43" t="s">
        <v>109</v>
      </c>
      <c r="N73" s="43">
        <v>2.5</v>
      </c>
      <c r="O73" s="43" t="s">
        <v>109</v>
      </c>
      <c r="P73" s="43" t="s">
        <v>109</v>
      </c>
      <c r="Q73" s="43" t="s">
        <v>109</v>
      </c>
      <c r="R73" s="43" t="s">
        <v>109</v>
      </c>
      <c r="S73" s="43">
        <v>2.5</v>
      </c>
      <c r="T73" s="43" t="s">
        <v>109</v>
      </c>
      <c r="U73" s="43" t="s">
        <v>109</v>
      </c>
      <c r="V73" s="43" t="s">
        <v>109</v>
      </c>
      <c r="W73" s="43" t="s">
        <v>109</v>
      </c>
      <c r="X73" s="43" t="s">
        <v>109</v>
      </c>
      <c r="Y73" s="43" t="s">
        <v>109</v>
      </c>
      <c r="Z73" s="43" t="s">
        <v>109</v>
      </c>
      <c r="AA73" s="43" t="s">
        <v>109</v>
      </c>
      <c r="AB73" s="43" t="s">
        <v>109</v>
      </c>
      <c r="AC73" s="43" t="s">
        <v>109</v>
      </c>
      <c r="AD73" s="43" t="s">
        <v>109</v>
      </c>
      <c r="AE73" s="43" t="s">
        <v>109</v>
      </c>
      <c r="AF73" s="43" t="s">
        <v>109</v>
      </c>
      <c r="AG73" s="43" t="s">
        <v>109</v>
      </c>
      <c r="AH73" s="43" t="s">
        <v>109</v>
      </c>
      <c r="AI73" s="43" t="s">
        <v>109</v>
      </c>
      <c r="AJ73" s="43" t="s">
        <v>109</v>
      </c>
      <c r="AK73" s="43" t="s">
        <v>109</v>
      </c>
      <c r="AL73" s="43" t="s">
        <v>109</v>
      </c>
      <c r="AM73" s="43" t="s">
        <v>109</v>
      </c>
    </row>
    <row r="74" spans="1:39" ht="15.75" x14ac:dyDescent="0.25">
      <c r="B74" s="9" t="s">
        <v>5</v>
      </c>
      <c r="C74" s="43"/>
      <c r="D74" s="43"/>
      <c r="E74" s="43"/>
      <c r="F74" s="43"/>
      <c r="G74" s="52"/>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row>
    <row r="75" spans="1:39" ht="15.75" x14ac:dyDescent="0.25">
      <c r="B75" s="9" t="s">
        <v>6</v>
      </c>
      <c r="C75" s="43">
        <v>2.5</v>
      </c>
      <c r="D75" s="43" t="s">
        <v>109</v>
      </c>
      <c r="E75" s="43" t="s">
        <v>109</v>
      </c>
      <c r="F75" s="43" t="s">
        <v>109</v>
      </c>
      <c r="G75" s="43" t="s">
        <v>109</v>
      </c>
      <c r="H75" s="52" t="s">
        <v>109</v>
      </c>
      <c r="I75" s="43">
        <v>2.5</v>
      </c>
      <c r="J75" s="43" t="s">
        <v>109</v>
      </c>
      <c r="K75" s="43" t="s">
        <v>109</v>
      </c>
      <c r="L75" s="43" t="s">
        <v>109</v>
      </c>
      <c r="M75" s="43" t="s">
        <v>109</v>
      </c>
      <c r="N75" s="43" t="s">
        <v>109</v>
      </c>
      <c r="O75" s="43" t="s">
        <v>109</v>
      </c>
      <c r="P75" s="43" t="s">
        <v>109</v>
      </c>
      <c r="Q75" s="43" t="s">
        <v>109</v>
      </c>
      <c r="R75" s="43" t="s">
        <v>109</v>
      </c>
      <c r="S75" s="43" t="s">
        <v>109</v>
      </c>
      <c r="T75" s="43" t="s">
        <v>109</v>
      </c>
      <c r="U75" s="43" t="s">
        <v>109</v>
      </c>
      <c r="V75" s="43" t="s">
        <v>109</v>
      </c>
      <c r="W75" s="43" t="s">
        <v>109</v>
      </c>
      <c r="X75" s="43" t="s">
        <v>109</v>
      </c>
      <c r="Y75" s="43" t="s">
        <v>109</v>
      </c>
      <c r="Z75" s="43">
        <v>2.5</v>
      </c>
      <c r="AA75" s="43" t="s">
        <v>109</v>
      </c>
      <c r="AB75" s="43" t="s">
        <v>109</v>
      </c>
      <c r="AC75" s="43" t="s">
        <v>109</v>
      </c>
      <c r="AD75" s="43" t="s">
        <v>109</v>
      </c>
      <c r="AE75" s="43">
        <v>2.5</v>
      </c>
      <c r="AF75" s="43" t="s">
        <v>109</v>
      </c>
      <c r="AG75" s="43" t="s">
        <v>109</v>
      </c>
      <c r="AH75" s="43" t="s">
        <v>109</v>
      </c>
      <c r="AI75" s="43" t="s">
        <v>109</v>
      </c>
      <c r="AJ75" s="43" t="s">
        <v>109</v>
      </c>
      <c r="AK75" s="43" t="s">
        <v>109</v>
      </c>
      <c r="AL75" s="43" t="s">
        <v>109</v>
      </c>
      <c r="AM75" s="43" t="s">
        <v>109</v>
      </c>
    </row>
    <row r="76" spans="1:39" ht="15.75" x14ac:dyDescent="0.25">
      <c r="B76" s="9" t="s">
        <v>7</v>
      </c>
      <c r="C76" s="43">
        <v>2.5</v>
      </c>
      <c r="D76" s="43">
        <v>18</v>
      </c>
      <c r="E76" s="43" t="s">
        <v>109</v>
      </c>
      <c r="F76" s="43">
        <v>2.5</v>
      </c>
      <c r="G76" s="43" t="s">
        <v>109</v>
      </c>
      <c r="H76" s="43">
        <v>2.5</v>
      </c>
      <c r="I76" s="52" t="s">
        <v>109</v>
      </c>
      <c r="J76" s="43">
        <v>18</v>
      </c>
      <c r="K76" s="43" t="s">
        <v>109</v>
      </c>
      <c r="L76" s="43" t="s">
        <v>109</v>
      </c>
      <c r="M76" s="43" t="s">
        <v>109</v>
      </c>
      <c r="N76" s="43">
        <v>2.5</v>
      </c>
      <c r="O76" s="43" t="s">
        <v>109</v>
      </c>
      <c r="P76" s="43" t="s">
        <v>109</v>
      </c>
      <c r="Q76" s="43" t="s">
        <v>109</v>
      </c>
      <c r="R76" s="43" t="s">
        <v>109</v>
      </c>
      <c r="S76" s="43" t="s">
        <v>109</v>
      </c>
      <c r="T76" s="43" t="s">
        <v>109</v>
      </c>
      <c r="U76" s="43">
        <v>2.5</v>
      </c>
      <c r="V76" s="43" t="s">
        <v>109</v>
      </c>
      <c r="W76" s="43" t="s">
        <v>109</v>
      </c>
      <c r="X76" s="43">
        <v>2.5</v>
      </c>
      <c r="Y76" s="43">
        <v>18</v>
      </c>
      <c r="Z76" s="43">
        <v>2.5</v>
      </c>
      <c r="AA76" s="43" t="s">
        <v>109</v>
      </c>
      <c r="AB76" s="43" t="s">
        <v>109</v>
      </c>
      <c r="AC76" s="43">
        <v>18</v>
      </c>
      <c r="AD76" s="43" t="s">
        <v>109</v>
      </c>
      <c r="AE76" s="43" t="s">
        <v>109</v>
      </c>
      <c r="AF76" s="43">
        <v>18</v>
      </c>
      <c r="AG76" s="43" t="s">
        <v>109</v>
      </c>
      <c r="AH76" s="43" t="s">
        <v>109</v>
      </c>
      <c r="AI76" s="43" t="s">
        <v>109</v>
      </c>
      <c r="AJ76" s="43" t="s">
        <v>109</v>
      </c>
      <c r="AK76" s="43" t="s">
        <v>109</v>
      </c>
      <c r="AL76" s="43" t="s">
        <v>109</v>
      </c>
      <c r="AM76" s="43" t="s">
        <v>109</v>
      </c>
    </row>
    <row r="77" spans="1:39" ht="15.75" x14ac:dyDescent="0.25">
      <c r="B77" s="9" t="s">
        <v>8</v>
      </c>
      <c r="C77" s="43" t="s">
        <v>109</v>
      </c>
      <c r="D77" s="43" t="s">
        <v>109</v>
      </c>
      <c r="E77" s="43" t="s">
        <v>109</v>
      </c>
      <c r="F77" s="43" t="s">
        <v>109</v>
      </c>
      <c r="G77" s="43" t="s">
        <v>109</v>
      </c>
      <c r="H77" s="43" t="s">
        <v>109</v>
      </c>
      <c r="I77" s="43">
        <v>18</v>
      </c>
      <c r="J77" s="52" t="s">
        <v>109</v>
      </c>
      <c r="K77" s="43" t="s">
        <v>109</v>
      </c>
      <c r="L77" s="43" t="s">
        <v>109</v>
      </c>
      <c r="M77" s="43" t="s">
        <v>109</v>
      </c>
      <c r="N77" s="43" t="s">
        <v>109</v>
      </c>
      <c r="O77" s="43" t="s">
        <v>109</v>
      </c>
      <c r="P77" s="43" t="s">
        <v>109</v>
      </c>
      <c r="Q77" s="43" t="s">
        <v>109</v>
      </c>
      <c r="R77" s="43" t="s">
        <v>109</v>
      </c>
      <c r="S77" s="43" t="s">
        <v>109</v>
      </c>
      <c r="T77" s="43" t="s">
        <v>109</v>
      </c>
      <c r="U77" s="43" t="s">
        <v>109</v>
      </c>
      <c r="V77" s="43" t="s">
        <v>109</v>
      </c>
      <c r="W77" s="43" t="s">
        <v>109</v>
      </c>
      <c r="X77" s="43">
        <v>18</v>
      </c>
      <c r="Y77" s="43">
        <v>18</v>
      </c>
      <c r="Z77" s="43" t="s">
        <v>109</v>
      </c>
      <c r="AA77" s="43" t="s">
        <v>109</v>
      </c>
      <c r="AB77" s="43" t="s">
        <v>109</v>
      </c>
      <c r="AC77" s="43">
        <v>18</v>
      </c>
      <c r="AD77" s="43" t="s">
        <v>109</v>
      </c>
      <c r="AE77" s="43" t="s">
        <v>109</v>
      </c>
      <c r="AF77" s="43" t="s">
        <v>109</v>
      </c>
      <c r="AG77" s="43" t="s">
        <v>109</v>
      </c>
      <c r="AH77" s="43" t="s">
        <v>109</v>
      </c>
      <c r="AI77" s="43" t="s">
        <v>109</v>
      </c>
      <c r="AJ77" s="43" t="s">
        <v>109</v>
      </c>
      <c r="AK77" s="43" t="s">
        <v>109</v>
      </c>
      <c r="AL77" s="43" t="s">
        <v>109</v>
      </c>
      <c r="AM77" s="43" t="s">
        <v>109</v>
      </c>
    </row>
    <row r="78" spans="1:39" ht="15.75" x14ac:dyDescent="0.25">
      <c r="B78" s="9" t="s">
        <v>9</v>
      </c>
      <c r="C78" s="43" t="s">
        <v>109</v>
      </c>
      <c r="D78" s="43" t="s">
        <v>109</v>
      </c>
      <c r="E78" s="43" t="s">
        <v>109</v>
      </c>
      <c r="F78" s="43" t="s">
        <v>109</v>
      </c>
      <c r="G78" s="43" t="s">
        <v>109</v>
      </c>
      <c r="H78" s="43" t="s">
        <v>109</v>
      </c>
      <c r="I78" s="43" t="s">
        <v>109</v>
      </c>
      <c r="J78" s="43" t="s">
        <v>109</v>
      </c>
      <c r="K78" s="52" t="s">
        <v>109</v>
      </c>
      <c r="L78" s="43" t="s">
        <v>109</v>
      </c>
      <c r="M78" s="43">
        <v>18</v>
      </c>
      <c r="N78" s="43" t="s">
        <v>109</v>
      </c>
      <c r="O78" s="43" t="s">
        <v>109</v>
      </c>
      <c r="P78" s="43" t="s">
        <v>109</v>
      </c>
      <c r="Q78" s="43" t="s">
        <v>109</v>
      </c>
      <c r="R78" s="43" t="s">
        <v>109</v>
      </c>
      <c r="S78" s="43" t="s">
        <v>109</v>
      </c>
      <c r="T78" s="43" t="s">
        <v>109</v>
      </c>
      <c r="U78" s="43" t="s">
        <v>109</v>
      </c>
      <c r="V78" s="43">
        <v>2.5</v>
      </c>
      <c r="W78" s="43" t="s">
        <v>109</v>
      </c>
      <c r="X78" s="43" t="s">
        <v>109</v>
      </c>
      <c r="Y78" s="43" t="s">
        <v>109</v>
      </c>
      <c r="Z78" s="43" t="s">
        <v>109</v>
      </c>
      <c r="AA78" s="43" t="s">
        <v>109</v>
      </c>
      <c r="AB78" s="43" t="s">
        <v>109</v>
      </c>
      <c r="AC78" s="43" t="s">
        <v>109</v>
      </c>
      <c r="AD78" s="43" t="s">
        <v>109</v>
      </c>
      <c r="AE78" s="43" t="s">
        <v>109</v>
      </c>
      <c r="AF78" s="43" t="s">
        <v>109</v>
      </c>
      <c r="AG78" s="43" t="s">
        <v>109</v>
      </c>
      <c r="AH78" s="43" t="s">
        <v>109</v>
      </c>
      <c r="AI78" s="43" t="s">
        <v>109</v>
      </c>
      <c r="AJ78" s="43" t="s">
        <v>109</v>
      </c>
      <c r="AK78" s="43" t="s">
        <v>109</v>
      </c>
      <c r="AL78" s="43" t="s">
        <v>109</v>
      </c>
      <c r="AM78" s="43" t="s">
        <v>109</v>
      </c>
    </row>
    <row r="79" spans="1:39" ht="15.75" x14ac:dyDescent="0.25">
      <c r="B79" s="9" t="s">
        <v>10</v>
      </c>
      <c r="C79" s="43" t="s">
        <v>109</v>
      </c>
      <c r="D79" s="43" t="s">
        <v>109</v>
      </c>
      <c r="E79" s="43" t="s">
        <v>109</v>
      </c>
      <c r="F79" s="43" t="s">
        <v>109</v>
      </c>
      <c r="G79" s="43" t="s">
        <v>109</v>
      </c>
      <c r="H79" s="43" t="s">
        <v>109</v>
      </c>
      <c r="I79" s="43" t="s">
        <v>109</v>
      </c>
      <c r="J79" s="43" t="s">
        <v>109</v>
      </c>
      <c r="K79" s="43" t="s">
        <v>109</v>
      </c>
      <c r="L79" s="52" t="s">
        <v>109</v>
      </c>
      <c r="M79" s="43" t="s">
        <v>109</v>
      </c>
      <c r="N79" s="43">
        <v>2.5</v>
      </c>
      <c r="O79" s="43" t="s">
        <v>109</v>
      </c>
      <c r="P79" s="43" t="s">
        <v>109</v>
      </c>
      <c r="Q79" s="43" t="s">
        <v>109</v>
      </c>
      <c r="R79" s="43" t="s">
        <v>109</v>
      </c>
      <c r="S79" s="43" t="s">
        <v>109</v>
      </c>
      <c r="T79" s="43" t="s">
        <v>109</v>
      </c>
      <c r="U79" s="43" t="s">
        <v>109</v>
      </c>
      <c r="V79" s="43" t="s">
        <v>109</v>
      </c>
      <c r="W79" s="43" t="s">
        <v>109</v>
      </c>
      <c r="X79" s="43" t="s">
        <v>109</v>
      </c>
      <c r="Y79" s="43" t="s">
        <v>109</v>
      </c>
      <c r="Z79" s="43" t="s">
        <v>109</v>
      </c>
      <c r="AA79" s="43">
        <v>2.5</v>
      </c>
      <c r="AB79" s="43" t="s">
        <v>109</v>
      </c>
      <c r="AC79" s="43" t="s">
        <v>109</v>
      </c>
      <c r="AD79" s="43" t="s">
        <v>109</v>
      </c>
      <c r="AE79" s="43" t="s">
        <v>109</v>
      </c>
      <c r="AF79" s="43" t="s">
        <v>109</v>
      </c>
      <c r="AG79" s="43" t="s">
        <v>109</v>
      </c>
      <c r="AH79" s="43" t="s">
        <v>109</v>
      </c>
      <c r="AI79" s="43" t="s">
        <v>109</v>
      </c>
      <c r="AJ79" s="43" t="s">
        <v>109</v>
      </c>
      <c r="AK79" s="43" t="s">
        <v>109</v>
      </c>
      <c r="AL79" s="43" t="s">
        <v>109</v>
      </c>
      <c r="AM79" s="43" t="s">
        <v>109</v>
      </c>
    </row>
    <row r="80" spans="1:39" ht="15.75" x14ac:dyDescent="0.25">
      <c r="B80" s="9" t="s">
        <v>11</v>
      </c>
      <c r="C80" s="43" t="s">
        <v>109</v>
      </c>
      <c r="D80" s="43" t="s">
        <v>109</v>
      </c>
      <c r="E80" s="43" t="s">
        <v>109</v>
      </c>
      <c r="F80" s="43" t="s">
        <v>109</v>
      </c>
      <c r="G80" s="43" t="s">
        <v>109</v>
      </c>
      <c r="H80" s="43" t="s">
        <v>109</v>
      </c>
      <c r="I80" s="43" t="s">
        <v>109</v>
      </c>
      <c r="J80" s="43" t="s">
        <v>109</v>
      </c>
      <c r="K80" s="43">
        <v>18</v>
      </c>
      <c r="L80" s="43" t="s">
        <v>109</v>
      </c>
      <c r="M80" s="52" t="s">
        <v>109</v>
      </c>
      <c r="N80" s="43" t="s">
        <v>109</v>
      </c>
      <c r="O80" s="43" t="s">
        <v>109</v>
      </c>
      <c r="P80" s="43" t="s">
        <v>109</v>
      </c>
      <c r="Q80" s="43" t="s">
        <v>109</v>
      </c>
      <c r="R80" s="43" t="s">
        <v>109</v>
      </c>
      <c r="S80" s="43" t="s">
        <v>109</v>
      </c>
      <c r="T80" s="43" t="s">
        <v>109</v>
      </c>
      <c r="U80" s="43" t="s">
        <v>109</v>
      </c>
      <c r="V80" s="43" t="s">
        <v>109</v>
      </c>
      <c r="W80" s="43" t="s">
        <v>109</v>
      </c>
      <c r="X80" s="43" t="s">
        <v>109</v>
      </c>
      <c r="Y80" s="43">
        <v>2.5</v>
      </c>
      <c r="Z80" s="43" t="s">
        <v>109</v>
      </c>
      <c r="AA80" s="43" t="s">
        <v>109</v>
      </c>
      <c r="AB80" s="43" t="s">
        <v>109</v>
      </c>
      <c r="AC80" s="43">
        <v>2.5</v>
      </c>
      <c r="AD80" s="43" t="s">
        <v>109</v>
      </c>
      <c r="AE80" s="43" t="s">
        <v>109</v>
      </c>
      <c r="AF80" s="43" t="s">
        <v>109</v>
      </c>
      <c r="AG80" s="43" t="s">
        <v>109</v>
      </c>
      <c r="AH80" s="43" t="s">
        <v>109</v>
      </c>
      <c r="AI80" s="43" t="s">
        <v>109</v>
      </c>
      <c r="AJ80" s="43" t="s">
        <v>109</v>
      </c>
      <c r="AK80" s="43" t="s">
        <v>109</v>
      </c>
      <c r="AL80" s="43" t="s">
        <v>109</v>
      </c>
      <c r="AM80" s="43" t="s">
        <v>109</v>
      </c>
    </row>
    <row r="81" spans="2:39" ht="15.75" x14ac:dyDescent="0.25">
      <c r="B81" s="9" t="s">
        <v>12</v>
      </c>
      <c r="C81" s="43" t="s">
        <v>109</v>
      </c>
      <c r="D81" s="43">
        <v>2.5</v>
      </c>
      <c r="E81" s="43" t="s">
        <v>109</v>
      </c>
      <c r="F81" s="43">
        <v>2.5</v>
      </c>
      <c r="G81" s="43" t="s">
        <v>109</v>
      </c>
      <c r="H81" s="43" t="s">
        <v>109</v>
      </c>
      <c r="I81" s="43">
        <v>2.5</v>
      </c>
      <c r="J81" s="43" t="s">
        <v>109</v>
      </c>
      <c r="K81" s="43" t="s">
        <v>109</v>
      </c>
      <c r="L81" s="43">
        <v>2.5</v>
      </c>
      <c r="M81" s="43" t="s">
        <v>109</v>
      </c>
      <c r="N81" s="52" t="s">
        <v>109</v>
      </c>
      <c r="O81" s="43" t="s">
        <v>109</v>
      </c>
      <c r="P81" s="43" t="s">
        <v>109</v>
      </c>
      <c r="Q81" s="43">
        <v>18</v>
      </c>
      <c r="R81" s="43" t="s">
        <v>109</v>
      </c>
      <c r="S81" s="43">
        <v>2.5</v>
      </c>
      <c r="T81" s="43" t="s">
        <v>109</v>
      </c>
      <c r="U81" s="43">
        <v>2.5</v>
      </c>
      <c r="V81" s="43" t="s">
        <v>109</v>
      </c>
      <c r="W81" s="43" t="s">
        <v>109</v>
      </c>
      <c r="X81" s="43" t="s">
        <v>109</v>
      </c>
      <c r="Y81" s="43" t="s">
        <v>109</v>
      </c>
      <c r="Z81" s="43" t="s">
        <v>109</v>
      </c>
      <c r="AA81" s="43" t="s">
        <v>109</v>
      </c>
      <c r="AB81" s="43" t="s">
        <v>109</v>
      </c>
      <c r="AC81" s="43" t="s">
        <v>109</v>
      </c>
      <c r="AD81" s="43" t="s">
        <v>109</v>
      </c>
      <c r="AE81" s="43" t="s">
        <v>109</v>
      </c>
      <c r="AF81" s="43">
        <v>18</v>
      </c>
      <c r="AG81" s="43" t="s">
        <v>109</v>
      </c>
      <c r="AH81" s="43" t="s">
        <v>109</v>
      </c>
      <c r="AI81" s="43" t="s">
        <v>109</v>
      </c>
      <c r="AJ81" s="43" t="s">
        <v>109</v>
      </c>
      <c r="AK81" s="43" t="s">
        <v>109</v>
      </c>
      <c r="AL81" s="43" t="s">
        <v>109</v>
      </c>
      <c r="AM81" s="43" t="s">
        <v>109</v>
      </c>
    </row>
    <row r="82" spans="2:39" x14ac:dyDescent="0.25">
      <c r="B82" s="209" t="s">
        <v>218</v>
      </c>
      <c r="C82" s="43" t="s">
        <v>109</v>
      </c>
      <c r="D82" s="43" t="s">
        <v>109</v>
      </c>
      <c r="E82" s="43">
        <v>2.5</v>
      </c>
      <c r="F82" s="43" t="s">
        <v>109</v>
      </c>
      <c r="G82" s="43" t="s">
        <v>109</v>
      </c>
      <c r="H82" s="43" t="s">
        <v>109</v>
      </c>
      <c r="I82" s="43" t="s">
        <v>109</v>
      </c>
      <c r="J82" s="43" t="s">
        <v>109</v>
      </c>
      <c r="K82" s="43" t="s">
        <v>109</v>
      </c>
      <c r="L82" s="43" t="s">
        <v>109</v>
      </c>
      <c r="M82" s="43" t="s">
        <v>109</v>
      </c>
      <c r="N82" s="43" t="s">
        <v>109</v>
      </c>
      <c r="O82" s="52" t="s">
        <v>109</v>
      </c>
      <c r="P82" s="43" t="s">
        <v>109</v>
      </c>
      <c r="Q82" s="43" t="s">
        <v>109</v>
      </c>
      <c r="R82" s="43" t="s">
        <v>109</v>
      </c>
      <c r="S82" s="43">
        <v>18</v>
      </c>
      <c r="T82" s="43" t="s">
        <v>109</v>
      </c>
      <c r="U82" s="43" t="s">
        <v>109</v>
      </c>
      <c r="V82" s="43" t="s">
        <v>109</v>
      </c>
      <c r="W82" s="43" t="s">
        <v>109</v>
      </c>
      <c r="X82" s="43" t="s">
        <v>109</v>
      </c>
      <c r="Y82" s="43" t="s">
        <v>109</v>
      </c>
      <c r="Z82" s="43" t="s">
        <v>109</v>
      </c>
      <c r="AA82" s="43" t="s">
        <v>109</v>
      </c>
      <c r="AB82" s="43" t="s">
        <v>109</v>
      </c>
      <c r="AC82" s="43" t="s">
        <v>109</v>
      </c>
      <c r="AD82" s="43" t="s">
        <v>109</v>
      </c>
      <c r="AE82" s="43" t="s">
        <v>109</v>
      </c>
      <c r="AF82" s="43" t="s">
        <v>109</v>
      </c>
      <c r="AG82" s="43">
        <v>2.5</v>
      </c>
      <c r="AH82" s="43" t="s">
        <v>109</v>
      </c>
      <c r="AI82" s="43" t="s">
        <v>109</v>
      </c>
      <c r="AJ82" s="43" t="s">
        <v>109</v>
      </c>
      <c r="AK82" s="43">
        <v>2.5</v>
      </c>
      <c r="AL82" s="43" t="s">
        <v>109</v>
      </c>
      <c r="AM82" s="43" t="s">
        <v>109</v>
      </c>
    </row>
    <row r="83" spans="2:39" ht="15.75" x14ac:dyDescent="0.25">
      <c r="B83" s="9" t="s">
        <v>13</v>
      </c>
      <c r="C83" s="43">
        <v>2.5</v>
      </c>
      <c r="D83" s="43" t="s">
        <v>109</v>
      </c>
      <c r="E83" s="43" t="s">
        <v>109</v>
      </c>
      <c r="F83" s="43" t="s">
        <v>109</v>
      </c>
      <c r="G83" s="43" t="s">
        <v>109</v>
      </c>
      <c r="H83" s="43" t="s">
        <v>109</v>
      </c>
      <c r="I83" s="43" t="s">
        <v>109</v>
      </c>
      <c r="J83" s="43" t="s">
        <v>109</v>
      </c>
      <c r="K83" s="43" t="s">
        <v>109</v>
      </c>
      <c r="L83" s="43" t="s">
        <v>109</v>
      </c>
      <c r="M83" s="43" t="s">
        <v>109</v>
      </c>
      <c r="N83" s="43" t="s">
        <v>109</v>
      </c>
      <c r="O83" s="43" t="s">
        <v>109</v>
      </c>
      <c r="P83" s="52" t="s">
        <v>109</v>
      </c>
      <c r="Q83" s="43" t="s">
        <v>109</v>
      </c>
      <c r="R83" s="43" t="s">
        <v>109</v>
      </c>
      <c r="S83" s="43" t="s">
        <v>109</v>
      </c>
      <c r="T83" s="43" t="s">
        <v>109</v>
      </c>
      <c r="U83" s="43" t="s">
        <v>109</v>
      </c>
      <c r="V83" s="43" t="s">
        <v>109</v>
      </c>
      <c r="W83" s="43" t="s">
        <v>109</v>
      </c>
      <c r="X83" s="43" t="s">
        <v>109</v>
      </c>
      <c r="Y83" s="43" t="s">
        <v>109</v>
      </c>
      <c r="Z83" s="43" t="s">
        <v>109</v>
      </c>
      <c r="AA83" s="43" t="s">
        <v>109</v>
      </c>
      <c r="AB83" s="43">
        <v>2.5</v>
      </c>
      <c r="AC83" s="43" t="s">
        <v>109</v>
      </c>
      <c r="AD83" s="43">
        <v>2.5</v>
      </c>
      <c r="AE83" s="43">
        <v>2.5</v>
      </c>
      <c r="AF83" s="43" t="s">
        <v>109</v>
      </c>
      <c r="AG83" s="43" t="s">
        <v>109</v>
      </c>
      <c r="AH83" s="43" t="s">
        <v>109</v>
      </c>
      <c r="AI83" s="43">
        <v>2.5</v>
      </c>
      <c r="AJ83" s="43" t="s">
        <v>109</v>
      </c>
      <c r="AK83" s="43" t="s">
        <v>109</v>
      </c>
      <c r="AL83" s="43">
        <v>2.5</v>
      </c>
      <c r="AM83" s="43" t="s">
        <v>109</v>
      </c>
    </row>
    <row r="84" spans="2:39" ht="15.75" x14ac:dyDescent="0.25">
      <c r="B84" s="9" t="s">
        <v>14</v>
      </c>
      <c r="C84" s="43" t="s">
        <v>109</v>
      </c>
      <c r="D84" s="43" t="s">
        <v>109</v>
      </c>
      <c r="E84" s="43" t="s">
        <v>109</v>
      </c>
      <c r="F84" s="43" t="s">
        <v>109</v>
      </c>
      <c r="G84" s="43" t="s">
        <v>109</v>
      </c>
      <c r="H84" s="43" t="s">
        <v>109</v>
      </c>
      <c r="I84" s="43" t="s">
        <v>109</v>
      </c>
      <c r="J84" s="43" t="s">
        <v>109</v>
      </c>
      <c r="K84" s="43" t="s">
        <v>109</v>
      </c>
      <c r="L84" s="43" t="s">
        <v>109</v>
      </c>
      <c r="M84" s="43" t="s">
        <v>109</v>
      </c>
      <c r="N84" s="43">
        <v>18</v>
      </c>
      <c r="O84" s="43" t="s">
        <v>109</v>
      </c>
      <c r="P84" s="43" t="s">
        <v>109</v>
      </c>
      <c r="Q84" s="52" t="s">
        <v>109</v>
      </c>
      <c r="R84" s="43" t="s">
        <v>109</v>
      </c>
      <c r="S84" s="43" t="s">
        <v>109</v>
      </c>
      <c r="T84" s="43" t="s">
        <v>109</v>
      </c>
      <c r="U84" s="43" t="s">
        <v>109</v>
      </c>
      <c r="V84" s="43" t="s">
        <v>109</v>
      </c>
      <c r="W84" s="43" t="s">
        <v>109</v>
      </c>
      <c r="X84" s="43" t="s">
        <v>109</v>
      </c>
      <c r="Y84" s="43" t="s">
        <v>109</v>
      </c>
      <c r="Z84" s="43" t="s">
        <v>109</v>
      </c>
      <c r="AA84" s="43" t="s">
        <v>109</v>
      </c>
      <c r="AB84" s="43" t="s">
        <v>109</v>
      </c>
      <c r="AC84" s="43" t="s">
        <v>109</v>
      </c>
      <c r="AD84" s="43" t="s">
        <v>109</v>
      </c>
      <c r="AE84" s="43" t="s">
        <v>109</v>
      </c>
      <c r="AF84" s="43">
        <v>18</v>
      </c>
      <c r="AG84" s="43" t="s">
        <v>109</v>
      </c>
      <c r="AH84" s="43" t="s">
        <v>109</v>
      </c>
      <c r="AI84" s="43" t="s">
        <v>109</v>
      </c>
      <c r="AJ84" s="43" t="s">
        <v>109</v>
      </c>
      <c r="AK84" s="43" t="s">
        <v>109</v>
      </c>
      <c r="AL84" s="43" t="s">
        <v>109</v>
      </c>
      <c r="AM84" s="43" t="s">
        <v>109</v>
      </c>
    </row>
    <row r="85" spans="2:39" ht="15.75" x14ac:dyDescent="0.25">
      <c r="B85" s="9" t="s">
        <v>15</v>
      </c>
      <c r="C85" s="43" t="s">
        <v>109</v>
      </c>
      <c r="D85" s="43" t="s">
        <v>109</v>
      </c>
      <c r="E85" s="43" t="s">
        <v>109</v>
      </c>
      <c r="F85" s="43" t="s">
        <v>109</v>
      </c>
      <c r="G85" s="43" t="s">
        <v>109</v>
      </c>
      <c r="H85" s="43" t="s">
        <v>109</v>
      </c>
      <c r="I85" s="43" t="s">
        <v>109</v>
      </c>
      <c r="J85" s="43" t="s">
        <v>109</v>
      </c>
      <c r="K85" s="43" t="s">
        <v>109</v>
      </c>
      <c r="L85" s="43" t="s">
        <v>109</v>
      </c>
      <c r="M85" s="43" t="s">
        <v>109</v>
      </c>
      <c r="N85" s="43" t="s">
        <v>109</v>
      </c>
      <c r="O85" s="43" t="s">
        <v>109</v>
      </c>
      <c r="P85" s="43" t="s">
        <v>109</v>
      </c>
      <c r="Q85" s="43" t="s">
        <v>109</v>
      </c>
      <c r="R85" s="52" t="s">
        <v>109</v>
      </c>
      <c r="S85" s="43" t="s">
        <v>109</v>
      </c>
      <c r="T85" s="43" t="s">
        <v>109</v>
      </c>
      <c r="U85" s="43" t="s">
        <v>109</v>
      </c>
      <c r="V85" s="43" t="s">
        <v>109</v>
      </c>
      <c r="W85" s="43" t="s">
        <v>109</v>
      </c>
      <c r="X85" s="43" t="s">
        <v>109</v>
      </c>
      <c r="Y85" s="43">
        <v>18</v>
      </c>
      <c r="Z85" s="43" t="s">
        <v>109</v>
      </c>
      <c r="AA85" s="43" t="s">
        <v>109</v>
      </c>
      <c r="AB85" s="43" t="s">
        <v>109</v>
      </c>
      <c r="AC85" s="43" t="s">
        <v>109</v>
      </c>
      <c r="AD85" s="43" t="s">
        <v>109</v>
      </c>
      <c r="AE85" s="43" t="s">
        <v>109</v>
      </c>
      <c r="AF85" s="43">
        <v>18</v>
      </c>
      <c r="AG85" s="43" t="s">
        <v>109</v>
      </c>
      <c r="AH85" s="43" t="s">
        <v>109</v>
      </c>
      <c r="AI85" s="43" t="s">
        <v>109</v>
      </c>
      <c r="AJ85" s="43" t="s">
        <v>109</v>
      </c>
      <c r="AK85" s="43" t="s">
        <v>109</v>
      </c>
      <c r="AL85" s="43" t="s">
        <v>109</v>
      </c>
      <c r="AM85" s="43" t="s">
        <v>109</v>
      </c>
    </row>
    <row r="86" spans="2:39" ht="15.75" x14ac:dyDescent="0.25">
      <c r="B86" s="9" t="s">
        <v>16</v>
      </c>
      <c r="C86" s="43">
        <v>2.5</v>
      </c>
      <c r="D86" s="43" t="s">
        <v>109</v>
      </c>
      <c r="E86" s="43" t="s">
        <v>109</v>
      </c>
      <c r="F86" s="43">
        <v>2.5</v>
      </c>
      <c r="G86" s="43" t="s">
        <v>109</v>
      </c>
      <c r="H86" s="43" t="s">
        <v>109</v>
      </c>
      <c r="I86" s="43" t="s">
        <v>109</v>
      </c>
      <c r="J86" s="43" t="s">
        <v>109</v>
      </c>
      <c r="K86" s="43" t="s">
        <v>109</v>
      </c>
      <c r="L86" s="43" t="s">
        <v>109</v>
      </c>
      <c r="M86" s="43" t="s">
        <v>109</v>
      </c>
      <c r="N86" s="43">
        <v>2.5</v>
      </c>
      <c r="O86" s="43">
        <v>18</v>
      </c>
      <c r="P86" s="43" t="s">
        <v>109</v>
      </c>
      <c r="Q86" s="43" t="s">
        <v>109</v>
      </c>
      <c r="R86" s="43" t="s">
        <v>109</v>
      </c>
      <c r="S86" s="52" t="s">
        <v>109</v>
      </c>
      <c r="T86" s="43" t="s">
        <v>109</v>
      </c>
      <c r="U86" s="43" t="s">
        <v>109</v>
      </c>
      <c r="V86" s="43" t="s">
        <v>109</v>
      </c>
      <c r="W86" s="43">
        <v>12.5</v>
      </c>
      <c r="X86" s="43" t="s">
        <v>109</v>
      </c>
      <c r="Y86" s="43" t="s">
        <v>109</v>
      </c>
      <c r="Z86" s="43" t="s">
        <v>109</v>
      </c>
      <c r="AA86" s="43" t="s">
        <v>109</v>
      </c>
      <c r="AB86" s="43" t="s">
        <v>109</v>
      </c>
      <c r="AC86" s="43" t="s">
        <v>109</v>
      </c>
      <c r="AD86" s="43">
        <v>2.5</v>
      </c>
      <c r="AE86" s="43" t="s">
        <v>109</v>
      </c>
      <c r="AF86" s="43" t="s">
        <v>109</v>
      </c>
      <c r="AG86" s="43">
        <v>18</v>
      </c>
      <c r="AH86" s="43" t="s">
        <v>109</v>
      </c>
      <c r="AI86" s="43">
        <v>18</v>
      </c>
      <c r="AJ86" s="43">
        <v>18</v>
      </c>
      <c r="AK86" s="43" t="s">
        <v>109</v>
      </c>
      <c r="AL86" s="43" t="s">
        <v>109</v>
      </c>
      <c r="AM86" s="43" t="s">
        <v>109</v>
      </c>
    </row>
    <row r="87" spans="2:39" ht="15.75" x14ac:dyDescent="0.25">
      <c r="B87" s="9" t="s">
        <v>17</v>
      </c>
      <c r="C87" s="43" t="s">
        <v>109</v>
      </c>
      <c r="D87" s="43" t="s">
        <v>109</v>
      </c>
      <c r="E87" s="43" t="s">
        <v>109</v>
      </c>
      <c r="F87" s="43" t="s">
        <v>109</v>
      </c>
      <c r="G87" s="43" t="s">
        <v>109</v>
      </c>
      <c r="H87" s="43" t="s">
        <v>109</v>
      </c>
      <c r="I87" s="43" t="s">
        <v>109</v>
      </c>
      <c r="J87" s="43" t="s">
        <v>109</v>
      </c>
      <c r="K87" s="43" t="s">
        <v>109</v>
      </c>
      <c r="L87" s="43" t="s">
        <v>109</v>
      </c>
      <c r="M87" s="43" t="s">
        <v>109</v>
      </c>
      <c r="N87" s="43" t="s">
        <v>109</v>
      </c>
      <c r="O87" s="43" t="s">
        <v>109</v>
      </c>
      <c r="P87" s="43" t="s">
        <v>109</v>
      </c>
      <c r="Q87" s="43" t="s">
        <v>109</v>
      </c>
      <c r="R87" s="43" t="s">
        <v>109</v>
      </c>
      <c r="S87" s="43" t="s">
        <v>109</v>
      </c>
      <c r="T87" s="52" t="s">
        <v>109</v>
      </c>
      <c r="U87" s="43" t="s">
        <v>109</v>
      </c>
      <c r="V87" s="43">
        <v>2.5</v>
      </c>
      <c r="W87" s="43" t="s">
        <v>109</v>
      </c>
      <c r="X87" s="43" t="s">
        <v>109</v>
      </c>
      <c r="Y87" s="43" t="s">
        <v>109</v>
      </c>
      <c r="Z87" s="43">
        <v>2.5</v>
      </c>
      <c r="AA87" s="43" t="s">
        <v>109</v>
      </c>
      <c r="AB87" s="43" t="s">
        <v>109</v>
      </c>
      <c r="AC87" s="43">
        <v>18</v>
      </c>
      <c r="AD87" s="43" t="s">
        <v>109</v>
      </c>
      <c r="AE87" s="43" t="s">
        <v>109</v>
      </c>
      <c r="AF87" s="43" t="s">
        <v>109</v>
      </c>
      <c r="AG87" s="43" t="s">
        <v>109</v>
      </c>
      <c r="AH87" s="43" t="s">
        <v>109</v>
      </c>
      <c r="AI87" s="43" t="s">
        <v>109</v>
      </c>
      <c r="AJ87" s="43" t="s">
        <v>109</v>
      </c>
      <c r="AK87" s="43" t="s">
        <v>109</v>
      </c>
      <c r="AL87" s="43" t="s">
        <v>109</v>
      </c>
      <c r="AM87" s="43" t="s">
        <v>109</v>
      </c>
    </row>
    <row r="88" spans="2:39" ht="15.75" x14ac:dyDescent="0.25">
      <c r="B88" s="9" t="s">
        <v>18</v>
      </c>
      <c r="C88" s="43" t="s">
        <v>109</v>
      </c>
      <c r="D88" s="43">
        <v>2.5</v>
      </c>
      <c r="E88" s="43" t="s">
        <v>109</v>
      </c>
      <c r="F88" s="43" t="s">
        <v>109</v>
      </c>
      <c r="G88" s="43" t="s">
        <v>109</v>
      </c>
      <c r="H88" s="43" t="s">
        <v>109</v>
      </c>
      <c r="I88" s="43">
        <v>2.5</v>
      </c>
      <c r="J88" s="43" t="s">
        <v>109</v>
      </c>
      <c r="K88" s="43" t="s">
        <v>109</v>
      </c>
      <c r="L88" s="43" t="s">
        <v>109</v>
      </c>
      <c r="M88" s="43" t="s">
        <v>109</v>
      </c>
      <c r="N88" s="43">
        <v>2.5</v>
      </c>
      <c r="O88" s="43" t="s">
        <v>109</v>
      </c>
      <c r="P88" s="43" t="s">
        <v>109</v>
      </c>
      <c r="Q88" s="43" t="s">
        <v>109</v>
      </c>
      <c r="R88" s="43" t="s">
        <v>109</v>
      </c>
      <c r="S88" s="43" t="s">
        <v>109</v>
      </c>
      <c r="T88" s="43" t="s">
        <v>109</v>
      </c>
      <c r="U88" s="52" t="s">
        <v>109</v>
      </c>
      <c r="V88" s="43" t="s">
        <v>109</v>
      </c>
      <c r="W88" s="43" t="s">
        <v>109</v>
      </c>
      <c r="X88" s="43" t="s">
        <v>109</v>
      </c>
      <c r="Y88" s="43" t="s">
        <v>109</v>
      </c>
      <c r="Z88" s="43" t="s">
        <v>109</v>
      </c>
      <c r="AA88" s="43" t="s">
        <v>109</v>
      </c>
      <c r="AB88" s="43" t="s">
        <v>109</v>
      </c>
      <c r="AC88" s="43" t="s">
        <v>109</v>
      </c>
      <c r="AD88" s="43" t="s">
        <v>109</v>
      </c>
      <c r="AE88" s="43" t="s">
        <v>109</v>
      </c>
      <c r="AF88" s="43" t="s">
        <v>109</v>
      </c>
      <c r="AG88" s="43" t="s">
        <v>109</v>
      </c>
      <c r="AH88" s="43" t="s">
        <v>109</v>
      </c>
      <c r="AI88" s="43" t="s">
        <v>109</v>
      </c>
      <c r="AJ88" s="43" t="s">
        <v>109</v>
      </c>
      <c r="AK88" s="43" t="s">
        <v>109</v>
      </c>
      <c r="AL88" s="43" t="s">
        <v>109</v>
      </c>
      <c r="AM88" s="43" t="s">
        <v>109</v>
      </c>
    </row>
    <row r="89" spans="2:39" ht="15.75" x14ac:dyDescent="0.25">
      <c r="B89" s="9" t="s">
        <v>19</v>
      </c>
      <c r="C89" s="43" t="s">
        <v>109</v>
      </c>
      <c r="D89" s="43" t="s">
        <v>109</v>
      </c>
      <c r="E89" s="43" t="s">
        <v>109</v>
      </c>
      <c r="F89" s="43" t="s">
        <v>109</v>
      </c>
      <c r="G89" s="43" t="s">
        <v>109</v>
      </c>
      <c r="H89" s="43" t="s">
        <v>109</v>
      </c>
      <c r="I89" s="43" t="s">
        <v>109</v>
      </c>
      <c r="J89" s="43" t="s">
        <v>109</v>
      </c>
      <c r="K89" s="43">
        <v>2.5</v>
      </c>
      <c r="L89" s="43" t="s">
        <v>109</v>
      </c>
      <c r="M89" s="43" t="s">
        <v>109</v>
      </c>
      <c r="N89" s="43" t="s">
        <v>109</v>
      </c>
      <c r="O89" s="43" t="s">
        <v>109</v>
      </c>
      <c r="P89" s="43" t="s">
        <v>109</v>
      </c>
      <c r="Q89" s="43" t="s">
        <v>109</v>
      </c>
      <c r="R89" s="43" t="s">
        <v>109</v>
      </c>
      <c r="S89" s="43" t="s">
        <v>109</v>
      </c>
      <c r="T89" s="43">
        <v>2.5</v>
      </c>
      <c r="U89" s="43" t="s">
        <v>109</v>
      </c>
      <c r="V89" s="52" t="s">
        <v>109</v>
      </c>
      <c r="W89" s="43" t="s">
        <v>109</v>
      </c>
      <c r="X89" s="43" t="s">
        <v>109</v>
      </c>
      <c r="Y89" s="43" t="s">
        <v>109</v>
      </c>
      <c r="Z89" s="43" t="s">
        <v>109</v>
      </c>
      <c r="AA89" s="43" t="s">
        <v>109</v>
      </c>
      <c r="AB89" s="43" t="s">
        <v>109</v>
      </c>
      <c r="AC89" s="43">
        <v>18</v>
      </c>
      <c r="AD89" s="43" t="s">
        <v>109</v>
      </c>
      <c r="AE89" s="43" t="s">
        <v>109</v>
      </c>
      <c r="AF89" s="43" t="s">
        <v>109</v>
      </c>
      <c r="AG89" s="43" t="s">
        <v>109</v>
      </c>
      <c r="AH89" s="43" t="s">
        <v>109</v>
      </c>
      <c r="AI89" s="43" t="s">
        <v>109</v>
      </c>
      <c r="AJ89" s="43" t="s">
        <v>109</v>
      </c>
      <c r="AK89" s="43" t="s">
        <v>109</v>
      </c>
      <c r="AL89" s="43" t="s">
        <v>109</v>
      </c>
      <c r="AM89" s="43" t="s">
        <v>109</v>
      </c>
    </row>
    <row r="90" spans="2:39" ht="15.75" x14ac:dyDescent="0.25">
      <c r="B90" s="9" t="s">
        <v>20</v>
      </c>
      <c r="C90" s="43" t="s">
        <v>109</v>
      </c>
      <c r="D90" s="43" t="s">
        <v>109</v>
      </c>
      <c r="E90" s="43" t="s">
        <v>109</v>
      </c>
      <c r="F90" s="43" t="s">
        <v>109</v>
      </c>
      <c r="G90" s="43" t="s">
        <v>109</v>
      </c>
      <c r="H90" s="43" t="s">
        <v>109</v>
      </c>
      <c r="I90" s="43" t="s">
        <v>109</v>
      </c>
      <c r="J90" s="43" t="s">
        <v>109</v>
      </c>
      <c r="K90" s="43" t="s">
        <v>109</v>
      </c>
      <c r="L90" s="43" t="s">
        <v>109</v>
      </c>
      <c r="M90" s="43" t="s">
        <v>109</v>
      </c>
      <c r="N90" s="43" t="s">
        <v>109</v>
      </c>
      <c r="O90" s="43" t="s">
        <v>109</v>
      </c>
      <c r="P90" s="43" t="s">
        <v>109</v>
      </c>
      <c r="Q90" s="43" t="s">
        <v>109</v>
      </c>
      <c r="R90" s="43" t="s">
        <v>109</v>
      </c>
      <c r="S90" s="43">
        <v>12.5</v>
      </c>
      <c r="T90" s="43" t="s">
        <v>109</v>
      </c>
      <c r="U90" s="43" t="s">
        <v>109</v>
      </c>
      <c r="V90" s="43" t="s">
        <v>109</v>
      </c>
      <c r="W90" s="52" t="s">
        <v>109</v>
      </c>
      <c r="X90" s="43" t="s">
        <v>109</v>
      </c>
      <c r="Y90" s="43" t="s">
        <v>109</v>
      </c>
      <c r="Z90" s="43" t="s">
        <v>109</v>
      </c>
      <c r="AA90" s="43" t="s">
        <v>109</v>
      </c>
      <c r="AB90" s="43" t="s">
        <v>109</v>
      </c>
      <c r="AC90" s="43" t="s">
        <v>109</v>
      </c>
      <c r="AD90" s="43" t="s">
        <v>109</v>
      </c>
      <c r="AE90" s="43" t="s">
        <v>109</v>
      </c>
      <c r="AF90" s="43" t="s">
        <v>109</v>
      </c>
      <c r="AG90" s="43" t="s">
        <v>109</v>
      </c>
      <c r="AH90" s="43" t="s">
        <v>109</v>
      </c>
      <c r="AI90" s="43" t="s">
        <v>109</v>
      </c>
      <c r="AJ90" s="43" t="s">
        <v>109</v>
      </c>
      <c r="AK90" s="43" t="s">
        <v>109</v>
      </c>
      <c r="AL90" s="43" t="s">
        <v>109</v>
      </c>
      <c r="AM90" s="43" t="s">
        <v>109</v>
      </c>
    </row>
    <row r="91" spans="2:39" ht="15.75" x14ac:dyDescent="0.25">
      <c r="B91" s="9" t="s">
        <v>21</v>
      </c>
      <c r="C91" s="43" t="s">
        <v>109</v>
      </c>
      <c r="D91" s="43">
        <v>2.5</v>
      </c>
      <c r="E91" s="43" t="s">
        <v>109</v>
      </c>
      <c r="F91" s="43" t="s">
        <v>109</v>
      </c>
      <c r="G91" s="43" t="s">
        <v>109</v>
      </c>
      <c r="H91" s="43" t="s">
        <v>109</v>
      </c>
      <c r="I91" s="43">
        <v>2.5</v>
      </c>
      <c r="J91" s="43">
        <v>18</v>
      </c>
      <c r="K91" s="43" t="s">
        <v>109</v>
      </c>
      <c r="L91" s="43" t="s">
        <v>109</v>
      </c>
      <c r="M91" s="43" t="s">
        <v>109</v>
      </c>
      <c r="N91" s="43" t="s">
        <v>109</v>
      </c>
      <c r="O91" s="43" t="s">
        <v>109</v>
      </c>
      <c r="P91" s="43" t="s">
        <v>109</v>
      </c>
      <c r="Q91" s="43" t="s">
        <v>109</v>
      </c>
      <c r="R91" s="43" t="s">
        <v>109</v>
      </c>
      <c r="S91" s="43" t="s">
        <v>109</v>
      </c>
      <c r="T91" s="43" t="s">
        <v>109</v>
      </c>
      <c r="U91" s="43" t="s">
        <v>109</v>
      </c>
      <c r="V91" s="43" t="s">
        <v>109</v>
      </c>
      <c r="W91" s="43" t="s">
        <v>109</v>
      </c>
      <c r="X91" s="52" t="s">
        <v>109</v>
      </c>
      <c r="Y91" s="43">
        <v>18</v>
      </c>
      <c r="Z91" s="43" t="s">
        <v>109</v>
      </c>
      <c r="AA91" s="43" t="s">
        <v>109</v>
      </c>
      <c r="AB91" s="43" t="s">
        <v>109</v>
      </c>
      <c r="AC91" s="43" t="s">
        <v>109</v>
      </c>
      <c r="AD91" s="43" t="s">
        <v>109</v>
      </c>
      <c r="AE91" s="43" t="s">
        <v>109</v>
      </c>
      <c r="AF91" s="43">
        <v>18</v>
      </c>
      <c r="AG91" s="43" t="s">
        <v>109</v>
      </c>
      <c r="AH91" s="43" t="s">
        <v>109</v>
      </c>
      <c r="AI91" s="43" t="s">
        <v>109</v>
      </c>
      <c r="AJ91" s="43" t="s">
        <v>109</v>
      </c>
      <c r="AK91" s="43" t="s">
        <v>109</v>
      </c>
      <c r="AL91" s="43" t="s">
        <v>109</v>
      </c>
      <c r="AM91" s="43" t="s">
        <v>109</v>
      </c>
    </row>
    <row r="92" spans="2:39" ht="15.75" x14ac:dyDescent="0.25">
      <c r="B92" s="9" t="s">
        <v>22</v>
      </c>
      <c r="C92" s="43" t="s">
        <v>109</v>
      </c>
      <c r="D92" s="43" t="s">
        <v>109</v>
      </c>
      <c r="E92" s="43" t="s">
        <v>109</v>
      </c>
      <c r="F92" s="43" t="s">
        <v>109</v>
      </c>
      <c r="G92" s="43" t="s">
        <v>109</v>
      </c>
      <c r="H92" s="43" t="s">
        <v>109</v>
      </c>
      <c r="I92" s="43">
        <v>18</v>
      </c>
      <c r="J92" s="43">
        <v>18</v>
      </c>
      <c r="K92" s="43" t="s">
        <v>109</v>
      </c>
      <c r="L92" s="43" t="s">
        <v>109</v>
      </c>
      <c r="M92" s="43">
        <v>2.5</v>
      </c>
      <c r="N92" s="43" t="s">
        <v>109</v>
      </c>
      <c r="O92" s="43" t="s">
        <v>109</v>
      </c>
      <c r="P92" s="43" t="s">
        <v>109</v>
      </c>
      <c r="Q92" s="43" t="s">
        <v>109</v>
      </c>
      <c r="R92" s="43" t="s">
        <v>109</v>
      </c>
      <c r="S92" s="43" t="s">
        <v>109</v>
      </c>
      <c r="T92" s="43" t="s">
        <v>109</v>
      </c>
      <c r="U92" s="43" t="s">
        <v>109</v>
      </c>
      <c r="V92" s="43" t="s">
        <v>109</v>
      </c>
      <c r="W92" s="43" t="s">
        <v>109</v>
      </c>
      <c r="X92" s="43">
        <v>18</v>
      </c>
      <c r="Y92" s="52" t="s">
        <v>109</v>
      </c>
      <c r="Z92" s="43" t="s">
        <v>109</v>
      </c>
      <c r="AA92" s="43" t="s">
        <v>109</v>
      </c>
      <c r="AB92" s="43" t="s">
        <v>109</v>
      </c>
      <c r="AC92" s="43">
        <v>2.5</v>
      </c>
      <c r="AD92" s="43" t="s">
        <v>109</v>
      </c>
      <c r="AE92" s="43" t="s">
        <v>109</v>
      </c>
      <c r="AF92" s="43">
        <f>18*2</f>
        <v>36</v>
      </c>
      <c r="AG92" s="43" t="s">
        <v>109</v>
      </c>
      <c r="AH92" s="43" t="s">
        <v>109</v>
      </c>
      <c r="AI92" s="43" t="s">
        <v>109</v>
      </c>
      <c r="AJ92" s="43" t="s">
        <v>109</v>
      </c>
      <c r="AK92" s="43" t="s">
        <v>109</v>
      </c>
      <c r="AL92" s="43" t="s">
        <v>109</v>
      </c>
      <c r="AM92" s="43" t="s">
        <v>109</v>
      </c>
    </row>
    <row r="93" spans="2:39" ht="15.75" x14ac:dyDescent="0.25">
      <c r="B93" s="9" t="s">
        <v>23</v>
      </c>
      <c r="C93" s="43" t="s">
        <v>109</v>
      </c>
      <c r="D93" s="43" t="s">
        <v>109</v>
      </c>
      <c r="E93" s="43" t="s">
        <v>109</v>
      </c>
      <c r="F93" s="43" t="s">
        <v>109</v>
      </c>
      <c r="G93" s="43" t="s">
        <v>109</v>
      </c>
      <c r="H93" s="43">
        <v>2.5</v>
      </c>
      <c r="I93" s="43">
        <v>2.5</v>
      </c>
      <c r="J93" s="43" t="s">
        <v>109</v>
      </c>
      <c r="K93" s="43" t="s">
        <v>109</v>
      </c>
      <c r="L93" s="43" t="s">
        <v>109</v>
      </c>
      <c r="M93" s="43" t="s">
        <v>109</v>
      </c>
      <c r="N93" s="43" t="s">
        <v>109</v>
      </c>
      <c r="O93" s="43" t="s">
        <v>109</v>
      </c>
      <c r="P93" s="43" t="s">
        <v>109</v>
      </c>
      <c r="Q93" s="43" t="s">
        <v>109</v>
      </c>
      <c r="R93" s="43" t="s">
        <v>109</v>
      </c>
      <c r="S93" s="43" t="s">
        <v>109</v>
      </c>
      <c r="T93" s="43">
        <v>2.5</v>
      </c>
      <c r="U93" s="43" t="s">
        <v>109</v>
      </c>
      <c r="V93" s="43" t="s">
        <v>109</v>
      </c>
      <c r="W93" s="43" t="s">
        <v>109</v>
      </c>
      <c r="X93" s="43" t="s">
        <v>109</v>
      </c>
      <c r="Y93" s="43" t="s">
        <v>109</v>
      </c>
      <c r="Z93" s="52" t="s">
        <v>109</v>
      </c>
      <c r="AA93" s="43" t="s">
        <v>109</v>
      </c>
      <c r="AB93" s="43" t="s">
        <v>109</v>
      </c>
      <c r="AC93" s="43">
        <v>18</v>
      </c>
      <c r="AD93" s="43" t="s">
        <v>109</v>
      </c>
      <c r="AE93" s="43">
        <v>2.5</v>
      </c>
      <c r="AF93" s="43" t="s">
        <v>109</v>
      </c>
      <c r="AG93" s="43" t="s">
        <v>109</v>
      </c>
      <c r="AH93" s="43" t="s">
        <v>109</v>
      </c>
      <c r="AI93" s="43" t="s">
        <v>109</v>
      </c>
      <c r="AJ93" s="43" t="s">
        <v>109</v>
      </c>
      <c r="AK93" s="43" t="s">
        <v>109</v>
      </c>
      <c r="AL93" s="43" t="s">
        <v>109</v>
      </c>
      <c r="AM93" s="43" t="s">
        <v>109</v>
      </c>
    </row>
    <row r="94" spans="2:39" ht="15.75" x14ac:dyDescent="0.25">
      <c r="B94" s="9" t="s">
        <v>24</v>
      </c>
      <c r="C94" s="43" t="s">
        <v>109</v>
      </c>
      <c r="D94" s="43" t="s">
        <v>109</v>
      </c>
      <c r="E94" s="43" t="s">
        <v>109</v>
      </c>
      <c r="F94" s="43" t="s">
        <v>109</v>
      </c>
      <c r="G94" s="43" t="s">
        <v>109</v>
      </c>
      <c r="H94" s="43" t="s">
        <v>109</v>
      </c>
      <c r="I94" s="43" t="s">
        <v>109</v>
      </c>
      <c r="J94" s="43" t="s">
        <v>109</v>
      </c>
      <c r="K94" s="43" t="s">
        <v>109</v>
      </c>
      <c r="L94" s="43">
        <v>2.5</v>
      </c>
      <c r="M94" s="43" t="s">
        <v>109</v>
      </c>
      <c r="N94" s="43" t="s">
        <v>109</v>
      </c>
      <c r="O94" s="43" t="s">
        <v>109</v>
      </c>
      <c r="P94" s="43" t="s">
        <v>109</v>
      </c>
      <c r="Q94" s="43" t="s">
        <v>109</v>
      </c>
      <c r="R94" s="43" t="s">
        <v>109</v>
      </c>
      <c r="S94" s="43" t="s">
        <v>109</v>
      </c>
      <c r="T94" s="43" t="s">
        <v>109</v>
      </c>
      <c r="U94" s="43" t="s">
        <v>109</v>
      </c>
      <c r="V94" s="43" t="s">
        <v>109</v>
      </c>
      <c r="W94" s="43" t="s">
        <v>109</v>
      </c>
      <c r="X94" s="43" t="s">
        <v>109</v>
      </c>
      <c r="Y94" s="43" t="s">
        <v>109</v>
      </c>
      <c r="Z94" s="43" t="s">
        <v>109</v>
      </c>
      <c r="AA94" s="52" t="s">
        <v>109</v>
      </c>
      <c r="AB94" s="43" t="s">
        <v>109</v>
      </c>
      <c r="AC94" s="43" t="s">
        <v>109</v>
      </c>
      <c r="AD94" s="43" t="s">
        <v>109</v>
      </c>
      <c r="AE94" s="43" t="s">
        <v>109</v>
      </c>
      <c r="AF94" s="43" t="s">
        <v>109</v>
      </c>
      <c r="AG94" s="43" t="s">
        <v>109</v>
      </c>
      <c r="AH94" s="43" t="s">
        <v>109</v>
      </c>
      <c r="AI94" s="43" t="s">
        <v>109</v>
      </c>
      <c r="AJ94" s="43" t="s">
        <v>109</v>
      </c>
      <c r="AK94" s="43" t="s">
        <v>109</v>
      </c>
      <c r="AL94" s="43" t="s">
        <v>109</v>
      </c>
      <c r="AM94" s="43" t="s">
        <v>109</v>
      </c>
    </row>
    <row r="95" spans="2:39" ht="15.75" x14ac:dyDescent="0.25">
      <c r="B95" s="9" t="s">
        <v>25</v>
      </c>
      <c r="C95" s="43" t="s">
        <v>109</v>
      </c>
      <c r="D95" s="43" t="s">
        <v>109</v>
      </c>
      <c r="E95" s="43">
        <v>2.5</v>
      </c>
      <c r="F95" s="43" t="s">
        <v>109</v>
      </c>
      <c r="G95" s="43" t="s">
        <v>109</v>
      </c>
      <c r="H95" s="43" t="s">
        <v>109</v>
      </c>
      <c r="I95" s="43" t="s">
        <v>109</v>
      </c>
      <c r="J95" s="43" t="s">
        <v>109</v>
      </c>
      <c r="K95" s="43" t="s">
        <v>109</v>
      </c>
      <c r="L95" s="43" t="s">
        <v>109</v>
      </c>
      <c r="M95" s="43" t="s">
        <v>109</v>
      </c>
      <c r="N95" s="43" t="s">
        <v>109</v>
      </c>
      <c r="O95" s="43" t="s">
        <v>109</v>
      </c>
      <c r="P95" s="43">
        <v>2.5</v>
      </c>
      <c r="Q95" s="43" t="s">
        <v>109</v>
      </c>
      <c r="R95" s="43" t="s">
        <v>109</v>
      </c>
      <c r="S95" s="43" t="s">
        <v>109</v>
      </c>
      <c r="T95" s="43" t="s">
        <v>109</v>
      </c>
      <c r="U95" s="43" t="s">
        <v>109</v>
      </c>
      <c r="V95" s="43" t="s">
        <v>109</v>
      </c>
      <c r="W95" s="43" t="s">
        <v>109</v>
      </c>
      <c r="X95" s="43" t="s">
        <v>109</v>
      </c>
      <c r="Y95" s="43" t="s">
        <v>109</v>
      </c>
      <c r="Z95" s="43" t="s">
        <v>109</v>
      </c>
      <c r="AA95" s="43" t="s">
        <v>109</v>
      </c>
      <c r="AB95" s="52" t="s">
        <v>109</v>
      </c>
      <c r="AC95" s="43" t="s">
        <v>109</v>
      </c>
      <c r="AD95" s="43" t="s">
        <v>109</v>
      </c>
      <c r="AE95" s="43" t="s">
        <v>109</v>
      </c>
      <c r="AF95" s="43" t="s">
        <v>109</v>
      </c>
      <c r="AG95" s="43" t="s">
        <v>109</v>
      </c>
      <c r="AH95" s="43" t="s">
        <v>109</v>
      </c>
      <c r="AI95" s="43" t="s">
        <v>109</v>
      </c>
      <c r="AJ95" s="43" t="s">
        <v>109</v>
      </c>
      <c r="AK95" s="43" t="s">
        <v>109</v>
      </c>
      <c r="AL95" s="43">
        <v>2.5</v>
      </c>
      <c r="AM95" s="43" t="s">
        <v>109</v>
      </c>
    </row>
    <row r="96" spans="2:39" ht="15.75" x14ac:dyDescent="0.25">
      <c r="B96" s="9" t="s">
        <v>26</v>
      </c>
      <c r="C96" s="43" t="s">
        <v>109</v>
      </c>
      <c r="D96" s="43" t="s">
        <v>109</v>
      </c>
      <c r="E96" s="43" t="s">
        <v>109</v>
      </c>
      <c r="F96" s="43" t="s">
        <v>109</v>
      </c>
      <c r="G96" s="43" t="s">
        <v>109</v>
      </c>
      <c r="H96" s="43" t="s">
        <v>109</v>
      </c>
      <c r="I96" s="43">
        <v>18</v>
      </c>
      <c r="J96" s="43">
        <v>18</v>
      </c>
      <c r="K96" s="43" t="s">
        <v>109</v>
      </c>
      <c r="L96" s="43" t="s">
        <v>109</v>
      </c>
      <c r="M96" s="43">
        <v>2.5</v>
      </c>
      <c r="N96" s="43" t="s">
        <v>109</v>
      </c>
      <c r="O96" s="43" t="s">
        <v>109</v>
      </c>
      <c r="P96" s="43" t="s">
        <v>109</v>
      </c>
      <c r="Q96" s="43" t="s">
        <v>109</v>
      </c>
      <c r="R96" s="43" t="s">
        <v>109</v>
      </c>
      <c r="S96" s="43" t="s">
        <v>109</v>
      </c>
      <c r="T96" s="43">
        <v>18</v>
      </c>
      <c r="U96" s="43" t="s">
        <v>109</v>
      </c>
      <c r="V96" s="43">
        <v>18</v>
      </c>
      <c r="W96" s="43" t="s">
        <v>109</v>
      </c>
      <c r="X96" s="43" t="s">
        <v>109</v>
      </c>
      <c r="Y96" s="43">
        <v>2.5</v>
      </c>
      <c r="Z96" s="43">
        <v>18</v>
      </c>
      <c r="AA96" s="43" t="s">
        <v>109</v>
      </c>
      <c r="AB96" s="43" t="s">
        <v>109</v>
      </c>
      <c r="AC96" s="52" t="s">
        <v>109</v>
      </c>
      <c r="AD96" s="43" t="s">
        <v>109</v>
      </c>
      <c r="AE96" s="43" t="s">
        <v>109</v>
      </c>
      <c r="AF96" s="43" t="s">
        <v>109</v>
      </c>
      <c r="AG96" s="43" t="s">
        <v>109</v>
      </c>
      <c r="AH96" s="43" t="s">
        <v>109</v>
      </c>
      <c r="AI96" s="43" t="s">
        <v>109</v>
      </c>
      <c r="AJ96" s="43" t="s">
        <v>109</v>
      </c>
      <c r="AK96" s="43" t="s">
        <v>109</v>
      </c>
      <c r="AL96" s="43" t="s">
        <v>109</v>
      </c>
      <c r="AM96" s="43" t="s">
        <v>109</v>
      </c>
    </row>
    <row r="97" spans="2:39" ht="15.75" x14ac:dyDescent="0.25">
      <c r="B97" s="9" t="s">
        <v>27</v>
      </c>
      <c r="C97" s="43">
        <v>2.5</v>
      </c>
      <c r="D97" s="43" t="s">
        <v>109</v>
      </c>
      <c r="E97" s="43" t="s">
        <v>109</v>
      </c>
      <c r="F97" s="43" t="s">
        <v>109</v>
      </c>
      <c r="G97" s="43" t="s">
        <v>109</v>
      </c>
      <c r="H97" s="43" t="s">
        <v>109</v>
      </c>
      <c r="I97" s="43" t="s">
        <v>109</v>
      </c>
      <c r="J97" s="43" t="s">
        <v>109</v>
      </c>
      <c r="K97" s="43" t="s">
        <v>109</v>
      </c>
      <c r="L97" s="43" t="s">
        <v>109</v>
      </c>
      <c r="M97" s="43" t="s">
        <v>109</v>
      </c>
      <c r="N97" s="43" t="s">
        <v>109</v>
      </c>
      <c r="O97" s="43" t="s">
        <v>109</v>
      </c>
      <c r="P97" s="43">
        <v>2.5</v>
      </c>
      <c r="Q97" s="43" t="s">
        <v>109</v>
      </c>
      <c r="R97" s="43" t="s">
        <v>109</v>
      </c>
      <c r="S97" s="43">
        <v>2.5</v>
      </c>
      <c r="T97" s="43" t="s">
        <v>109</v>
      </c>
      <c r="U97" s="43" t="s">
        <v>109</v>
      </c>
      <c r="V97" s="43" t="s">
        <v>109</v>
      </c>
      <c r="W97" s="43" t="s">
        <v>109</v>
      </c>
      <c r="X97" s="43" t="s">
        <v>109</v>
      </c>
      <c r="Y97" s="43" t="s">
        <v>109</v>
      </c>
      <c r="Z97" s="43" t="s">
        <v>109</v>
      </c>
      <c r="AA97" s="43" t="s">
        <v>109</v>
      </c>
      <c r="AB97" s="43" t="s">
        <v>109</v>
      </c>
      <c r="AC97" s="43" t="s">
        <v>109</v>
      </c>
      <c r="AD97" s="52" t="s">
        <v>109</v>
      </c>
      <c r="AE97" s="43" t="s">
        <v>109</v>
      </c>
      <c r="AF97" s="43" t="s">
        <v>109</v>
      </c>
      <c r="AG97" s="43" t="s">
        <v>109</v>
      </c>
      <c r="AH97" s="43" t="s">
        <v>109</v>
      </c>
      <c r="AI97" s="43">
        <v>2.5</v>
      </c>
      <c r="AJ97" s="43" t="s">
        <v>109</v>
      </c>
      <c r="AK97" s="43" t="s">
        <v>109</v>
      </c>
      <c r="AL97" s="43" t="s">
        <v>109</v>
      </c>
      <c r="AM97" s="43" t="s">
        <v>109</v>
      </c>
    </row>
    <row r="98" spans="2:39" ht="15.75" x14ac:dyDescent="0.25">
      <c r="B98" s="9" t="s">
        <v>28</v>
      </c>
      <c r="C98" s="43">
        <v>2.5</v>
      </c>
      <c r="D98" s="43" t="s">
        <v>109</v>
      </c>
      <c r="E98" s="43" t="s">
        <v>109</v>
      </c>
      <c r="F98" s="43" t="s">
        <v>109</v>
      </c>
      <c r="G98" s="43" t="s">
        <v>109</v>
      </c>
      <c r="H98" s="43">
        <v>2.5</v>
      </c>
      <c r="I98" s="43" t="s">
        <v>109</v>
      </c>
      <c r="J98" s="43" t="s">
        <v>109</v>
      </c>
      <c r="K98" s="43" t="s">
        <v>109</v>
      </c>
      <c r="L98" s="43" t="s">
        <v>109</v>
      </c>
      <c r="M98" s="43" t="s">
        <v>109</v>
      </c>
      <c r="N98" s="43" t="s">
        <v>109</v>
      </c>
      <c r="O98" s="43" t="s">
        <v>109</v>
      </c>
      <c r="P98" s="43">
        <v>2.5</v>
      </c>
      <c r="Q98" s="43" t="s">
        <v>109</v>
      </c>
      <c r="R98" s="43" t="s">
        <v>109</v>
      </c>
      <c r="S98" s="43" t="s">
        <v>109</v>
      </c>
      <c r="T98" s="43" t="s">
        <v>109</v>
      </c>
      <c r="U98" s="43" t="s">
        <v>109</v>
      </c>
      <c r="V98" s="43" t="s">
        <v>109</v>
      </c>
      <c r="W98" s="43" t="s">
        <v>109</v>
      </c>
      <c r="X98" s="43" t="s">
        <v>109</v>
      </c>
      <c r="Y98" s="43" t="s">
        <v>109</v>
      </c>
      <c r="Z98" s="43">
        <v>2.5</v>
      </c>
      <c r="AA98" s="43" t="s">
        <v>109</v>
      </c>
      <c r="AB98" s="43" t="s">
        <v>109</v>
      </c>
      <c r="AC98" s="43" t="s">
        <v>109</v>
      </c>
      <c r="AD98" s="43" t="s">
        <v>109</v>
      </c>
      <c r="AE98" s="52" t="s">
        <v>109</v>
      </c>
      <c r="AF98" s="43" t="s">
        <v>109</v>
      </c>
      <c r="AG98" s="43" t="s">
        <v>109</v>
      </c>
      <c r="AH98" s="43" t="s">
        <v>109</v>
      </c>
      <c r="AI98" s="43" t="s">
        <v>109</v>
      </c>
      <c r="AJ98" s="43" t="s">
        <v>109</v>
      </c>
      <c r="AK98" s="43" t="s">
        <v>109</v>
      </c>
      <c r="AL98" s="43" t="s">
        <v>109</v>
      </c>
      <c r="AM98" s="43" t="s">
        <v>109</v>
      </c>
    </row>
    <row r="99" spans="2:39" ht="15.75" x14ac:dyDescent="0.25">
      <c r="B99" s="9" t="s">
        <v>29</v>
      </c>
      <c r="C99" s="43" t="s">
        <v>109</v>
      </c>
      <c r="D99" s="43">
        <v>18</v>
      </c>
      <c r="E99" s="43" t="s">
        <v>109</v>
      </c>
      <c r="F99" s="43" t="s">
        <v>109</v>
      </c>
      <c r="G99" s="43" t="s">
        <v>109</v>
      </c>
      <c r="H99" s="43" t="s">
        <v>109</v>
      </c>
      <c r="I99" s="43">
        <v>18</v>
      </c>
      <c r="J99" s="43" t="s">
        <v>109</v>
      </c>
      <c r="K99" s="43" t="s">
        <v>109</v>
      </c>
      <c r="L99" s="43" t="s">
        <v>109</v>
      </c>
      <c r="M99" s="43" t="s">
        <v>109</v>
      </c>
      <c r="N99" s="43">
        <v>18</v>
      </c>
      <c r="O99" s="43" t="s">
        <v>109</v>
      </c>
      <c r="P99" s="43" t="s">
        <v>109</v>
      </c>
      <c r="Q99" s="43">
        <v>18</v>
      </c>
      <c r="R99" s="43" t="s">
        <v>109</v>
      </c>
      <c r="S99" s="43" t="s">
        <v>109</v>
      </c>
      <c r="T99" s="43" t="s">
        <v>109</v>
      </c>
      <c r="U99" s="43" t="s">
        <v>109</v>
      </c>
      <c r="V99" s="43" t="s">
        <v>109</v>
      </c>
      <c r="W99" s="43" t="s">
        <v>109</v>
      </c>
      <c r="X99" s="43">
        <v>18</v>
      </c>
      <c r="Y99" s="43">
        <f>18*2</f>
        <v>36</v>
      </c>
      <c r="Z99" s="43" t="s">
        <v>109</v>
      </c>
      <c r="AA99" s="43" t="s">
        <v>109</v>
      </c>
      <c r="AB99" s="43" t="s">
        <v>109</v>
      </c>
      <c r="AC99" s="43" t="s">
        <v>109</v>
      </c>
      <c r="AD99" s="43" t="s">
        <v>109</v>
      </c>
      <c r="AE99" s="43" t="s">
        <v>109</v>
      </c>
      <c r="AF99" s="52" t="s">
        <v>109</v>
      </c>
      <c r="AG99" s="43" t="s">
        <v>109</v>
      </c>
      <c r="AH99" s="43" t="s">
        <v>109</v>
      </c>
      <c r="AI99" s="43" t="s">
        <v>109</v>
      </c>
      <c r="AJ99" s="43" t="s">
        <v>109</v>
      </c>
      <c r="AK99" s="43" t="s">
        <v>109</v>
      </c>
      <c r="AL99" s="43" t="s">
        <v>109</v>
      </c>
      <c r="AM99" s="43" t="s">
        <v>109</v>
      </c>
    </row>
    <row r="100" spans="2:39" ht="15.75" x14ac:dyDescent="0.25">
      <c r="B100" s="9" t="s">
        <v>31</v>
      </c>
      <c r="C100" s="43" t="s">
        <v>109</v>
      </c>
      <c r="D100" s="43" t="s">
        <v>109</v>
      </c>
      <c r="E100" s="43" t="s">
        <v>109</v>
      </c>
      <c r="F100" s="43" t="s">
        <v>109</v>
      </c>
      <c r="G100" s="43" t="s">
        <v>109</v>
      </c>
      <c r="H100" s="43" t="s">
        <v>109</v>
      </c>
      <c r="I100" s="43" t="s">
        <v>109</v>
      </c>
      <c r="J100" s="43" t="s">
        <v>109</v>
      </c>
      <c r="K100" s="43" t="s">
        <v>109</v>
      </c>
      <c r="L100" s="43" t="s">
        <v>109</v>
      </c>
      <c r="M100" s="43" t="s">
        <v>109</v>
      </c>
      <c r="N100" s="43" t="s">
        <v>109</v>
      </c>
      <c r="O100" s="43">
        <v>2.5</v>
      </c>
      <c r="P100" s="43" t="s">
        <v>109</v>
      </c>
      <c r="Q100" s="43" t="s">
        <v>109</v>
      </c>
      <c r="R100" s="43" t="s">
        <v>109</v>
      </c>
      <c r="S100" s="43">
        <v>18</v>
      </c>
      <c r="T100" s="43" t="s">
        <v>109</v>
      </c>
      <c r="U100" s="43" t="s">
        <v>109</v>
      </c>
      <c r="V100" s="43" t="s">
        <v>109</v>
      </c>
      <c r="W100" s="43" t="s">
        <v>109</v>
      </c>
      <c r="X100" s="43" t="s">
        <v>109</v>
      </c>
      <c r="Y100" s="43" t="s">
        <v>109</v>
      </c>
      <c r="Z100" s="43" t="s">
        <v>109</v>
      </c>
      <c r="AA100" s="43" t="s">
        <v>109</v>
      </c>
      <c r="AB100" s="43" t="s">
        <v>109</v>
      </c>
      <c r="AC100" s="43" t="s">
        <v>109</v>
      </c>
      <c r="AD100" s="43" t="s">
        <v>109</v>
      </c>
      <c r="AE100" s="43" t="s">
        <v>109</v>
      </c>
      <c r="AF100" s="43" t="s">
        <v>109</v>
      </c>
      <c r="AG100" s="52" t="s">
        <v>109</v>
      </c>
      <c r="AH100" s="43" t="s">
        <v>109</v>
      </c>
      <c r="AI100" s="43" t="s">
        <v>109</v>
      </c>
      <c r="AJ100" s="43">
        <v>2.5</v>
      </c>
      <c r="AK100" s="43">
        <v>2.5</v>
      </c>
      <c r="AL100" s="43">
        <v>2.5</v>
      </c>
      <c r="AM100" s="43" t="s">
        <v>109</v>
      </c>
    </row>
    <row r="101" spans="2:39" ht="15.75" x14ac:dyDescent="0.25">
      <c r="B101" s="9" t="s">
        <v>206</v>
      </c>
      <c r="C101" s="43" t="s">
        <v>109</v>
      </c>
      <c r="D101" s="43" t="s">
        <v>109</v>
      </c>
      <c r="E101" s="43" t="s">
        <v>109</v>
      </c>
      <c r="F101" s="43" t="s">
        <v>109</v>
      </c>
      <c r="G101" s="43" t="s">
        <v>109</v>
      </c>
      <c r="H101" s="43" t="s">
        <v>109</v>
      </c>
      <c r="I101" s="43" t="s">
        <v>109</v>
      </c>
      <c r="J101" s="43" t="s">
        <v>109</v>
      </c>
      <c r="K101" s="43" t="s">
        <v>109</v>
      </c>
      <c r="L101" s="43" t="s">
        <v>109</v>
      </c>
      <c r="M101" s="43" t="s">
        <v>109</v>
      </c>
      <c r="N101" s="43" t="s">
        <v>109</v>
      </c>
      <c r="O101" s="43" t="s">
        <v>109</v>
      </c>
      <c r="P101" s="43" t="s">
        <v>109</v>
      </c>
      <c r="Q101" s="43" t="s">
        <v>109</v>
      </c>
      <c r="R101" s="43" t="s">
        <v>109</v>
      </c>
      <c r="S101" s="43" t="s">
        <v>109</v>
      </c>
      <c r="T101" s="43" t="s">
        <v>109</v>
      </c>
      <c r="U101" s="43" t="s">
        <v>109</v>
      </c>
      <c r="V101" s="43" t="s">
        <v>109</v>
      </c>
      <c r="W101" s="43" t="s">
        <v>109</v>
      </c>
      <c r="X101" s="43" t="s">
        <v>109</v>
      </c>
      <c r="Y101" s="43" t="s">
        <v>109</v>
      </c>
      <c r="Z101" s="43" t="s">
        <v>109</v>
      </c>
      <c r="AA101" s="43" t="s">
        <v>109</v>
      </c>
      <c r="AB101" s="43" t="s">
        <v>109</v>
      </c>
      <c r="AC101" s="43" t="s">
        <v>109</v>
      </c>
      <c r="AD101" s="43" t="s">
        <v>109</v>
      </c>
      <c r="AE101" s="43" t="s">
        <v>109</v>
      </c>
      <c r="AF101" s="43" t="s">
        <v>109</v>
      </c>
      <c r="AG101" s="43" t="s">
        <v>109</v>
      </c>
      <c r="AH101" s="52" t="s">
        <v>109</v>
      </c>
      <c r="AI101" s="43">
        <v>2.5</v>
      </c>
      <c r="AJ101" s="43">
        <v>2.5</v>
      </c>
      <c r="AK101" s="43" t="s">
        <v>109</v>
      </c>
      <c r="AL101" s="43">
        <v>2.5</v>
      </c>
      <c r="AM101" s="43" t="s">
        <v>109</v>
      </c>
    </row>
    <row r="102" spans="2:39" ht="15.75" x14ac:dyDescent="0.25">
      <c r="B102" s="9" t="s">
        <v>32</v>
      </c>
      <c r="C102" s="43" t="s">
        <v>109</v>
      </c>
      <c r="D102" s="43" t="s">
        <v>109</v>
      </c>
      <c r="E102" s="43" t="s">
        <v>109</v>
      </c>
      <c r="F102" s="43" t="s">
        <v>109</v>
      </c>
      <c r="G102" s="43" t="s">
        <v>109</v>
      </c>
      <c r="H102" s="43" t="s">
        <v>109</v>
      </c>
      <c r="I102" s="43" t="s">
        <v>109</v>
      </c>
      <c r="J102" s="43" t="s">
        <v>109</v>
      </c>
      <c r="K102" s="43" t="s">
        <v>109</v>
      </c>
      <c r="L102" s="43" t="s">
        <v>109</v>
      </c>
      <c r="M102" s="43" t="s">
        <v>109</v>
      </c>
      <c r="N102" s="43" t="s">
        <v>109</v>
      </c>
      <c r="O102" s="43" t="s">
        <v>109</v>
      </c>
      <c r="P102" s="43">
        <v>2.5</v>
      </c>
      <c r="Q102" s="43" t="s">
        <v>109</v>
      </c>
      <c r="R102" s="43" t="s">
        <v>109</v>
      </c>
      <c r="S102" s="43">
        <v>18</v>
      </c>
      <c r="T102" s="43" t="s">
        <v>109</v>
      </c>
      <c r="U102" s="43" t="s">
        <v>109</v>
      </c>
      <c r="V102" s="43" t="s">
        <v>109</v>
      </c>
      <c r="W102" s="43" t="s">
        <v>109</v>
      </c>
      <c r="X102" s="43" t="s">
        <v>109</v>
      </c>
      <c r="Y102" s="43" t="s">
        <v>109</v>
      </c>
      <c r="Z102" s="43" t="s">
        <v>109</v>
      </c>
      <c r="AA102" s="43" t="s">
        <v>109</v>
      </c>
      <c r="AB102" s="43" t="s">
        <v>109</v>
      </c>
      <c r="AC102" s="43" t="s">
        <v>109</v>
      </c>
      <c r="AD102" s="43">
        <v>2.5</v>
      </c>
      <c r="AE102" s="43" t="s">
        <v>109</v>
      </c>
      <c r="AF102" s="43" t="s">
        <v>109</v>
      </c>
      <c r="AG102" s="43" t="s">
        <v>109</v>
      </c>
      <c r="AH102" s="43">
        <v>2.5</v>
      </c>
      <c r="AI102" s="52" t="s">
        <v>109</v>
      </c>
      <c r="AJ102" s="43" t="s">
        <v>109</v>
      </c>
      <c r="AK102" s="43" t="s">
        <v>109</v>
      </c>
      <c r="AL102" s="43">
        <v>2.5</v>
      </c>
      <c r="AM102" s="43" t="s">
        <v>109</v>
      </c>
    </row>
    <row r="103" spans="2:39" ht="15.75" x14ac:dyDescent="0.25">
      <c r="B103" s="9" t="s">
        <v>33</v>
      </c>
      <c r="C103" s="43" t="s">
        <v>109</v>
      </c>
      <c r="D103" s="43" t="s">
        <v>109</v>
      </c>
      <c r="E103" s="43" t="s">
        <v>109</v>
      </c>
      <c r="F103" s="43" t="s">
        <v>109</v>
      </c>
      <c r="G103" s="43" t="s">
        <v>109</v>
      </c>
      <c r="H103" s="43" t="s">
        <v>109</v>
      </c>
      <c r="I103" s="43" t="s">
        <v>109</v>
      </c>
      <c r="J103" s="43" t="s">
        <v>109</v>
      </c>
      <c r="K103" s="43" t="s">
        <v>109</v>
      </c>
      <c r="L103" s="43" t="s">
        <v>109</v>
      </c>
      <c r="M103" s="43" t="s">
        <v>109</v>
      </c>
      <c r="N103" s="43" t="s">
        <v>109</v>
      </c>
      <c r="O103" s="43" t="s">
        <v>109</v>
      </c>
      <c r="P103" s="43" t="s">
        <v>109</v>
      </c>
      <c r="Q103" s="43" t="s">
        <v>109</v>
      </c>
      <c r="R103" s="43" t="s">
        <v>109</v>
      </c>
      <c r="S103" s="43">
        <v>18</v>
      </c>
      <c r="T103" s="43" t="s">
        <v>109</v>
      </c>
      <c r="U103" s="43" t="s">
        <v>109</v>
      </c>
      <c r="V103" s="43" t="s">
        <v>109</v>
      </c>
      <c r="W103" s="43" t="s">
        <v>109</v>
      </c>
      <c r="X103" s="43" t="s">
        <v>109</v>
      </c>
      <c r="Y103" s="43" t="s">
        <v>109</v>
      </c>
      <c r="Z103" s="43" t="s">
        <v>109</v>
      </c>
      <c r="AA103" s="43" t="s">
        <v>109</v>
      </c>
      <c r="AB103" s="43" t="s">
        <v>109</v>
      </c>
      <c r="AC103" s="43" t="s">
        <v>109</v>
      </c>
      <c r="AD103" s="43" t="s">
        <v>109</v>
      </c>
      <c r="AE103" s="43" t="s">
        <v>109</v>
      </c>
      <c r="AF103" s="43" t="s">
        <v>109</v>
      </c>
      <c r="AG103" s="43">
        <v>2.5</v>
      </c>
      <c r="AH103" s="43">
        <v>2.5</v>
      </c>
      <c r="AI103" s="43" t="s">
        <v>109</v>
      </c>
      <c r="AJ103" s="52" t="s">
        <v>109</v>
      </c>
      <c r="AK103" s="43" t="s">
        <v>109</v>
      </c>
      <c r="AL103" s="43">
        <v>2.5</v>
      </c>
      <c r="AM103" s="43" t="s">
        <v>109</v>
      </c>
    </row>
    <row r="104" spans="2:39" ht="15.75" x14ac:dyDescent="0.25">
      <c r="B104" s="9" t="s">
        <v>34</v>
      </c>
      <c r="C104" s="43" t="s">
        <v>109</v>
      </c>
      <c r="D104" s="43" t="s">
        <v>109</v>
      </c>
      <c r="E104" s="43">
        <v>2.5</v>
      </c>
      <c r="F104" s="43" t="s">
        <v>109</v>
      </c>
      <c r="G104" s="43" t="s">
        <v>109</v>
      </c>
      <c r="H104" s="43" t="s">
        <v>109</v>
      </c>
      <c r="I104" s="43" t="s">
        <v>109</v>
      </c>
      <c r="J104" s="43" t="s">
        <v>109</v>
      </c>
      <c r="K104" s="43" t="s">
        <v>109</v>
      </c>
      <c r="L104" s="43" t="s">
        <v>109</v>
      </c>
      <c r="M104" s="43" t="s">
        <v>109</v>
      </c>
      <c r="N104" s="43" t="s">
        <v>109</v>
      </c>
      <c r="O104" s="43">
        <v>2.5</v>
      </c>
      <c r="P104" s="43" t="s">
        <v>109</v>
      </c>
      <c r="Q104" s="43" t="s">
        <v>109</v>
      </c>
      <c r="R104" s="43" t="s">
        <v>109</v>
      </c>
      <c r="S104" s="43" t="s">
        <v>109</v>
      </c>
      <c r="T104" s="43" t="s">
        <v>109</v>
      </c>
      <c r="U104" s="43" t="s">
        <v>109</v>
      </c>
      <c r="V104" s="43" t="s">
        <v>109</v>
      </c>
      <c r="W104" s="43" t="s">
        <v>109</v>
      </c>
      <c r="X104" s="43" t="s">
        <v>109</v>
      </c>
      <c r="Y104" s="43" t="s">
        <v>109</v>
      </c>
      <c r="Z104" s="43" t="s">
        <v>109</v>
      </c>
      <c r="AA104" s="43" t="s">
        <v>109</v>
      </c>
      <c r="AB104" s="43" t="s">
        <v>109</v>
      </c>
      <c r="AC104" s="43" t="s">
        <v>109</v>
      </c>
      <c r="AD104" s="43" t="s">
        <v>109</v>
      </c>
      <c r="AE104" s="43" t="s">
        <v>109</v>
      </c>
      <c r="AF104" s="43" t="s">
        <v>109</v>
      </c>
      <c r="AG104" s="43">
        <v>2.5</v>
      </c>
      <c r="AH104" s="43" t="s">
        <v>109</v>
      </c>
      <c r="AI104" s="43" t="s">
        <v>109</v>
      </c>
      <c r="AJ104" s="43" t="s">
        <v>109</v>
      </c>
      <c r="AK104" s="52" t="s">
        <v>109</v>
      </c>
      <c r="AL104" s="43">
        <v>2.5</v>
      </c>
      <c r="AM104" s="43" t="s">
        <v>109</v>
      </c>
    </row>
    <row r="105" spans="2:39" ht="15.75" x14ac:dyDescent="0.25">
      <c r="B105" s="9" t="s">
        <v>35</v>
      </c>
      <c r="C105" s="43" t="s">
        <v>109</v>
      </c>
      <c r="D105" s="43" t="s">
        <v>109</v>
      </c>
      <c r="E105" s="43">
        <v>2.5</v>
      </c>
      <c r="F105" s="43" t="s">
        <v>109</v>
      </c>
      <c r="G105" s="43" t="s">
        <v>109</v>
      </c>
      <c r="H105" s="43" t="s">
        <v>109</v>
      </c>
      <c r="I105" s="43" t="s">
        <v>109</v>
      </c>
      <c r="J105" s="43" t="s">
        <v>109</v>
      </c>
      <c r="K105" s="43" t="s">
        <v>109</v>
      </c>
      <c r="L105" s="43" t="s">
        <v>109</v>
      </c>
      <c r="M105" s="43" t="s">
        <v>109</v>
      </c>
      <c r="N105" s="43" t="s">
        <v>109</v>
      </c>
      <c r="O105" s="43" t="s">
        <v>109</v>
      </c>
      <c r="P105" s="43">
        <v>2.5</v>
      </c>
      <c r="Q105" s="43" t="s">
        <v>109</v>
      </c>
      <c r="R105" s="43" t="s">
        <v>109</v>
      </c>
      <c r="S105" s="43" t="s">
        <v>109</v>
      </c>
      <c r="T105" s="43" t="s">
        <v>109</v>
      </c>
      <c r="U105" s="43" t="s">
        <v>109</v>
      </c>
      <c r="V105" s="43" t="s">
        <v>109</v>
      </c>
      <c r="W105" s="43" t="s">
        <v>109</v>
      </c>
      <c r="X105" s="43" t="s">
        <v>109</v>
      </c>
      <c r="Y105" s="43" t="s">
        <v>109</v>
      </c>
      <c r="Z105" s="43" t="s">
        <v>109</v>
      </c>
      <c r="AA105" s="43" t="s">
        <v>109</v>
      </c>
      <c r="AB105" s="43">
        <v>2.5</v>
      </c>
      <c r="AC105" s="43" t="s">
        <v>109</v>
      </c>
      <c r="AD105" s="43" t="s">
        <v>109</v>
      </c>
      <c r="AE105" s="43" t="s">
        <v>109</v>
      </c>
      <c r="AF105" s="43" t="s">
        <v>109</v>
      </c>
      <c r="AG105" s="43">
        <v>2.5</v>
      </c>
      <c r="AH105" s="43">
        <v>2.5</v>
      </c>
      <c r="AI105" s="43">
        <v>2.5</v>
      </c>
      <c r="AJ105" s="43">
        <v>2.5</v>
      </c>
      <c r="AK105" s="43">
        <v>2.5</v>
      </c>
      <c r="AL105" s="52" t="s">
        <v>109</v>
      </c>
      <c r="AM105" s="43" t="s">
        <v>109</v>
      </c>
    </row>
    <row r="106" spans="2:39" ht="15.75" x14ac:dyDescent="0.25">
      <c r="B106" s="9" t="s">
        <v>36</v>
      </c>
      <c r="C106" s="43" t="s">
        <v>109</v>
      </c>
      <c r="D106" s="43" t="s">
        <v>109</v>
      </c>
      <c r="E106" s="43" t="s">
        <v>109</v>
      </c>
      <c r="F106" s="43" t="s">
        <v>109</v>
      </c>
      <c r="G106" s="43" t="s">
        <v>109</v>
      </c>
      <c r="H106" s="43" t="s">
        <v>109</v>
      </c>
      <c r="I106" s="43" t="s">
        <v>109</v>
      </c>
      <c r="J106" s="43" t="s">
        <v>109</v>
      </c>
      <c r="K106" s="43" t="s">
        <v>109</v>
      </c>
      <c r="L106" s="43" t="s">
        <v>109</v>
      </c>
      <c r="M106" s="43" t="s">
        <v>109</v>
      </c>
      <c r="N106" s="43" t="s">
        <v>109</v>
      </c>
      <c r="O106" s="43" t="s">
        <v>109</v>
      </c>
      <c r="P106" s="43" t="s">
        <v>109</v>
      </c>
      <c r="Q106" s="43" t="s">
        <v>109</v>
      </c>
      <c r="R106" s="43" t="s">
        <v>109</v>
      </c>
      <c r="S106" s="43" t="s">
        <v>109</v>
      </c>
      <c r="T106" s="43" t="s">
        <v>109</v>
      </c>
      <c r="U106" s="43" t="s">
        <v>109</v>
      </c>
      <c r="V106" s="43" t="s">
        <v>109</v>
      </c>
      <c r="W106" s="43" t="s">
        <v>109</v>
      </c>
      <c r="X106" s="43" t="s">
        <v>109</v>
      </c>
      <c r="Y106" s="43" t="s">
        <v>109</v>
      </c>
      <c r="Z106" s="43" t="s">
        <v>109</v>
      </c>
      <c r="AA106" s="43" t="s">
        <v>109</v>
      </c>
      <c r="AB106" s="43" t="s">
        <v>109</v>
      </c>
      <c r="AC106" s="43" t="s">
        <v>109</v>
      </c>
      <c r="AD106" s="43" t="s">
        <v>109</v>
      </c>
      <c r="AE106" s="43" t="s">
        <v>109</v>
      </c>
      <c r="AF106" s="43" t="s">
        <v>109</v>
      </c>
      <c r="AG106" s="43" t="s">
        <v>109</v>
      </c>
      <c r="AH106" s="43" t="s">
        <v>109</v>
      </c>
      <c r="AI106" s="43" t="s">
        <v>109</v>
      </c>
      <c r="AJ106" s="43" t="s">
        <v>109</v>
      </c>
      <c r="AK106" s="43" t="s">
        <v>109</v>
      </c>
      <c r="AL106" s="43" t="s">
        <v>109</v>
      </c>
      <c r="AM106" s="52" t="s">
        <v>109</v>
      </c>
    </row>
  </sheetData>
  <phoneticPr fontId="11" type="noConversion"/>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47"/>
  </sheetPr>
  <dimension ref="A6:DM44"/>
  <sheetViews>
    <sheetView zoomScale="55" zoomScaleNormal="55" workbookViewId="0">
      <selection activeCell="O10" sqref="O10"/>
    </sheetView>
  </sheetViews>
  <sheetFormatPr defaultRowHeight="15" x14ac:dyDescent="0.25"/>
  <cols>
    <col min="1" max="1" width="7.85546875" customWidth="1"/>
    <col min="2" max="2" width="32.7109375" customWidth="1"/>
    <col min="3" max="9" width="6.28515625" customWidth="1"/>
    <col min="10" max="10" width="10.7109375" customWidth="1"/>
    <col min="11" max="11" width="8.7109375" customWidth="1"/>
    <col min="12" max="39" width="6.28515625" customWidth="1"/>
  </cols>
  <sheetData>
    <row r="6" spans="1:117" x14ac:dyDescent="0.25">
      <c r="B6" s="100" t="s">
        <v>165</v>
      </c>
      <c r="C6" s="161" t="s">
        <v>44</v>
      </c>
    </row>
    <row r="7" spans="1:117" ht="15.75" x14ac:dyDescent="0.25">
      <c r="A7" s="161" t="s">
        <v>43</v>
      </c>
      <c r="B7" s="4" t="s">
        <v>164</v>
      </c>
      <c r="C7" s="40" t="s">
        <v>1</v>
      </c>
      <c r="D7" s="5" t="s">
        <v>2</v>
      </c>
      <c r="E7" s="5" t="s">
        <v>3</v>
      </c>
      <c r="F7" s="5" t="s">
        <v>4</v>
      </c>
      <c r="G7" s="5" t="s">
        <v>5</v>
      </c>
      <c r="H7" s="5" t="s">
        <v>6</v>
      </c>
      <c r="I7" s="5" t="s">
        <v>7</v>
      </c>
      <c r="J7" s="5" t="s">
        <v>8</v>
      </c>
      <c r="K7" s="5" t="s">
        <v>9</v>
      </c>
      <c r="L7" s="5" t="s">
        <v>10</v>
      </c>
      <c r="M7" s="5" t="s">
        <v>11</v>
      </c>
      <c r="N7" s="5" t="s">
        <v>12</v>
      </c>
      <c r="O7" s="209" t="s">
        <v>218</v>
      </c>
      <c r="P7" s="5" t="s">
        <v>13</v>
      </c>
      <c r="Q7" s="5" t="s">
        <v>14</v>
      </c>
      <c r="R7" s="5" t="s">
        <v>15</v>
      </c>
      <c r="S7" s="5" t="s">
        <v>16</v>
      </c>
      <c r="T7" s="5" t="s">
        <v>17</v>
      </c>
      <c r="U7" s="5" t="s">
        <v>18</v>
      </c>
      <c r="V7" s="5" t="s">
        <v>19</v>
      </c>
      <c r="W7" s="6" t="s">
        <v>20</v>
      </c>
      <c r="X7" s="5" t="s">
        <v>21</v>
      </c>
      <c r="Y7" s="5" t="s">
        <v>22</v>
      </c>
      <c r="Z7" s="5" t="s">
        <v>23</v>
      </c>
      <c r="AA7" s="5" t="s">
        <v>24</v>
      </c>
      <c r="AB7" s="5" t="s">
        <v>25</v>
      </c>
      <c r="AC7" s="5" t="s">
        <v>26</v>
      </c>
      <c r="AD7" s="5" t="s">
        <v>27</v>
      </c>
      <c r="AE7" s="5" t="s">
        <v>28</v>
      </c>
      <c r="AF7" s="5" t="s">
        <v>29</v>
      </c>
      <c r="AG7" s="20" t="s">
        <v>31</v>
      </c>
      <c r="AH7" s="5" t="s">
        <v>206</v>
      </c>
      <c r="AI7" s="5" t="s">
        <v>32</v>
      </c>
      <c r="AJ7" s="5" t="s">
        <v>33</v>
      </c>
      <c r="AK7" s="5" t="s">
        <v>34</v>
      </c>
      <c r="AL7" s="5" t="s">
        <v>35</v>
      </c>
      <c r="AM7" s="5" t="s">
        <v>36</v>
      </c>
      <c r="AO7" s="4" t="s">
        <v>164</v>
      </c>
      <c r="AP7" s="40" t="s">
        <v>1</v>
      </c>
      <c r="AQ7" s="5" t="s">
        <v>2</v>
      </c>
      <c r="AR7" s="5" t="s">
        <v>3</v>
      </c>
      <c r="AS7" s="5" t="s">
        <v>4</v>
      </c>
      <c r="AT7" s="5" t="s">
        <v>5</v>
      </c>
      <c r="AU7" s="5" t="s">
        <v>6</v>
      </c>
      <c r="AV7" s="5" t="s">
        <v>7</v>
      </c>
      <c r="AW7" s="5" t="s">
        <v>8</v>
      </c>
      <c r="AX7" s="5" t="s">
        <v>9</v>
      </c>
      <c r="AY7" s="5" t="s">
        <v>10</v>
      </c>
      <c r="AZ7" s="5" t="s">
        <v>11</v>
      </c>
      <c r="BA7" s="5" t="s">
        <v>12</v>
      </c>
      <c r="BB7" s="209" t="s">
        <v>218</v>
      </c>
      <c r="BC7" s="5" t="s">
        <v>13</v>
      </c>
      <c r="BD7" s="5" t="s">
        <v>14</v>
      </c>
      <c r="BE7" s="5" t="s">
        <v>15</v>
      </c>
      <c r="BF7" s="5" t="s">
        <v>16</v>
      </c>
      <c r="BG7" s="5" t="s">
        <v>17</v>
      </c>
      <c r="BH7" s="5" t="s">
        <v>18</v>
      </c>
      <c r="BI7" s="5" t="s">
        <v>19</v>
      </c>
      <c r="BJ7" s="6" t="s">
        <v>20</v>
      </c>
      <c r="BK7" s="5" t="s">
        <v>21</v>
      </c>
      <c r="BL7" s="5" t="s">
        <v>22</v>
      </c>
      <c r="BM7" s="5" t="s">
        <v>23</v>
      </c>
      <c r="BN7" s="5" t="s">
        <v>24</v>
      </c>
      <c r="BO7" s="5" t="s">
        <v>25</v>
      </c>
      <c r="BP7" s="5" t="s">
        <v>26</v>
      </c>
      <c r="BQ7" s="5" t="s">
        <v>27</v>
      </c>
      <c r="BR7" s="5" t="s">
        <v>28</v>
      </c>
      <c r="BS7" s="5" t="s">
        <v>29</v>
      </c>
      <c r="BT7" s="20" t="s">
        <v>31</v>
      </c>
      <c r="BU7" s="5" t="s">
        <v>206</v>
      </c>
      <c r="BV7" s="5" t="s">
        <v>32</v>
      </c>
      <c r="BW7" s="5" t="s">
        <v>33</v>
      </c>
      <c r="BX7" s="5" t="s">
        <v>34</v>
      </c>
      <c r="BY7" s="5" t="s">
        <v>35</v>
      </c>
      <c r="BZ7" s="5" t="s">
        <v>36</v>
      </c>
      <c r="CB7" s="4" t="s">
        <v>164</v>
      </c>
      <c r="CC7" s="40" t="s">
        <v>1</v>
      </c>
      <c r="CD7" s="5" t="s">
        <v>2</v>
      </c>
      <c r="CE7" s="5" t="s">
        <v>3</v>
      </c>
      <c r="CF7" s="5" t="s">
        <v>4</v>
      </c>
      <c r="CG7" s="5" t="s">
        <v>5</v>
      </c>
      <c r="CH7" s="5" t="s">
        <v>6</v>
      </c>
      <c r="CI7" s="5" t="s">
        <v>7</v>
      </c>
      <c r="CJ7" s="5" t="s">
        <v>8</v>
      </c>
      <c r="CK7" s="5" t="s">
        <v>9</v>
      </c>
      <c r="CL7" s="5" t="s">
        <v>10</v>
      </c>
      <c r="CM7" s="5" t="s">
        <v>11</v>
      </c>
      <c r="CN7" s="5" t="s">
        <v>12</v>
      </c>
      <c r="CO7" s="209" t="s">
        <v>218</v>
      </c>
      <c r="CP7" s="5" t="s">
        <v>13</v>
      </c>
      <c r="CQ7" s="5" t="s">
        <v>14</v>
      </c>
      <c r="CR7" s="5" t="s">
        <v>15</v>
      </c>
      <c r="CS7" s="5" t="s">
        <v>16</v>
      </c>
      <c r="CT7" s="5" t="s">
        <v>17</v>
      </c>
      <c r="CU7" s="5" t="s">
        <v>18</v>
      </c>
      <c r="CV7" s="5" t="s">
        <v>19</v>
      </c>
      <c r="CW7" s="6" t="s">
        <v>20</v>
      </c>
      <c r="CX7" s="5" t="s">
        <v>21</v>
      </c>
      <c r="CY7" s="5" t="s">
        <v>22</v>
      </c>
      <c r="CZ7" s="5" t="s">
        <v>23</v>
      </c>
      <c r="DA7" s="5" t="s">
        <v>24</v>
      </c>
      <c r="DB7" s="5" t="s">
        <v>25</v>
      </c>
      <c r="DC7" s="5" t="s">
        <v>26</v>
      </c>
      <c r="DD7" s="5" t="s">
        <v>27</v>
      </c>
      <c r="DE7" s="5" t="s">
        <v>28</v>
      </c>
      <c r="DF7" s="5" t="s">
        <v>29</v>
      </c>
      <c r="DG7" s="20" t="s">
        <v>31</v>
      </c>
      <c r="DH7" s="5" t="s">
        <v>206</v>
      </c>
      <c r="DI7" s="5" t="s">
        <v>32</v>
      </c>
      <c r="DJ7" s="5" t="s">
        <v>33</v>
      </c>
      <c r="DK7" s="5" t="s">
        <v>34</v>
      </c>
      <c r="DL7" s="5" t="s">
        <v>35</v>
      </c>
      <c r="DM7" s="5" t="s">
        <v>36</v>
      </c>
    </row>
    <row r="8" spans="1:117" ht="15.75" x14ac:dyDescent="0.25">
      <c r="B8" s="9" t="s">
        <v>1</v>
      </c>
      <c r="C8" s="52" t="s">
        <v>109</v>
      </c>
      <c r="D8" s="43" t="s">
        <v>109</v>
      </c>
      <c r="E8" s="43" t="s">
        <v>109</v>
      </c>
      <c r="F8" s="43" t="s">
        <v>109</v>
      </c>
      <c r="G8" s="43" t="s">
        <v>109</v>
      </c>
      <c r="H8" s="43">
        <v>1.1303102613329907E-3</v>
      </c>
      <c r="I8" s="43">
        <v>3.1204481610489238E-3</v>
      </c>
      <c r="J8" s="43" t="s">
        <v>109</v>
      </c>
      <c r="K8" s="43" t="s">
        <v>109</v>
      </c>
      <c r="L8" s="43" t="s">
        <v>109</v>
      </c>
      <c r="M8" s="43" t="s">
        <v>109</v>
      </c>
      <c r="N8" s="43" t="s">
        <v>109</v>
      </c>
      <c r="O8" s="43" t="s">
        <v>109</v>
      </c>
      <c r="P8" s="43">
        <v>1.896142963369747E-3</v>
      </c>
      <c r="Q8" s="43" t="s">
        <v>109</v>
      </c>
      <c r="R8" s="43" t="s">
        <v>109</v>
      </c>
      <c r="S8" s="43" t="s">
        <v>109</v>
      </c>
      <c r="T8" s="43" t="s">
        <v>109</v>
      </c>
      <c r="U8" s="43" t="s">
        <v>109</v>
      </c>
      <c r="V8" s="43" t="s">
        <v>109</v>
      </c>
      <c r="W8" s="43" t="s">
        <v>109</v>
      </c>
      <c r="X8" s="43" t="s">
        <v>109</v>
      </c>
      <c r="Y8" s="43" t="s">
        <v>109</v>
      </c>
      <c r="Z8" s="43" t="s">
        <v>109</v>
      </c>
      <c r="AA8" s="43" t="s">
        <v>109</v>
      </c>
      <c r="AB8" s="43" t="s">
        <v>109</v>
      </c>
      <c r="AC8" s="43" t="s">
        <v>109</v>
      </c>
      <c r="AD8" s="43">
        <v>8.303302975046573E-4</v>
      </c>
      <c r="AE8" s="43">
        <v>1.6434807335793831E-3</v>
      </c>
      <c r="AF8" s="43" t="s">
        <v>109</v>
      </c>
      <c r="AG8" s="43" t="s">
        <v>109</v>
      </c>
      <c r="AH8" s="43" t="s">
        <v>109</v>
      </c>
      <c r="AI8" s="43" t="s">
        <v>109</v>
      </c>
      <c r="AJ8" s="43" t="s">
        <v>109</v>
      </c>
      <c r="AK8" s="43" t="s">
        <v>109</v>
      </c>
      <c r="AL8" s="43" t="s">
        <v>109</v>
      </c>
      <c r="AM8" s="43" t="s">
        <v>109</v>
      </c>
      <c r="AO8" s="9" t="s">
        <v>1</v>
      </c>
      <c r="AP8" s="52" t="str">
        <f>IF(ISNUMBER(CC8),CC8/1000,"")</f>
        <v/>
      </c>
      <c r="AQ8" s="43" t="str">
        <f t="shared" ref="AQ8:AQ44" si="0">IF(ISNUMBER(CD8),CD8/1000,"")</f>
        <v/>
      </c>
      <c r="AR8" s="43" t="str">
        <f t="shared" ref="AR8:AR44" si="1">IF(ISNUMBER(CE8),CE8/1000,"")</f>
        <v/>
      </c>
      <c r="AS8" s="43" t="str">
        <f t="shared" ref="AS8:AS44" si="2">IF(ISNUMBER(CF8),CF8/1000,"")</f>
        <v/>
      </c>
      <c r="AT8" s="43" t="str">
        <f t="shared" ref="AT8:AT44" si="3">IF(ISNUMBER(CG8),CG8/1000,"")</f>
        <v/>
      </c>
      <c r="AU8" s="43">
        <f t="shared" ref="AU8:AU44" si="4">IF(ISNUMBER(CH8),CH8/1000,"")</f>
        <v>1.1303102613329907E-3</v>
      </c>
      <c r="AV8" s="43">
        <f t="shared" ref="AV8:AV44" si="5">IF(ISNUMBER(CI8),CI8/1000,"")</f>
        <v>3.1204481610489238E-3</v>
      </c>
      <c r="AW8" s="43" t="str">
        <f t="shared" ref="AW8:AW44" si="6">IF(ISNUMBER(CJ8),CJ8/1000,"")</f>
        <v/>
      </c>
      <c r="AX8" s="43" t="str">
        <f t="shared" ref="AX8:AX44" si="7">IF(ISNUMBER(CK8),CK8/1000,"")</f>
        <v/>
      </c>
      <c r="AY8" s="43" t="str">
        <f t="shared" ref="AY8:AY44" si="8">IF(ISNUMBER(CL8),CL8/1000,"")</f>
        <v/>
      </c>
      <c r="AZ8" s="43" t="str">
        <f t="shared" ref="AZ8:AZ44" si="9">IF(ISNUMBER(CM8),CM8/1000,"")</f>
        <v/>
      </c>
      <c r="BA8" s="43" t="str">
        <f t="shared" ref="BA8:BA44" si="10">IF(ISNUMBER(CN8),CN8/1000,"")</f>
        <v/>
      </c>
      <c r="BB8" s="43" t="str">
        <f t="shared" ref="BB8:BB44" si="11">IF(ISNUMBER(CO8),CO8/1000,"")</f>
        <v/>
      </c>
      <c r="BC8" s="43">
        <f t="shared" ref="BC8:BC44" si="12">IF(ISNUMBER(CP8),CP8/1000,"")</f>
        <v>1.896142963369747E-3</v>
      </c>
      <c r="BD8" s="43" t="str">
        <f t="shared" ref="BD8:BD44" si="13">IF(ISNUMBER(CQ8),CQ8/1000,"")</f>
        <v/>
      </c>
      <c r="BE8" s="43" t="str">
        <f t="shared" ref="BE8:BE44" si="14">IF(ISNUMBER(CR8),CR8/1000,"")</f>
        <v/>
      </c>
      <c r="BF8" s="43" t="str">
        <f t="shared" ref="BF8:BF44" si="15">IF(ISNUMBER(CS8),CS8/1000,"")</f>
        <v/>
      </c>
      <c r="BG8" s="43" t="str">
        <f t="shared" ref="BG8:BG44" si="16">IF(ISNUMBER(CT8),CT8/1000,"")</f>
        <v/>
      </c>
      <c r="BH8" s="43" t="str">
        <f t="shared" ref="BH8:BH44" si="17">IF(ISNUMBER(CU8),CU8/1000,"")</f>
        <v/>
      </c>
      <c r="BI8" s="43" t="str">
        <f t="shared" ref="BI8:BI44" si="18">IF(ISNUMBER(CV8),CV8/1000,"")</f>
        <v/>
      </c>
      <c r="BJ8" s="43" t="str">
        <f t="shared" ref="BJ8:BJ44" si="19">IF(ISNUMBER(CW8),CW8/1000,"")</f>
        <v/>
      </c>
      <c r="BK8" s="43" t="str">
        <f t="shared" ref="BK8:BK44" si="20">IF(ISNUMBER(CX8),CX8/1000,"")</f>
        <v/>
      </c>
      <c r="BL8" s="43" t="str">
        <f t="shared" ref="BL8:BL44" si="21">IF(ISNUMBER(CY8),CY8/1000,"")</f>
        <v/>
      </c>
      <c r="BM8" s="43" t="str">
        <f t="shared" ref="BM8:BM44" si="22">IF(ISNUMBER(CZ8),CZ8/1000,"")</f>
        <v/>
      </c>
      <c r="BN8" s="43" t="str">
        <f t="shared" ref="BN8:BN44" si="23">IF(ISNUMBER(DA8),DA8/1000,"")</f>
        <v/>
      </c>
      <c r="BO8" s="43" t="str">
        <f t="shared" ref="BO8:BO44" si="24">IF(ISNUMBER(DB8),DB8/1000,"")</f>
        <v/>
      </c>
      <c r="BP8" s="43" t="str">
        <f t="shared" ref="BP8:BP44" si="25">IF(ISNUMBER(DC8),DC8/1000,"")</f>
        <v/>
      </c>
      <c r="BQ8" s="43">
        <f t="shared" ref="BQ8:BQ44" si="26">IF(ISNUMBER(DD8),DD8/1000,"")</f>
        <v>8.303302975046573E-4</v>
      </c>
      <c r="BR8" s="43">
        <f t="shared" ref="BR8:BR44" si="27">IF(ISNUMBER(DE8),DE8/1000,"")</f>
        <v>1.6434807335793831E-3</v>
      </c>
      <c r="BS8" s="43" t="str">
        <f t="shared" ref="BS8:BS44" si="28">IF(ISNUMBER(DF8),DF8/1000,"")</f>
        <v/>
      </c>
      <c r="BT8" s="43" t="str">
        <f t="shared" ref="BT8:BT44" si="29">IF(ISNUMBER(DG8),DG8/1000,"")</f>
        <v/>
      </c>
      <c r="BU8" s="43" t="str">
        <f t="shared" ref="BU8:BU44" si="30">IF(ISNUMBER(DH8),DH8/1000,"")</f>
        <v/>
      </c>
      <c r="BV8" s="43" t="str">
        <f t="shared" ref="BV8:BV44" si="31">IF(ISNUMBER(DI8),DI8/1000,"")</f>
        <v/>
      </c>
      <c r="BW8" s="43" t="str">
        <f t="shared" ref="BW8:BW44" si="32">IF(ISNUMBER(DJ8),DJ8/1000,"")</f>
        <v/>
      </c>
      <c r="BX8" s="43" t="str">
        <f t="shared" ref="BX8:BX44" si="33">IF(ISNUMBER(DK8),DK8/1000,"")</f>
        <v/>
      </c>
      <c r="BY8" s="43" t="str">
        <f t="shared" ref="BY8:BY44" si="34">IF(ISNUMBER(DL8),DL8/1000,"")</f>
        <v/>
      </c>
      <c r="BZ8" s="43" t="str">
        <f t="shared" ref="BZ8:BZ44" si="35">IF(ISNUMBER(DM8),DM8/1000,"")</f>
        <v/>
      </c>
      <c r="CB8" s="9" t="s">
        <v>1</v>
      </c>
      <c r="CC8" s="52" t="e">
        <f>INDEX('CCS-costs'!$L$32:$L$94,MATCH(IF(AP$7&lt;$AO8,AP$7&amp;"-"&amp;$AO8,$AO8&amp;"-"&amp;AP$7),'CCS-costs'!$I$32:$I$94,0))</f>
        <v>#N/A</v>
      </c>
      <c r="CD8" s="43" t="e">
        <f>INDEX('CCS-costs'!$L$32:$L$94,MATCH(IF(AQ$7&lt;$AO8,AQ$7&amp;"-"&amp;$AO8,$AO8&amp;"-"&amp;AQ$7),'CCS-costs'!$I$32:$I$94,0))</f>
        <v>#N/A</v>
      </c>
      <c r="CE8" s="43" t="e">
        <f>INDEX('CCS-costs'!$L$32:$L$94,MATCH(IF(AR$7&lt;$AO8,AR$7&amp;"-"&amp;$AO8,$AO8&amp;"-"&amp;AR$7),'CCS-costs'!$I$32:$I$94,0))</f>
        <v>#N/A</v>
      </c>
      <c r="CF8" s="43" t="e">
        <f>INDEX('CCS-costs'!$L$32:$L$94,MATCH(IF(AS$7&lt;$AO8,AS$7&amp;"-"&amp;$AO8,$AO8&amp;"-"&amp;AS$7),'CCS-costs'!$I$32:$I$94,0))</f>
        <v>#N/A</v>
      </c>
      <c r="CG8" s="43" t="e">
        <f>INDEX('CCS-costs'!$L$32:$L$94,MATCH(IF(AT$7&lt;$AO8,AT$7&amp;"-"&amp;$AO8,$AO8&amp;"-"&amp;AT$7),'CCS-costs'!$I$32:$I$94,0))</f>
        <v>#N/A</v>
      </c>
      <c r="CH8" s="43">
        <f>INDEX('CCS-costs'!$L$32:$L$94,MATCH(IF(AU$7&lt;$AO8,AU$7&amp;"-"&amp;$AO8,$AO8&amp;"-"&amp;AU$7),'CCS-costs'!$I$32:$I$94,0))</f>
        <v>1.1303102613329907</v>
      </c>
      <c r="CI8" s="43">
        <f>INDEX('CCS-costs'!$L$32:$L$94,MATCH(IF(AV$7&lt;$AO8,AV$7&amp;"-"&amp;$AO8,$AO8&amp;"-"&amp;AV$7),'CCS-costs'!$I$32:$I$94,0))</f>
        <v>3.1204481610489236</v>
      </c>
      <c r="CJ8" s="43" t="e">
        <f>INDEX('CCS-costs'!$L$32:$L$94,MATCH(IF(AW$7&lt;$AO8,AW$7&amp;"-"&amp;$AO8,$AO8&amp;"-"&amp;AW$7),'CCS-costs'!$I$32:$I$94,0))</f>
        <v>#N/A</v>
      </c>
      <c r="CK8" s="43" t="e">
        <f>INDEX('CCS-costs'!$L$32:$L$94,MATCH(IF(AX$7&lt;$AO8,AX$7&amp;"-"&amp;$AO8,$AO8&amp;"-"&amp;AX$7),'CCS-costs'!$I$32:$I$94,0))</f>
        <v>#N/A</v>
      </c>
      <c r="CL8" s="43" t="e">
        <f>INDEX('CCS-costs'!$L$32:$L$94,MATCH(IF(AY$7&lt;$AO8,AY$7&amp;"-"&amp;$AO8,$AO8&amp;"-"&amp;AY$7),'CCS-costs'!$I$32:$I$94,0))</f>
        <v>#N/A</v>
      </c>
      <c r="CM8" s="43" t="e">
        <f>INDEX('CCS-costs'!$L$32:$L$94,MATCH(IF(AZ$7&lt;$AO8,AZ$7&amp;"-"&amp;$AO8,$AO8&amp;"-"&amp;AZ$7),'CCS-costs'!$I$32:$I$94,0))</f>
        <v>#N/A</v>
      </c>
      <c r="CN8" s="43" t="e">
        <f>INDEX('CCS-costs'!$L$32:$L$94,MATCH(IF(BA$7&lt;$AO8,BA$7&amp;"-"&amp;$AO8,$AO8&amp;"-"&amp;BA$7),'CCS-costs'!$I$32:$I$94,0))</f>
        <v>#N/A</v>
      </c>
      <c r="CO8" s="43" t="e">
        <f>INDEX('CCS-costs'!$L$32:$L$94,MATCH(IF(BB$7&lt;$AO8,BB$7&amp;"-"&amp;$AO8,$AO8&amp;"-"&amp;BB$7),'CCS-costs'!$I$32:$I$94,0))</f>
        <v>#N/A</v>
      </c>
      <c r="CP8" s="43">
        <f>INDEX('CCS-costs'!$L$32:$L$94,MATCH(IF(BC$7&lt;$AO8,BC$7&amp;"-"&amp;$AO8,$AO8&amp;"-"&amp;BC$7),'CCS-costs'!$I$32:$I$94,0))</f>
        <v>1.8961429633697471</v>
      </c>
      <c r="CQ8" s="43" t="e">
        <f>INDEX('CCS-costs'!$L$32:$L$94,MATCH(IF(BD$7&lt;$AO8,BD$7&amp;"-"&amp;$AO8,$AO8&amp;"-"&amp;BD$7),'CCS-costs'!$I$32:$I$94,0))</f>
        <v>#N/A</v>
      </c>
      <c r="CR8" s="43" t="e">
        <f>INDEX('CCS-costs'!$L$32:$L$94,MATCH(IF(BE$7&lt;$AO8,BE$7&amp;"-"&amp;$AO8,$AO8&amp;"-"&amp;BE$7),'CCS-costs'!$I$32:$I$94,0))</f>
        <v>#N/A</v>
      </c>
      <c r="CS8" s="43" t="e">
        <f>INDEX('CCS-costs'!$L$32:$L$94,MATCH(IF(BF$7&lt;$AO8,BF$7&amp;"-"&amp;$AO8,$AO8&amp;"-"&amp;BF$7),'CCS-costs'!$I$32:$I$94,0))</f>
        <v>#N/A</v>
      </c>
      <c r="CT8" s="43" t="e">
        <f>INDEX('CCS-costs'!$L$32:$L$94,MATCH(IF(BG$7&lt;$AO8,BG$7&amp;"-"&amp;$AO8,$AO8&amp;"-"&amp;BG$7),'CCS-costs'!$I$32:$I$94,0))</f>
        <v>#N/A</v>
      </c>
      <c r="CU8" s="43" t="e">
        <f>INDEX('CCS-costs'!$L$32:$L$94,MATCH(IF(BH$7&lt;$AO8,BH$7&amp;"-"&amp;$AO8,$AO8&amp;"-"&amp;BH$7),'CCS-costs'!$I$32:$I$94,0))</f>
        <v>#N/A</v>
      </c>
      <c r="CV8" s="43" t="e">
        <f>INDEX('CCS-costs'!$L$32:$L$94,MATCH(IF(BI$7&lt;$AO8,BI$7&amp;"-"&amp;$AO8,$AO8&amp;"-"&amp;BI$7),'CCS-costs'!$I$32:$I$94,0))</f>
        <v>#N/A</v>
      </c>
      <c r="CW8" s="43" t="e">
        <f>INDEX('CCS-costs'!$L$32:$L$94,MATCH(IF(BJ$7&lt;$AO8,BJ$7&amp;"-"&amp;$AO8,$AO8&amp;"-"&amp;BJ$7),'CCS-costs'!$I$32:$I$94,0))</f>
        <v>#N/A</v>
      </c>
      <c r="CX8" s="43" t="e">
        <f>INDEX('CCS-costs'!$L$32:$L$94,MATCH(IF(BK$7&lt;$AO8,BK$7&amp;"-"&amp;$AO8,$AO8&amp;"-"&amp;BK$7),'CCS-costs'!$I$32:$I$94,0))</f>
        <v>#N/A</v>
      </c>
      <c r="CY8" s="43" t="e">
        <f>INDEX('CCS-costs'!$L$32:$L$94,MATCH(IF(BL$7&lt;$AO8,BL$7&amp;"-"&amp;$AO8,$AO8&amp;"-"&amp;BL$7),'CCS-costs'!$I$32:$I$94,0))</f>
        <v>#N/A</v>
      </c>
      <c r="CZ8" s="43" t="e">
        <f>INDEX('CCS-costs'!$L$32:$L$94,MATCH(IF(BM$7&lt;$AO8,BM$7&amp;"-"&amp;$AO8,$AO8&amp;"-"&amp;BM$7),'CCS-costs'!$I$32:$I$94,0))</f>
        <v>#N/A</v>
      </c>
      <c r="DA8" s="43" t="e">
        <f>INDEX('CCS-costs'!$L$32:$L$94,MATCH(IF(BN$7&lt;$AO8,BN$7&amp;"-"&amp;$AO8,$AO8&amp;"-"&amp;BN$7),'CCS-costs'!$I$32:$I$94,0))</f>
        <v>#N/A</v>
      </c>
      <c r="DB8" s="43" t="e">
        <f>INDEX('CCS-costs'!$L$32:$L$94,MATCH(IF(BO$7&lt;$AO8,BO$7&amp;"-"&amp;$AO8,$AO8&amp;"-"&amp;BO$7),'CCS-costs'!$I$32:$I$94,0))</f>
        <v>#N/A</v>
      </c>
      <c r="DC8" s="43" t="e">
        <f>INDEX('CCS-costs'!$L$32:$L$94,MATCH(IF(BP$7&lt;$AO8,BP$7&amp;"-"&amp;$AO8,$AO8&amp;"-"&amp;BP$7),'CCS-costs'!$I$32:$I$94,0))</f>
        <v>#N/A</v>
      </c>
      <c r="DD8" s="43">
        <f>INDEX('CCS-costs'!$L$32:$L$94,MATCH(IF(BQ$7&lt;$AO8,BQ$7&amp;"-"&amp;$AO8,$AO8&amp;"-"&amp;BQ$7),'CCS-costs'!$I$32:$I$94,0))</f>
        <v>0.83033029750465726</v>
      </c>
      <c r="DE8" s="43">
        <f>INDEX('CCS-costs'!$L$32:$L$94,MATCH(IF(BR$7&lt;$AO8,BR$7&amp;"-"&amp;$AO8,$AO8&amp;"-"&amp;BR$7),'CCS-costs'!$I$32:$I$94,0))</f>
        <v>1.6434807335793831</v>
      </c>
      <c r="DF8" s="43" t="e">
        <f>INDEX('CCS-costs'!$L$32:$L$94,MATCH(IF(BS$7&lt;$AO8,BS$7&amp;"-"&amp;$AO8,$AO8&amp;"-"&amp;BS$7),'CCS-costs'!$I$32:$I$94,0))</f>
        <v>#N/A</v>
      </c>
      <c r="DG8" s="43" t="e">
        <f>INDEX('CCS-costs'!$L$32:$L$94,MATCH(IF(BT$7&lt;$AO8,BT$7&amp;"-"&amp;$AO8,$AO8&amp;"-"&amp;BT$7),'CCS-costs'!$I$32:$I$94,0))</f>
        <v>#N/A</v>
      </c>
      <c r="DH8" s="43" t="e">
        <f>INDEX('CCS-costs'!$L$32:$L$94,MATCH(IF(BU$7&lt;$AO8,BU$7&amp;"-"&amp;$AO8,$AO8&amp;"-"&amp;BU$7),'CCS-costs'!$I$32:$I$94,0))</f>
        <v>#N/A</v>
      </c>
      <c r="DI8" s="43" t="e">
        <f>INDEX('CCS-costs'!$L$32:$L$94,MATCH(IF(BV$7&lt;$AO8,BV$7&amp;"-"&amp;$AO8,$AO8&amp;"-"&amp;BV$7),'CCS-costs'!$I$32:$I$94,0))</f>
        <v>#N/A</v>
      </c>
      <c r="DJ8" s="43" t="e">
        <f>INDEX('CCS-costs'!$L$32:$L$94,MATCH(IF(BW$7&lt;$AO8,BW$7&amp;"-"&amp;$AO8,$AO8&amp;"-"&amp;BW$7),'CCS-costs'!$I$32:$I$94,0))</f>
        <v>#N/A</v>
      </c>
      <c r="DK8" s="43" t="e">
        <f>INDEX('CCS-costs'!$L$32:$L$94,MATCH(IF(BX$7&lt;$AO8,BX$7&amp;"-"&amp;$AO8,$AO8&amp;"-"&amp;BX$7),'CCS-costs'!$I$32:$I$94,0))</f>
        <v>#N/A</v>
      </c>
      <c r="DL8" s="43" t="e">
        <f>INDEX('CCS-costs'!$L$32:$L$94,MATCH(IF(BY$7&lt;$AO8,BY$7&amp;"-"&amp;$AO8,$AO8&amp;"-"&amp;BY$7),'CCS-costs'!$I$32:$I$94,0))</f>
        <v>#N/A</v>
      </c>
      <c r="DM8" s="43" t="e">
        <f>INDEX('CCS-costs'!$L$32:$L$94,MATCH(IF(BZ$7&lt;$AO8,BZ$7&amp;"-"&amp;$AO8,$AO8&amp;"-"&amp;BZ$7),'CCS-costs'!$I$32:$I$94,0))</f>
        <v>#N/A</v>
      </c>
    </row>
    <row r="9" spans="1:117" ht="15.75" x14ac:dyDescent="0.25">
      <c r="B9" s="9" t="s">
        <v>2</v>
      </c>
      <c r="C9" s="43" t="s">
        <v>109</v>
      </c>
      <c r="D9" s="52" t="s">
        <v>109</v>
      </c>
      <c r="E9" s="43" t="s">
        <v>109</v>
      </c>
      <c r="F9" s="43" t="s">
        <v>109</v>
      </c>
      <c r="G9" s="43" t="s">
        <v>109</v>
      </c>
      <c r="H9" s="43" t="s">
        <v>109</v>
      </c>
      <c r="I9" s="43">
        <v>1.8392132621281175E-3</v>
      </c>
      <c r="J9" s="43" t="s">
        <v>109</v>
      </c>
      <c r="K9" s="43" t="s">
        <v>109</v>
      </c>
      <c r="L9" s="43" t="s">
        <v>109</v>
      </c>
      <c r="M9" s="43" t="s">
        <v>109</v>
      </c>
      <c r="N9" s="43">
        <v>1.8014559601624465E-3</v>
      </c>
      <c r="O9" s="43" t="s">
        <v>109</v>
      </c>
      <c r="P9" s="43" t="s">
        <v>109</v>
      </c>
      <c r="Q9" s="43" t="s">
        <v>109</v>
      </c>
      <c r="R9" s="43" t="s">
        <v>109</v>
      </c>
      <c r="S9" s="43" t="s">
        <v>109</v>
      </c>
      <c r="T9" s="43" t="s">
        <v>109</v>
      </c>
      <c r="U9" s="43">
        <v>9.1738679739311721E-4</v>
      </c>
      <c r="V9" s="43" t="s">
        <v>109</v>
      </c>
      <c r="W9" s="43" t="s">
        <v>109</v>
      </c>
      <c r="X9" s="43">
        <v>9.5090599560139412E-4</v>
      </c>
      <c r="Y9" s="43" t="s">
        <v>109</v>
      </c>
      <c r="Z9" s="43" t="s">
        <v>109</v>
      </c>
      <c r="AA9" s="43" t="s">
        <v>109</v>
      </c>
      <c r="AB9" s="43" t="s">
        <v>109</v>
      </c>
      <c r="AC9" s="43" t="s">
        <v>109</v>
      </c>
      <c r="AD9" s="43" t="s">
        <v>109</v>
      </c>
      <c r="AE9" s="43" t="s">
        <v>109</v>
      </c>
      <c r="AF9" s="43">
        <v>2.8078979188930521E-3</v>
      </c>
      <c r="AG9" s="43" t="s">
        <v>109</v>
      </c>
      <c r="AH9" s="43" t="s">
        <v>109</v>
      </c>
      <c r="AI9" s="43" t="s">
        <v>109</v>
      </c>
      <c r="AJ9" s="43" t="s">
        <v>109</v>
      </c>
      <c r="AK9" s="43" t="s">
        <v>109</v>
      </c>
      <c r="AL9" s="43" t="s">
        <v>109</v>
      </c>
      <c r="AM9" s="43" t="s">
        <v>109</v>
      </c>
      <c r="AO9" s="9" t="s">
        <v>2</v>
      </c>
      <c r="AP9" s="43" t="str">
        <f t="shared" ref="AP9:AP44" si="36">IF(ISNUMBER(CC9),CC9/1000,"")</f>
        <v/>
      </c>
      <c r="AQ9" s="52" t="str">
        <f t="shared" si="0"/>
        <v/>
      </c>
      <c r="AR9" s="43" t="str">
        <f t="shared" si="1"/>
        <v/>
      </c>
      <c r="AS9" s="43" t="str">
        <f t="shared" si="2"/>
        <v/>
      </c>
      <c r="AT9" s="43" t="str">
        <f t="shared" si="3"/>
        <v/>
      </c>
      <c r="AU9" s="43" t="str">
        <f t="shared" si="4"/>
        <v/>
      </c>
      <c r="AV9" s="43">
        <f t="shared" si="5"/>
        <v>1.8392132621281175E-3</v>
      </c>
      <c r="AW9" s="43" t="str">
        <f t="shared" si="6"/>
        <v/>
      </c>
      <c r="AX9" s="43" t="str">
        <f t="shared" si="7"/>
        <v/>
      </c>
      <c r="AY9" s="43" t="str">
        <f t="shared" si="8"/>
        <v/>
      </c>
      <c r="AZ9" s="43" t="str">
        <f t="shared" si="9"/>
        <v/>
      </c>
      <c r="BA9" s="43">
        <f t="shared" si="10"/>
        <v>1.8014559601624465E-3</v>
      </c>
      <c r="BB9" s="43" t="str">
        <f t="shared" si="11"/>
        <v/>
      </c>
      <c r="BC9" s="43" t="str">
        <f t="shared" si="12"/>
        <v/>
      </c>
      <c r="BD9" s="43" t="str">
        <f t="shared" si="13"/>
        <v/>
      </c>
      <c r="BE9" s="43" t="str">
        <f t="shared" si="14"/>
        <v/>
      </c>
      <c r="BF9" s="43" t="str">
        <f t="shared" si="15"/>
        <v/>
      </c>
      <c r="BG9" s="43" t="str">
        <f t="shared" si="16"/>
        <v/>
      </c>
      <c r="BH9" s="43">
        <f t="shared" si="17"/>
        <v>9.1738679739311721E-4</v>
      </c>
      <c r="BI9" s="43" t="str">
        <f t="shared" si="18"/>
        <v/>
      </c>
      <c r="BJ9" s="43" t="str">
        <f t="shared" si="19"/>
        <v/>
      </c>
      <c r="BK9" s="43">
        <f t="shared" si="20"/>
        <v>9.5090599560139412E-4</v>
      </c>
      <c r="BL9" s="43" t="str">
        <f t="shared" si="21"/>
        <v/>
      </c>
      <c r="BM9" s="43" t="str">
        <f t="shared" si="22"/>
        <v/>
      </c>
      <c r="BN9" s="43" t="str">
        <f t="shared" si="23"/>
        <v/>
      </c>
      <c r="BO9" s="43" t="str">
        <f t="shared" si="24"/>
        <v/>
      </c>
      <c r="BP9" s="43" t="str">
        <f t="shared" si="25"/>
        <v/>
      </c>
      <c r="BQ9" s="43" t="str">
        <f t="shared" si="26"/>
        <v/>
      </c>
      <c r="BR9" s="43" t="str">
        <f t="shared" si="27"/>
        <v/>
      </c>
      <c r="BS9" s="43">
        <f t="shared" si="28"/>
        <v>2.8078979188930521E-3</v>
      </c>
      <c r="BT9" s="43" t="str">
        <f t="shared" si="29"/>
        <v/>
      </c>
      <c r="BU9" s="43" t="str">
        <f t="shared" si="30"/>
        <v/>
      </c>
      <c r="BV9" s="43" t="str">
        <f t="shared" si="31"/>
        <v/>
      </c>
      <c r="BW9" s="43" t="str">
        <f t="shared" si="32"/>
        <v/>
      </c>
      <c r="BX9" s="43" t="str">
        <f t="shared" si="33"/>
        <v/>
      </c>
      <c r="BY9" s="43" t="str">
        <f t="shared" si="34"/>
        <v/>
      </c>
      <c r="BZ9" s="43" t="str">
        <f t="shared" si="35"/>
        <v/>
      </c>
      <c r="CB9" s="9" t="s">
        <v>2</v>
      </c>
      <c r="CC9" s="43" t="e">
        <f>INDEX('CCS-costs'!$L$32:$L$94,MATCH(IF(AP$7&lt;$AO9,AP$7&amp;"-"&amp;$AO9,$AO9&amp;"-"&amp;AP$7),'CCS-costs'!$I$32:$I$94,0))</f>
        <v>#N/A</v>
      </c>
      <c r="CD9" s="52" t="e">
        <f>INDEX('CCS-costs'!$L$32:$L$94,MATCH(IF(AQ$7&lt;$AO9,AQ$7&amp;"-"&amp;$AO9,$AO9&amp;"-"&amp;AQ$7),'CCS-costs'!$I$32:$I$94,0))</f>
        <v>#N/A</v>
      </c>
      <c r="CE9" s="43" t="e">
        <f>INDEX('CCS-costs'!$L$32:$L$94,MATCH(IF(AR$7&lt;$AO9,AR$7&amp;"-"&amp;$AO9,$AO9&amp;"-"&amp;AR$7),'CCS-costs'!$I$32:$I$94,0))</f>
        <v>#N/A</v>
      </c>
      <c r="CF9" s="43" t="e">
        <f>INDEX('CCS-costs'!$L$32:$L$94,MATCH(IF(AS$7&lt;$AO9,AS$7&amp;"-"&amp;$AO9,$AO9&amp;"-"&amp;AS$7),'CCS-costs'!$I$32:$I$94,0))</f>
        <v>#N/A</v>
      </c>
      <c r="CG9" s="43" t="e">
        <f>INDEX('CCS-costs'!$L$32:$L$94,MATCH(IF(AT$7&lt;$AO9,AT$7&amp;"-"&amp;$AO9,$AO9&amp;"-"&amp;AT$7),'CCS-costs'!$I$32:$I$94,0))</f>
        <v>#N/A</v>
      </c>
      <c r="CH9" s="43" t="e">
        <f>INDEX('CCS-costs'!$L$32:$L$94,MATCH(IF(AU$7&lt;$AO9,AU$7&amp;"-"&amp;$AO9,$AO9&amp;"-"&amp;AU$7),'CCS-costs'!$I$32:$I$94,0))</f>
        <v>#N/A</v>
      </c>
      <c r="CI9" s="43">
        <f>INDEX('CCS-costs'!$L$32:$L$94,MATCH(IF(AV$7&lt;$AO9,AV$7&amp;"-"&amp;$AO9,$AO9&amp;"-"&amp;AV$7),'CCS-costs'!$I$32:$I$94,0))</f>
        <v>1.8392132621281174</v>
      </c>
      <c r="CJ9" s="43" t="e">
        <f>INDEX('CCS-costs'!$L$32:$L$94,MATCH(IF(AW$7&lt;$AO9,AW$7&amp;"-"&amp;$AO9,$AO9&amp;"-"&amp;AW$7),'CCS-costs'!$I$32:$I$94,0))</f>
        <v>#N/A</v>
      </c>
      <c r="CK9" s="43" t="e">
        <f>INDEX('CCS-costs'!$L$32:$L$94,MATCH(IF(AX$7&lt;$AO9,AX$7&amp;"-"&amp;$AO9,$AO9&amp;"-"&amp;AX$7),'CCS-costs'!$I$32:$I$94,0))</f>
        <v>#N/A</v>
      </c>
      <c r="CL9" s="43" t="e">
        <f>INDEX('CCS-costs'!$L$32:$L$94,MATCH(IF(AY$7&lt;$AO9,AY$7&amp;"-"&amp;$AO9,$AO9&amp;"-"&amp;AY$7),'CCS-costs'!$I$32:$I$94,0))</f>
        <v>#N/A</v>
      </c>
      <c r="CM9" s="43" t="e">
        <f>INDEX('CCS-costs'!$L$32:$L$94,MATCH(IF(AZ$7&lt;$AO9,AZ$7&amp;"-"&amp;$AO9,$AO9&amp;"-"&amp;AZ$7),'CCS-costs'!$I$32:$I$94,0))</f>
        <v>#N/A</v>
      </c>
      <c r="CN9" s="43">
        <f>INDEX('CCS-costs'!$L$32:$L$94,MATCH(IF(BA$7&lt;$AO9,BA$7&amp;"-"&amp;$AO9,$AO9&amp;"-"&amp;BA$7),'CCS-costs'!$I$32:$I$94,0))</f>
        <v>1.8014559601624465</v>
      </c>
      <c r="CO9" s="43" t="e">
        <f>INDEX('CCS-costs'!$L$32:$L$94,MATCH(IF(BB$7&lt;$AO9,BB$7&amp;"-"&amp;$AO9,$AO9&amp;"-"&amp;BB$7),'CCS-costs'!$I$32:$I$94,0))</f>
        <v>#N/A</v>
      </c>
      <c r="CP9" s="43" t="e">
        <f>INDEX('CCS-costs'!$L$32:$L$94,MATCH(IF(BC$7&lt;$AO9,BC$7&amp;"-"&amp;$AO9,$AO9&amp;"-"&amp;BC$7),'CCS-costs'!$I$32:$I$94,0))</f>
        <v>#N/A</v>
      </c>
      <c r="CQ9" s="43" t="e">
        <f>INDEX('CCS-costs'!$L$32:$L$94,MATCH(IF(BD$7&lt;$AO9,BD$7&amp;"-"&amp;$AO9,$AO9&amp;"-"&amp;BD$7),'CCS-costs'!$I$32:$I$94,0))</f>
        <v>#N/A</v>
      </c>
      <c r="CR9" s="43" t="e">
        <f>INDEX('CCS-costs'!$L$32:$L$94,MATCH(IF(BE$7&lt;$AO9,BE$7&amp;"-"&amp;$AO9,$AO9&amp;"-"&amp;BE$7),'CCS-costs'!$I$32:$I$94,0))</f>
        <v>#N/A</v>
      </c>
      <c r="CS9" s="43" t="e">
        <f>INDEX('CCS-costs'!$L$32:$L$94,MATCH(IF(BF$7&lt;$AO9,BF$7&amp;"-"&amp;$AO9,$AO9&amp;"-"&amp;BF$7),'CCS-costs'!$I$32:$I$94,0))</f>
        <v>#N/A</v>
      </c>
      <c r="CT9" s="43" t="e">
        <f>INDEX('CCS-costs'!$L$32:$L$94,MATCH(IF(BG$7&lt;$AO9,BG$7&amp;"-"&amp;$AO9,$AO9&amp;"-"&amp;BG$7),'CCS-costs'!$I$32:$I$94,0))</f>
        <v>#N/A</v>
      </c>
      <c r="CU9" s="43">
        <f>INDEX('CCS-costs'!$L$32:$L$94,MATCH(IF(BH$7&lt;$AO9,BH$7&amp;"-"&amp;$AO9,$AO9&amp;"-"&amp;BH$7),'CCS-costs'!$I$32:$I$94,0))</f>
        <v>0.91738679739311724</v>
      </c>
      <c r="CV9" s="43" t="e">
        <f>INDEX('CCS-costs'!$L$32:$L$94,MATCH(IF(BI$7&lt;$AO9,BI$7&amp;"-"&amp;$AO9,$AO9&amp;"-"&amp;BI$7),'CCS-costs'!$I$32:$I$94,0))</f>
        <v>#N/A</v>
      </c>
      <c r="CW9" s="43" t="e">
        <f>INDEX('CCS-costs'!$L$32:$L$94,MATCH(IF(BJ$7&lt;$AO9,BJ$7&amp;"-"&amp;$AO9,$AO9&amp;"-"&amp;BJ$7),'CCS-costs'!$I$32:$I$94,0))</f>
        <v>#N/A</v>
      </c>
      <c r="CX9" s="43">
        <f>INDEX('CCS-costs'!$L$32:$L$94,MATCH(IF(BK$7&lt;$AO9,BK$7&amp;"-"&amp;$AO9,$AO9&amp;"-"&amp;BK$7),'CCS-costs'!$I$32:$I$94,0))</f>
        <v>0.95090599560139411</v>
      </c>
      <c r="CY9" s="43" t="e">
        <f>INDEX('CCS-costs'!$L$32:$L$94,MATCH(IF(BL$7&lt;$AO9,BL$7&amp;"-"&amp;$AO9,$AO9&amp;"-"&amp;BL$7),'CCS-costs'!$I$32:$I$94,0))</f>
        <v>#N/A</v>
      </c>
      <c r="CZ9" s="43" t="e">
        <f>INDEX('CCS-costs'!$L$32:$L$94,MATCH(IF(BM$7&lt;$AO9,BM$7&amp;"-"&amp;$AO9,$AO9&amp;"-"&amp;BM$7),'CCS-costs'!$I$32:$I$94,0))</f>
        <v>#N/A</v>
      </c>
      <c r="DA9" s="43" t="e">
        <f>INDEX('CCS-costs'!$L$32:$L$94,MATCH(IF(BN$7&lt;$AO9,BN$7&amp;"-"&amp;$AO9,$AO9&amp;"-"&amp;BN$7),'CCS-costs'!$I$32:$I$94,0))</f>
        <v>#N/A</v>
      </c>
      <c r="DB9" s="43" t="e">
        <f>INDEX('CCS-costs'!$L$32:$L$94,MATCH(IF(BO$7&lt;$AO9,BO$7&amp;"-"&amp;$AO9,$AO9&amp;"-"&amp;BO$7),'CCS-costs'!$I$32:$I$94,0))</f>
        <v>#N/A</v>
      </c>
      <c r="DC9" s="43" t="e">
        <f>INDEX('CCS-costs'!$L$32:$L$94,MATCH(IF(BP$7&lt;$AO9,BP$7&amp;"-"&amp;$AO9,$AO9&amp;"-"&amp;BP$7),'CCS-costs'!$I$32:$I$94,0))</f>
        <v>#N/A</v>
      </c>
      <c r="DD9" s="43" t="e">
        <f>INDEX('CCS-costs'!$L$32:$L$94,MATCH(IF(BQ$7&lt;$AO9,BQ$7&amp;"-"&amp;$AO9,$AO9&amp;"-"&amp;BQ$7),'CCS-costs'!$I$32:$I$94,0))</f>
        <v>#N/A</v>
      </c>
      <c r="DE9" s="43" t="e">
        <f>INDEX('CCS-costs'!$L$32:$L$94,MATCH(IF(BR$7&lt;$AO9,BR$7&amp;"-"&amp;$AO9,$AO9&amp;"-"&amp;BR$7),'CCS-costs'!$I$32:$I$94,0))</f>
        <v>#N/A</v>
      </c>
      <c r="DF9" s="43">
        <f>INDEX('CCS-costs'!$L$32:$L$94,MATCH(IF(BS$7&lt;$AO9,BS$7&amp;"-"&amp;$AO9,$AO9&amp;"-"&amp;BS$7),'CCS-costs'!$I$32:$I$94,0))</f>
        <v>2.807897918893052</v>
      </c>
      <c r="DG9" s="43" t="e">
        <f>INDEX('CCS-costs'!$L$32:$L$94,MATCH(IF(BT$7&lt;$AO9,BT$7&amp;"-"&amp;$AO9,$AO9&amp;"-"&amp;BT$7),'CCS-costs'!$I$32:$I$94,0))</f>
        <v>#N/A</v>
      </c>
      <c r="DH9" s="43" t="e">
        <f>INDEX('CCS-costs'!$L$32:$L$94,MATCH(IF(BU$7&lt;$AO9,BU$7&amp;"-"&amp;$AO9,$AO9&amp;"-"&amp;BU$7),'CCS-costs'!$I$32:$I$94,0))</f>
        <v>#N/A</v>
      </c>
      <c r="DI9" s="43" t="e">
        <f>INDEX('CCS-costs'!$L$32:$L$94,MATCH(IF(BV$7&lt;$AO9,BV$7&amp;"-"&amp;$AO9,$AO9&amp;"-"&amp;BV$7),'CCS-costs'!$I$32:$I$94,0))</f>
        <v>#N/A</v>
      </c>
      <c r="DJ9" s="43" t="e">
        <f>INDEX('CCS-costs'!$L$32:$L$94,MATCH(IF(BW$7&lt;$AO9,BW$7&amp;"-"&amp;$AO9,$AO9&amp;"-"&amp;BW$7),'CCS-costs'!$I$32:$I$94,0))</f>
        <v>#N/A</v>
      </c>
      <c r="DK9" s="43" t="e">
        <f>INDEX('CCS-costs'!$L$32:$L$94,MATCH(IF(BX$7&lt;$AO9,BX$7&amp;"-"&amp;$AO9,$AO9&amp;"-"&amp;BX$7),'CCS-costs'!$I$32:$I$94,0))</f>
        <v>#N/A</v>
      </c>
      <c r="DL9" s="43" t="e">
        <f>INDEX('CCS-costs'!$L$32:$L$94,MATCH(IF(BY$7&lt;$AO9,BY$7&amp;"-"&amp;$AO9,$AO9&amp;"-"&amp;BY$7),'CCS-costs'!$I$32:$I$94,0))</f>
        <v>#N/A</v>
      </c>
      <c r="DM9" s="43" t="e">
        <f>INDEX('CCS-costs'!$L$32:$L$94,MATCH(IF(BZ$7&lt;$AO9,BZ$7&amp;"-"&amp;$AO9,$AO9&amp;"-"&amp;BZ$7),'CCS-costs'!$I$32:$I$94,0))</f>
        <v>#N/A</v>
      </c>
    </row>
    <row r="10" spans="1:117" ht="15.75" x14ac:dyDescent="0.25">
      <c r="B10" s="9" t="s">
        <v>3</v>
      </c>
      <c r="C10" s="43" t="s">
        <v>109</v>
      </c>
      <c r="D10" s="43" t="s">
        <v>109</v>
      </c>
      <c r="E10" s="52" t="s">
        <v>109</v>
      </c>
      <c r="F10" s="43" t="s">
        <v>109</v>
      </c>
      <c r="G10" s="43" t="s">
        <v>109</v>
      </c>
      <c r="H10" s="43" t="s">
        <v>109</v>
      </c>
      <c r="I10" s="43" t="s">
        <v>109</v>
      </c>
      <c r="J10" s="43" t="s">
        <v>109</v>
      </c>
      <c r="K10" s="43" t="s">
        <v>109</v>
      </c>
      <c r="L10" s="43" t="s">
        <v>109</v>
      </c>
      <c r="M10" s="43" t="s">
        <v>109</v>
      </c>
      <c r="N10" s="43" t="s">
        <v>109</v>
      </c>
      <c r="O10" s="43">
        <v>3.1761599618766712E-3</v>
      </c>
      <c r="P10" s="43" t="s">
        <v>109</v>
      </c>
      <c r="Q10" s="43" t="s">
        <v>109</v>
      </c>
      <c r="R10" s="43" t="s">
        <v>109</v>
      </c>
      <c r="S10" s="43" t="s">
        <v>109</v>
      </c>
      <c r="T10" s="43" t="s">
        <v>109</v>
      </c>
      <c r="U10" s="43" t="s">
        <v>109</v>
      </c>
      <c r="V10" s="43" t="s">
        <v>109</v>
      </c>
      <c r="W10" s="43" t="s">
        <v>109</v>
      </c>
      <c r="X10" s="43" t="s">
        <v>109</v>
      </c>
      <c r="Y10" s="43" t="s">
        <v>109</v>
      </c>
      <c r="Z10" s="43" t="s">
        <v>109</v>
      </c>
      <c r="AA10" s="43" t="s">
        <v>109</v>
      </c>
      <c r="AB10" s="43">
        <v>1.9861212033069511E-3</v>
      </c>
      <c r="AC10" s="43" t="s">
        <v>109</v>
      </c>
      <c r="AD10" s="43" t="s">
        <v>109</v>
      </c>
      <c r="AE10" s="43" t="s">
        <v>109</v>
      </c>
      <c r="AF10" s="43" t="s">
        <v>109</v>
      </c>
      <c r="AG10" s="43" t="s">
        <v>109</v>
      </c>
      <c r="AH10" s="43" t="s">
        <v>109</v>
      </c>
      <c r="AI10" s="43" t="s">
        <v>109</v>
      </c>
      <c r="AJ10" s="43" t="s">
        <v>109</v>
      </c>
      <c r="AK10" s="43" t="s">
        <v>109</v>
      </c>
      <c r="AL10" s="43" t="s">
        <v>109</v>
      </c>
      <c r="AM10" s="43" t="s">
        <v>109</v>
      </c>
      <c r="AO10" s="9" t="s">
        <v>3</v>
      </c>
      <c r="AP10" s="43" t="str">
        <f t="shared" si="36"/>
        <v/>
      </c>
      <c r="AQ10" s="43" t="str">
        <f t="shared" si="0"/>
        <v/>
      </c>
      <c r="AR10" s="52" t="str">
        <f t="shared" si="1"/>
        <v/>
      </c>
      <c r="AS10" s="43" t="str">
        <f t="shared" si="2"/>
        <v/>
      </c>
      <c r="AT10" s="43" t="str">
        <f t="shared" si="3"/>
        <v/>
      </c>
      <c r="AU10" s="43" t="str">
        <f t="shared" si="4"/>
        <v/>
      </c>
      <c r="AV10" s="43" t="str">
        <f t="shared" si="5"/>
        <v/>
      </c>
      <c r="AW10" s="43" t="str">
        <f t="shared" si="6"/>
        <v/>
      </c>
      <c r="AX10" s="43" t="str">
        <f t="shared" si="7"/>
        <v/>
      </c>
      <c r="AY10" s="43" t="str">
        <f t="shared" si="8"/>
        <v/>
      </c>
      <c r="AZ10" s="43" t="str">
        <f t="shared" si="9"/>
        <v/>
      </c>
      <c r="BA10" s="43" t="str">
        <f t="shared" si="10"/>
        <v/>
      </c>
      <c r="BB10" s="43">
        <f t="shared" si="11"/>
        <v>3.1761599618766712E-3</v>
      </c>
      <c r="BC10" s="43" t="str">
        <f t="shared" si="12"/>
        <v/>
      </c>
      <c r="BD10" s="43" t="str">
        <f t="shared" si="13"/>
        <v/>
      </c>
      <c r="BE10" s="43" t="str">
        <f t="shared" si="14"/>
        <v/>
      </c>
      <c r="BF10" s="43" t="str">
        <f t="shared" si="15"/>
        <v/>
      </c>
      <c r="BG10" s="43" t="str">
        <f t="shared" si="16"/>
        <v/>
      </c>
      <c r="BH10" s="43" t="str">
        <f t="shared" si="17"/>
        <v/>
      </c>
      <c r="BI10" s="43" t="str">
        <f t="shared" si="18"/>
        <v/>
      </c>
      <c r="BJ10" s="43" t="str">
        <f t="shared" si="19"/>
        <v/>
      </c>
      <c r="BK10" s="43" t="str">
        <f t="shared" si="20"/>
        <v/>
      </c>
      <c r="BL10" s="43" t="str">
        <f t="shared" si="21"/>
        <v/>
      </c>
      <c r="BM10" s="43" t="str">
        <f t="shared" si="22"/>
        <v/>
      </c>
      <c r="BN10" s="43" t="str">
        <f t="shared" si="23"/>
        <v/>
      </c>
      <c r="BO10" s="43">
        <f t="shared" si="24"/>
        <v>1.9861212033069511E-3</v>
      </c>
      <c r="BP10" s="43" t="str">
        <f t="shared" si="25"/>
        <v/>
      </c>
      <c r="BQ10" s="43" t="str">
        <f t="shared" si="26"/>
        <v/>
      </c>
      <c r="BR10" s="43" t="str">
        <f t="shared" si="27"/>
        <v/>
      </c>
      <c r="BS10" s="43" t="str">
        <f t="shared" si="28"/>
        <v/>
      </c>
      <c r="BT10" s="43" t="str">
        <f t="shared" si="29"/>
        <v/>
      </c>
      <c r="BU10" s="43" t="str">
        <f t="shared" si="30"/>
        <v/>
      </c>
      <c r="BV10" s="43" t="str">
        <f t="shared" si="31"/>
        <v/>
      </c>
      <c r="BW10" s="43" t="str">
        <f t="shared" si="32"/>
        <v/>
      </c>
      <c r="BX10" s="43" t="str">
        <f t="shared" si="33"/>
        <v/>
      </c>
      <c r="BY10" s="43" t="str">
        <f t="shared" si="34"/>
        <v/>
      </c>
      <c r="BZ10" s="43" t="str">
        <f t="shared" si="35"/>
        <v/>
      </c>
      <c r="CB10" s="9" t="s">
        <v>3</v>
      </c>
      <c r="CC10" s="43" t="e">
        <f>INDEX('CCS-costs'!$L$32:$L$94,MATCH(IF(AP$7&lt;$AO10,AP$7&amp;"-"&amp;$AO10,$AO10&amp;"-"&amp;AP$7),'CCS-costs'!$I$32:$I$94,0))</f>
        <v>#N/A</v>
      </c>
      <c r="CD10" s="43" t="e">
        <f>INDEX('CCS-costs'!$L$32:$L$94,MATCH(IF(AQ$7&lt;$AO10,AQ$7&amp;"-"&amp;$AO10,$AO10&amp;"-"&amp;AQ$7),'CCS-costs'!$I$32:$I$94,0))</f>
        <v>#N/A</v>
      </c>
      <c r="CE10" s="52" t="e">
        <f>INDEX('CCS-costs'!$L$32:$L$94,MATCH(IF(AR$7&lt;$AO10,AR$7&amp;"-"&amp;$AO10,$AO10&amp;"-"&amp;AR$7),'CCS-costs'!$I$32:$I$94,0))</f>
        <v>#N/A</v>
      </c>
      <c r="CF10" s="43" t="e">
        <f>INDEX('CCS-costs'!$L$32:$L$94,MATCH(IF(AS$7&lt;$AO10,AS$7&amp;"-"&amp;$AO10,$AO10&amp;"-"&amp;AS$7),'CCS-costs'!$I$32:$I$94,0))</f>
        <v>#N/A</v>
      </c>
      <c r="CG10" s="43" t="e">
        <f>INDEX('CCS-costs'!$L$32:$L$94,MATCH(IF(AT$7&lt;$AO10,AT$7&amp;"-"&amp;$AO10,$AO10&amp;"-"&amp;AT$7),'CCS-costs'!$I$32:$I$94,0))</f>
        <v>#N/A</v>
      </c>
      <c r="CH10" s="43" t="e">
        <f>INDEX('CCS-costs'!$L$32:$L$94,MATCH(IF(AU$7&lt;$AO10,AU$7&amp;"-"&amp;$AO10,$AO10&amp;"-"&amp;AU$7),'CCS-costs'!$I$32:$I$94,0))</f>
        <v>#N/A</v>
      </c>
      <c r="CI10" s="43" t="e">
        <f>INDEX('CCS-costs'!$L$32:$L$94,MATCH(IF(AV$7&lt;$AO10,AV$7&amp;"-"&amp;$AO10,$AO10&amp;"-"&amp;AV$7),'CCS-costs'!$I$32:$I$94,0))</f>
        <v>#N/A</v>
      </c>
      <c r="CJ10" s="43" t="e">
        <f>INDEX('CCS-costs'!$L$32:$L$94,MATCH(IF(AW$7&lt;$AO10,AW$7&amp;"-"&amp;$AO10,$AO10&amp;"-"&amp;AW$7),'CCS-costs'!$I$32:$I$94,0))</f>
        <v>#N/A</v>
      </c>
      <c r="CK10" s="43" t="e">
        <f>INDEX('CCS-costs'!$L$32:$L$94,MATCH(IF(AX$7&lt;$AO10,AX$7&amp;"-"&amp;$AO10,$AO10&amp;"-"&amp;AX$7),'CCS-costs'!$I$32:$I$94,0))</f>
        <v>#N/A</v>
      </c>
      <c r="CL10" s="43" t="e">
        <f>INDEX('CCS-costs'!$L$32:$L$94,MATCH(IF(AY$7&lt;$AO10,AY$7&amp;"-"&amp;$AO10,$AO10&amp;"-"&amp;AY$7),'CCS-costs'!$I$32:$I$94,0))</f>
        <v>#N/A</v>
      </c>
      <c r="CM10" s="43" t="e">
        <f>INDEX('CCS-costs'!$L$32:$L$94,MATCH(IF(AZ$7&lt;$AO10,AZ$7&amp;"-"&amp;$AO10,$AO10&amp;"-"&amp;AZ$7),'CCS-costs'!$I$32:$I$94,0))</f>
        <v>#N/A</v>
      </c>
      <c r="CN10" s="43" t="e">
        <f>INDEX('CCS-costs'!$L$32:$L$94,MATCH(IF(BA$7&lt;$AO10,BA$7&amp;"-"&amp;$AO10,$AO10&amp;"-"&amp;BA$7),'CCS-costs'!$I$32:$I$94,0))</f>
        <v>#N/A</v>
      </c>
      <c r="CO10" s="43">
        <f>INDEX('CCS-costs'!$L$32:$L$94,MATCH(IF(BB$7&lt;$AO10,BB$7&amp;"-"&amp;$AO10,$AO10&amp;"-"&amp;BB$7),'CCS-costs'!$I$32:$I$94,0))</f>
        <v>3.1761599618766714</v>
      </c>
      <c r="CP10" s="43" t="e">
        <f>INDEX('CCS-costs'!$L$32:$L$94,MATCH(IF(BC$7&lt;$AO10,BC$7&amp;"-"&amp;$AO10,$AO10&amp;"-"&amp;BC$7),'CCS-costs'!$I$32:$I$94,0))</f>
        <v>#N/A</v>
      </c>
      <c r="CQ10" s="43" t="e">
        <f>INDEX('CCS-costs'!$L$32:$L$94,MATCH(IF(BD$7&lt;$AO10,BD$7&amp;"-"&amp;$AO10,$AO10&amp;"-"&amp;BD$7),'CCS-costs'!$I$32:$I$94,0))</f>
        <v>#N/A</v>
      </c>
      <c r="CR10" s="43" t="e">
        <f>INDEX('CCS-costs'!$L$32:$L$94,MATCH(IF(BE$7&lt;$AO10,BE$7&amp;"-"&amp;$AO10,$AO10&amp;"-"&amp;BE$7),'CCS-costs'!$I$32:$I$94,0))</f>
        <v>#N/A</v>
      </c>
      <c r="CS10" s="43" t="e">
        <f>INDEX('CCS-costs'!$L$32:$L$94,MATCH(IF(BF$7&lt;$AO10,BF$7&amp;"-"&amp;$AO10,$AO10&amp;"-"&amp;BF$7),'CCS-costs'!$I$32:$I$94,0))</f>
        <v>#N/A</v>
      </c>
      <c r="CT10" s="43" t="e">
        <f>INDEX('CCS-costs'!$L$32:$L$94,MATCH(IF(BG$7&lt;$AO10,BG$7&amp;"-"&amp;$AO10,$AO10&amp;"-"&amp;BG$7),'CCS-costs'!$I$32:$I$94,0))</f>
        <v>#N/A</v>
      </c>
      <c r="CU10" s="43" t="e">
        <f>INDEX('CCS-costs'!$L$32:$L$94,MATCH(IF(BH$7&lt;$AO10,BH$7&amp;"-"&amp;$AO10,$AO10&amp;"-"&amp;BH$7),'CCS-costs'!$I$32:$I$94,0))</f>
        <v>#N/A</v>
      </c>
      <c r="CV10" s="43" t="e">
        <f>INDEX('CCS-costs'!$L$32:$L$94,MATCH(IF(BI$7&lt;$AO10,BI$7&amp;"-"&amp;$AO10,$AO10&amp;"-"&amp;BI$7),'CCS-costs'!$I$32:$I$94,0))</f>
        <v>#N/A</v>
      </c>
      <c r="CW10" s="43" t="e">
        <f>INDEX('CCS-costs'!$L$32:$L$94,MATCH(IF(BJ$7&lt;$AO10,BJ$7&amp;"-"&amp;$AO10,$AO10&amp;"-"&amp;BJ$7),'CCS-costs'!$I$32:$I$94,0))</f>
        <v>#N/A</v>
      </c>
      <c r="CX10" s="43" t="e">
        <f>INDEX('CCS-costs'!$L$32:$L$94,MATCH(IF(BK$7&lt;$AO10,BK$7&amp;"-"&amp;$AO10,$AO10&amp;"-"&amp;BK$7),'CCS-costs'!$I$32:$I$94,0))</f>
        <v>#N/A</v>
      </c>
      <c r="CY10" s="43" t="e">
        <f>INDEX('CCS-costs'!$L$32:$L$94,MATCH(IF(BL$7&lt;$AO10,BL$7&amp;"-"&amp;$AO10,$AO10&amp;"-"&amp;BL$7),'CCS-costs'!$I$32:$I$94,0))</f>
        <v>#N/A</v>
      </c>
      <c r="CZ10" s="43" t="e">
        <f>INDEX('CCS-costs'!$L$32:$L$94,MATCH(IF(BM$7&lt;$AO10,BM$7&amp;"-"&amp;$AO10,$AO10&amp;"-"&amp;BM$7),'CCS-costs'!$I$32:$I$94,0))</f>
        <v>#N/A</v>
      </c>
      <c r="DA10" s="43" t="e">
        <f>INDEX('CCS-costs'!$L$32:$L$94,MATCH(IF(BN$7&lt;$AO10,BN$7&amp;"-"&amp;$AO10,$AO10&amp;"-"&amp;BN$7),'CCS-costs'!$I$32:$I$94,0))</f>
        <v>#N/A</v>
      </c>
      <c r="DB10" s="43">
        <f>INDEX('CCS-costs'!$L$32:$L$94,MATCH(IF(BO$7&lt;$AO10,BO$7&amp;"-"&amp;$AO10,$AO10&amp;"-"&amp;BO$7),'CCS-costs'!$I$32:$I$94,0))</f>
        <v>1.9861212033069511</v>
      </c>
      <c r="DC10" s="43" t="e">
        <f>INDEX('CCS-costs'!$L$32:$L$94,MATCH(IF(BP$7&lt;$AO10,BP$7&amp;"-"&amp;$AO10,$AO10&amp;"-"&amp;BP$7),'CCS-costs'!$I$32:$I$94,0))</f>
        <v>#N/A</v>
      </c>
      <c r="DD10" s="43" t="e">
        <f>INDEX('CCS-costs'!$L$32:$L$94,MATCH(IF(BQ$7&lt;$AO10,BQ$7&amp;"-"&amp;$AO10,$AO10&amp;"-"&amp;BQ$7),'CCS-costs'!$I$32:$I$94,0))</f>
        <v>#N/A</v>
      </c>
      <c r="DE10" s="43" t="e">
        <f>INDEX('CCS-costs'!$L$32:$L$94,MATCH(IF(BR$7&lt;$AO10,BR$7&amp;"-"&amp;$AO10,$AO10&amp;"-"&amp;BR$7),'CCS-costs'!$I$32:$I$94,0))</f>
        <v>#N/A</v>
      </c>
      <c r="DF10" s="43" t="e">
        <f>INDEX('CCS-costs'!$L$32:$L$94,MATCH(IF(BS$7&lt;$AO10,BS$7&amp;"-"&amp;$AO10,$AO10&amp;"-"&amp;BS$7),'CCS-costs'!$I$32:$I$94,0))</f>
        <v>#N/A</v>
      </c>
      <c r="DG10" s="43" t="e">
        <f>INDEX('CCS-costs'!$L$32:$L$94,MATCH(IF(BT$7&lt;$AO10,BT$7&amp;"-"&amp;$AO10,$AO10&amp;"-"&amp;BT$7),'CCS-costs'!$I$32:$I$94,0))</f>
        <v>#N/A</v>
      </c>
      <c r="DH10" s="43" t="e">
        <f>INDEX('CCS-costs'!$L$32:$L$94,MATCH(IF(BU$7&lt;$AO10,BU$7&amp;"-"&amp;$AO10,$AO10&amp;"-"&amp;BU$7),'CCS-costs'!$I$32:$I$94,0))</f>
        <v>#N/A</v>
      </c>
      <c r="DI10" s="43" t="e">
        <f>INDEX('CCS-costs'!$L$32:$L$94,MATCH(IF(BV$7&lt;$AO10,BV$7&amp;"-"&amp;$AO10,$AO10&amp;"-"&amp;BV$7),'CCS-costs'!$I$32:$I$94,0))</f>
        <v>#N/A</v>
      </c>
      <c r="DJ10" s="43" t="e">
        <f>INDEX('CCS-costs'!$L$32:$L$94,MATCH(IF(BW$7&lt;$AO10,BW$7&amp;"-"&amp;$AO10,$AO10&amp;"-"&amp;BW$7),'CCS-costs'!$I$32:$I$94,0))</f>
        <v>#N/A</v>
      </c>
      <c r="DK10" s="43" t="e">
        <f>INDEX('CCS-costs'!$L$32:$L$94,MATCH(IF(BX$7&lt;$AO10,BX$7&amp;"-"&amp;$AO10,$AO10&amp;"-"&amp;BX$7),'CCS-costs'!$I$32:$I$94,0))</f>
        <v>#N/A</v>
      </c>
      <c r="DL10" s="43" t="e">
        <f>INDEX('CCS-costs'!$L$32:$L$94,MATCH(IF(BY$7&lt;$AO10,BY$7&amp;"-"&amp;$AO10,$AO10&amp;"-"&amp;BY$7),'CCS-costs'!$I$32:$I$94,0))</f>
        <v>#N/A</v>
      </c>
      <c r="DM10" s="43" t="e">
        <f>INDEX('CCS-costs'!$L$32:$L$94,MATCH(IF(BZ$7&lt;$AO10,BZ$7&amp;"-"&amp;$AO10,$AO10&amp;"-"&amp;BZ$7),'CCS-costs'!$I$32:$I$94,0))</f>
        <v>#N/A</v>
      </c>
    </row>
    <row r="11" spans="1:117" ht="15.75" x14ac:dyDescent="0.25">
      <c r="B11" s="9" t="s">
        <v>4</v>
      </c>
      <c r="C11" s="43" t="s">
        <v>109</v>
      </c>
      <c r="D11" s="43" t="s">
        <v>109</v>
      </c>
      <c r="E11" s="43" t="s">
        <v>109</v>
      </c>
      <c r="F11" s="52" t="s">
        <v>109</v>
      </c>
      <c r="G11" s="43" t="s">
        <v>109</v>
      </c>
      <c r="H11" s="43" t="s">
        <v>109</v>
      </c>
      <c r="I11" s="43" t="s">
        <v>109</v>
      </c>
      <c r="J11" s="43" t="s">
        <v>109</v>
      </c>
      <c r="K11" s="43" t="s">
        <v>109</v>
      </c>
      <c r="L11" s="43" t="s">
        <v>109</v>
      </c>
      <c r="M11" s="43" t="s">
        <v>109</v>
      </c>
      <c r="N11" s="43" t="s">
        <v>109</v>
      </c>
      <c r="O11" s="43" t="s">
        <v>109</v>
      </c>
      <c r="P11" s="43" t="s">
        <v>109</v>
      </c>
      <c r="Q11" s="43" t="s">
        <v>109</v>
      </c>
      <c r="R11" s="43" t="s">
        <v>109</v>
      </c>
      <c r="S11" s="43" t="s">
        <v>109</v>
      </c>
      <c r="T11" s="43" t="s">
        <v>109</v>
      </c>
      <c r="U11" s="43" t="s">
        <v>109</v>
      </c>
      <c r="V11" s="43" t="s">
        <v>109</v>
      </c>
      <c r="W11" s="43" t="s">
        <v>109</v>
      </c>
      <c r="X11" s="43" t="s">
        <v>109</v>
      </c>
      <c r="Y11" s="43" t="s">
        <v>109</v>
      </c>
      <c r="Z11" s="43" t="s">
        <v>109</v>
      </c>
      <c r="AA11" s="43" t="s">
        <v>109</v>
      </c>
      <c r="AB11" s="43" t="s">
        <v>109</v>
      </c>
      <c r="AC11" s="43" t="s">
        <v>109</v>
      </c>
      <c r="AD11" s="43" t="s">
        <v>109</v>
      </c>
      <c r="AE11" s="43" t="s">
        <v>109</v>
      </c>
      <c r="AF11" s="43" t="s">
        <v>109</v>
      </c>
      <c r="AG11" s="43" t="s">
        <v>109</v>
      </c>
      <c r="AH11" s="43" t="s">
        <v>109</v>
      </c>
      <c r="AI11" s="43" t="s">
        <v>109</v>
      </c>
      <c r="AJ11" s="43" t="s">
        <v>109</v>
      </c>
      <c r="AK11" s="43" t="s">
        <v>109</v>
      </c>
      <c r="AL11" s="43" t="s">
        <v>109</v>
      </c>
      <c r="AM11" s="43" t="s">
        <v>109</v>
      </c>
      <c r="AO11" s="9" t="s">
        <v>4</v>
      </c>
      <c r="AP11" s="43" t="str">
        <f t="shared" si="36"/>
        <v/>
      </c>
      <c r="AQ11" s="43" t="str">
        <f t="shared" si="0"/>
        <v/>
      </c>
      <c r="AR11" s="43" t="str">
        <f t="shared" si="1"/>
        <v/>
      </c>
      <c r="AS11" s="52" t="str">
        <f t="shared" si="2"/>
        <v/>
      </c>
      <c r="AT11" s="43" t="str">
        <f t="shared" si="3"/>
        <v/>
      </c>
      <c r="AU11" s="43" t="str">
        <f t="shared" si="4"/>
        <v/>
      </c>
      <c r="AV11" s="43" t="str">
        <f t="shared" si="5"/>
        <v/>
      </c>
      <c r="AW11" s="43" t="str">
        <f t="shared" si="6"/>
        <v/>
      </c>
      <c r="AX11" s="43" t="str">
        <f t="shared" si="7"/>
        <v/>
      </c>
      <c r="AY11" s="43" t="str">
        <f t="shared" si="8"/>
        <v/>
      </c>
      <c r="AZ11" s="43" t="str">
        <f t="shared" si="9"/>
        <v/>
      </c>
      <c r="BA11" s="43" t="str">
        <f t="shared" si="10"/>
        <v/>
      </c>
      <c r="BB11" s="43" t="str">
        <f t="shared" si="11"/>
        <v/>
      </c>
      <c r="BC11" s="43" t="str">
        <f t="shared" si="12"/>
        <v/>
      </c>
      <c r="BD11" s="43" t="str">
        <f t="shared" si="13"/>
        <v/>
      </c>
      <c r="BE11" s="43" t="str">
        <f t="shared" si="14"/>
        <v/>
      </c>
      <c r="BF11" s="43" t="str">
        <f t="shared" si="15"/>
        <v/>
      </c>
      <c r="BG11" s="43" t="str">
        <f t="shared" si="16"/>
        <v/>
      </c>
      <c r="BH11" s="43" t="str">
        <f t="shared" si="17"/>
        <v/>
      </c>
      <c r="BI11" s="43" t="str">
        <f t="shared" si="18"/>
        <v/>
      </c>
      <c r="BJ11" s="43" t="str">
        <f t="shared" si="19"/>
        <v/>
      </c>
      <c r="BK11" s="43" t="str">
        <f t="shared" si="20"/>
        <v/>
      </c>
      <c r="BL11" s="43" t="str">
        <f t="shared" si="21"/>
        <v/>
      </c>
      <c r="BM11" s="43" t="str">
        <f t="shared" si="22"/>
        <v/>
      </c>
      <c r="BN11" s="43" t="str">
        <f t="shared" si="23"/>
        <v/>
      </c>
      <c r="BO11" s="43" t="str">
        <f t="shared" si="24"/>
        <v/>
      </c>
      <c r="BP11" s="43" t="str">
        <f t="shared" si="25"/>
        <v/>
      </c>
      <c r="BQ11" s="43" t="str">
        <f t="shared" si="26"/>
        <v/>
      </c>
      <c r="BR11" s="43" t="str">
        <f t="shared" si="27"/>
        <v/>
      </c>
      <c r="BS11" s="43" t="str">
        <f t="shared" si="28"/>
        <v/>
      </c>
      <c r="BT11" s="43" t="str">
        <f t="shared" si="29"/>
        <v/>
      </c>
      <c r="BU11" s="43" t="str">
        <f t="shared" si="30"/>
        <v/>
      </c>
      <c r="BV11" s="43" t="str">
        <f t="shared" si="31"/>
        <v/>
      </c>
      <c r="BW11" s="43" t="str">
        <f t="shared" si="32"/>
        <v/>
      </c>
      <c r="BX11" s="43" t="str">
        <f t="shared" si="33"/>
        <v/>
      </c>
      <c r="BY11" s="43" t="str">
        <f t="shared" si="34"/>
        <v/>
      </c>
      <c r="BZ11" s="43" t="str">
        <f t="shared" si="35"/>
        <v/>
      </c>
      <c r="CB11" s="9" t="s">
        <v>4</v>
      </c>
      <c r="CC11" s="43" t="e">
        <f>INDEX('CCS-costs'!$L$32:$L$94,MATCH(IF(AP$7&lt;$AO11,AP$7&amp;"-"&amp;$AO11,$AO11&amp;"-"&amp;AP$7),'CCS-costs'!$I$32:$I$94,0))</f>
        <v>#N/A</v>
      </c>
      <c r="CD11" s="43" t="e">
        <f>INDEX('CCS-costs'!$L$32:$L$94,MATCH(IF(AQ$7&lt;$AO11,AQ$7&amp;"-"&amp;$AO11,$AO11&amp;"-"&amp;AQ$7),'CCS-costs'!$I$32:$I$94,0))</f>
        <v>#N/A</v>
      </c>
      <c r="CE11" s="43" t="e">
        <f>INDEX('CCS-costs'!$L$32:$L$94,MATCH(IF(AR$7&lt;$AO11,AR$7&amp;"-"&amp;$AO11,$AO11&amp;"-"&amp;AR$7),'CCS-costs'!$I$32:$I$94,0))</f>
        <v>#N/A</v>
      </c>
      <c r="CF11" s="52" t="e">
        <f>INDEX('CCS-costs'!$L$32:$L$94,MATCH(IF(AS$7&lt;$AO11,AS$7&amp;"-"&amp;$AO11,$AO11&amp;"-"&amp;AS$7),'CCS-costs'!$I$32:$I$94,0))</f>
        <v>#N/A</v>
      </c>
      <c r="CG11" s="43" t="e">
        <f>INDEX('CCS-costs'!$L$32:$L$94,MATCH(IF(AT$7&lt;$AO11,AT$7&amp;"-"&amp;$AO11,$AO11&amp;"-"&amp;AT$7),'CCS-costs'!$I$32:$I$94,0))</f>
        <v>#N/A</v>
      </c>
      <c r="CH11" s="43" t="e">
        <f>INDEX('CCS-costs'!$L$32:$L$94,MATCH(IF(AU$7&lt;$AO11,AU$7&amp;"-"&amp;$AO11,$AO11&amp;"-"&amp;AU$7),'CCS-costs'!$I$32:$I$94,0))</f>
        <v>#N/A</v>
      </c>
      <c r="CI11" s="43" t="e">
        <f>INDEX('CCS-costs'!$L$32:$L$94,MATCH(IF(AV$7&lt;$AO11,AV$7&amp;"-"&amp;$AO11,$AO11&amp;"-"&amp;AV$7),'CCS-costs'!$I$32:$I$94,0))</f>
        <v>#N/A</v>
      </c>
      <c r="CJ11" s="43" t="e">
        <f>INDEX('CCS-costs'!$L$32:$L$94,MATCH(IF(AW$7&lt;$AO11,AW$7&amp;"-"&amp;$AO11,$AO11&amp;"-"&amp;AW$7),'CCS-costs'!$I$32:$I$94,0))</f>
        <v>#N/A</v>
      </c>
      <c r="CK11" s="43" t="e">
        <f>INDEX('CCS-costs'!$L$32:$L$94,MATCH(IF(AX$7&lt;$AO11,AX$7&amp;"-"&amp;$AO11,$AO11&amp;"-"&amp;AX$7),'CCS-costs'!$I$32:$I$94,0))</f>
        <v>#N/A</v>
      </c>
      <c r="CL11" s="43" t="e">
        <f>INDEX('CCS-costs'!$L$32:$L$94,MATCH(IF(AY$7&lt;$AO11,AY$7&amp;"-"&amp;$AO11,$AO11&amp;"-"&amp;AY$7),'CCS-costs'!$I$32:$I$94,0))</f>
        <v>#N/A</v>
      </c>
      <c r="CM11" s="43" t="e">
        <f>INDEX('CCS-costs'!$L$32:$L$94,MATCH(IF(AZ$7&lt;$AO11,AZ$7&amp;"-"&amp;$AO11,$AO11&amp;"-"&amp;AZ$7),'CCS-costs'!$I$32:$I$94,0))</f>
        <v>#N/A</v>
      </c>
      <c r="CN11" s="43" t="e">
        <f>INDEX('CCS-costs'!$L$32:$L$94,MATCH(IF(BA$7&lt;$AO11,BA$7&amp;"-"&amp;$AO11,$AO11&amp;"-"&amp;BA$7),'CCS-costs'!$I$32:$I$94,0))</f>
        <v>#N/A</v>
      </c>
      <c r="CO11" s="43" t="e">
        <f>INDEX('CCS-costs'!$L$32:$L$94,MATCH(IF(BB$7&lt;$AO11,BB$7&amp;"-"&amp;$AO11,$AO11&amp;"-"&amp;BB$7),'CCS-costs'!$I$32:$I$94,0))</f>
        <v>#N/A</v>
      </c>
      <c r="CP11" s="43" t="e">
        <f>INDEX('CCS-costs'!$L$32:$L$94,MATCH(IF(BC$7&lt;$AO11,BC$7&amp;"-"&amp;$AO11,$AO11&amp;"-"&amp;BC$7),'CCS-costs'!$I$32:$I$94,0))</f>
        <v>#N/A</v>
      </c>
      <c r="CQ11" s="43" t="e">
        <f>INDEX('CCS-costs'!$L$32:$L$94,MATCH(IF(BD$7&lt;$AO11,BD$7&amp;"-"&amp;$AO11,$AO11&amp;"-"&amp;BD$7),'CCS-costs'!$I$32:$I$94,0))</f>
        <v>#N/A</v>
      </c>
      <c r="CR11" s="43" t="e">
        <f>INDEX('CCS-costs'!$L$32:$L$94,MATCH(IF(BE$7&lt;$AO11,BE$7&amp;"-"&amp;$AO11,$AO11&amp;"-"&amp;BE$7),'CCS-costs'!$I$32:$I$94,0))</f>
        <v>#N/A</v>
      </c>
      <c r="CS11" s="43" t="e">
        <f>INDEX('CCS-costs'!$L$32:$L$94,MATCH(IF(BF$7&lt;$AO11,BF$7&amp;"-"&amp;$AO11,$AO11&amp;"-"&amp;BF$7),'CCS-costs'!$I$32:$I$94,0))</f>
        <v>#N/A</v>
      </c>
      <c r="CT11" s="43" t="e">
        <f>INDEX('CCS-costs'!$L$32:$L$94,MATCH(IF(BG$7&lt;$AO11,BG$7&amp;"-"&amp;$AO11,$AO11&amp;"-"&amp;BG$7),'CCS-costs'!$I$32:$I$94,0))</f>
        <v>#N/A</v>
      </c>
      <c r="CU11" s="43" t="e">
        <f>INDEX('CCS-costs'!$L$32:$L$94,MATCH(IF(BH$7&lt;$AO11,BH$7&amp;"-"&amp;$AO11,$AO11&amp;"-"&amp;BH$7),'CCS-costs'!$I$32:$I$94,0))</f>
        <v>#N/A</v>
      </c>
      <c r="CV11" s="43" t="e">
        <f>INDEX('CCS-costs'!$L$32:$L$94,MATCH(IF(BI$7&lt;$AO11,BI$7&amp;"-"&amp;$AO11,$AO11&amp;"-"&amp;BI$7),'CCS-costs'!$I$32:$I$94,0))</f>
        <v>#N/A</v>
      </c>
      <c r="CW11" s="43" t="e">
        <f>INDEX('CCS-costs'!$L$32:$L$94,MATCH(IF(BJ$7&lt;$AO11,BJ$7&amp;"-"&amp;$AO11,$AO11&amp;"-"&amp;BJ$7),'CCS-costs'!$I$32:$I$94,0))</f>
        <v>#N/A</v>
      </c>
      <c r="CX11" s="43" t="e">
        <f>INDEX('CCS-costs'!$L$32:$L$94,MATCH(IF(BK$7&lt;$AO11,BK$7&amp;"-"&amp;$AO11,$AO11&amp;"-"&amp;BK$7),'CCS-costs'!$I$32:$I$94,0))</f>
        <v>#N/A</v>
      </c>
      <c r="CY11" s="43" t="e">
        <f>INDEX('CCS-costs'!$L$32:$L$94,MATCH(IF(BL$7&lt;$AO11,BL$7&amp;"-"&amp;$AO11,$AO11&amp;"-"&amp;BL$7),'CCS-costs'!$I$32:$I$94,0))</f>
        <v>#N/A</v>
      </c>
      <c r="CZ11" s="43" t="e">
        <f>INDEX('CCS-costs'!$L$32:$L$94,MATCH(IF(BM$7&lt;$AO11,BM$7&amp;"-"&amp;$AO11,$AO11&amp;"-"&amp;BM$7),'CCS-costs'!$I$32:$I$94,0))</f>
        <v>#N/A</v>
      </c>
      <c r="DA11" s="43" t="e">
        <f>INDEX('CCS-costs'!$L$32:$L$94,MATCH(IF(BN$7&lt;$AO11,BN$7&amp;"-"&amp;$AO11,$AO11&amp;"-"&amp;BN$7),'CCS-costs'!$I$32:$I$94,0))</f>
        <v>#N/A</v>
      </c>
      <c r="DB11" s="43" t="e">
        <f>INDEX('CCS-costs'!$L$32:$L$94,MATCH(IF(BO$7&lt;$AO11,BO$7&amp;"-"&amp;$AO11,$AO11&amp;"-"&amp;BO$7),'CCS-costs'!$I$32:$I$94,0))</f>
        <v>#N/A</v>
      </c>
      <c r="DC11" s="43" t="e">
        <f>INDEX('CCS-costs'!$L$32:$L$94,MATCH(IF(BP$7&lt;$AO11,BP$7&amp;"-"&amp;$AO11,$AO11&amp;"-"&amp;BP$7),'CCS-costs'!$I$32:$I$94,0))</f>
        <v>#N/A</v>
      </c>
      <c r="DD11" s="43" t="e">
        <f>INDEX('CCS-costs'!$L$32:$L$94,MATCH(IF(BQ$7&lt;$AO11,BQ$7&amp;"-"&amp;$AO11,$AO11&amp;"-"&amp;BQ$7),'CCS-costs'!$I$32:$I$94,0))</f>
        <v>#N/A</v>
      </c>
      <c r="DE11" s="43" t="e">
        <f>INDEX('CCS-costs'!$L$32:$L$94,MATCH(IF(BR$7&lt;$AO11,BR$7&amp;"-"&amp;$AO11,$AO11&amp;"-"&amp;BR$7),'CCS-costs'!$I$32:$I$94,0))</f>
        <v>#N/A</v>
      </c>
      <c r="DF11" s="43" t="e">
        <f>INDEX('CCS-costs'!$L$32:$L$94,MATCH(IF(BS$7&lt;$AO11,BS$7&amp;"-"&amp;$AO11,$AO11&amp;"-"&amp;BS$7),'CCS-costs'!$I$32:$I$94,0))</f>
        <v>#N/A</v>
      </c>
      <c r="DG11" s="43" t="e">
        <f>INDEX('CCS-costs'!$L$32:$L$94,MATCH(IF(BT$7&lt;$AO11,BT$7&amp;"-"&amp;$AO11,$AO11&amp;"-"&amp;BT$7),'CCS-costs'!$I$32:$I$94,0))</f>
        <v>#N/A</v>
      </c>
      <c r="DH11" s="43" t="e">
        <f>INDEX('CCS-costs'!$L$32:$L$94,MATCH(IF(BU$7&lt;$AO11,BU$7&amp;"-"&amp;$AO11,$AO11&amp;"-"&amp;BU$7),'CCS-costs'!$I$32:$I$94,0))</f>
        <v>#N/A</v>
      </c>
      <c r="DI11" s="43" t="e">
        <f>INDEX('CCS-costs'!$L$32:$L$94,MATCH(IF(BV$7&lt;$AO11,BV$7&amp;"-"&amp;$AO11,$AO11&amp;"-"&amp;BV$7),'CCS-costs'!$I$32:$I$94,0))</f>
        <v>#N/A</v>
      </c>
      <c r="DJ11" s="43" t="e">
        <f>INDEX('CCS-costs'!$L$32:$L$94,MATCH(IF(BW$7&lt;$AO11,BW$7&amp;"-"&amp;$AO11,$AO11&amp;"-"&amp;BW$7),'CCS-costs'!$I$32:$I$94,0))</f>
        <v>#N/A</v>
      </c>
      <c r="DK11" s="43" t="e">
        <f>INDEX('CCS-costs'!$L$32:$L$94,MATCH(IF(BX$7&lt;$AO11,BX$7&amp;"-"&amp;$AO11,$AO11&amp;"-"&amp;BX$7),'CCS-costs'!$I$32:$I$94,0))</f>
        <v>#N/A</v>
      </c>
      <c r="DL11" s="43" t="e">
        <f>INDEX('CCS-costs'!$L$32:$L$94,MATCH(IF(BY$7&lt;$AO11,BY$7&amp;"-"&amp;$AO11,$AO11&amp;"-"&amp;BY$7),'CCS-costs'!$I$32:$I$94,0))</f>
        <v>#N/A</v>
      </c>
      <c r="DM11" s="43" t="e">
        <f>INDEX('CCS-costs'!$L$32:$L$94,MATCH(IF(BZ$7&lt;$AO11,BZ$7&amp;"-"&amp;$AO11,$AO11&amp;"-"&amp;BZ$7),'CCS-costs'!$I$32:$I$94,0))</f>
        <v>#N/A</v>
      </c>
    </row>
    <row r="12" spans="1:117" ht="15.75" x14ac:dyDescent="0.25">
      <c r="B12" s="9" t="s">
        <v>5</v>
      </c>
      <c r="C12" s="43" t="s">
        <v>109</v>
      </c>
      <c r="D12" s="43" t="s">
        <v>109</v>
      </c>
      <c r="E12" s="43" t="s">
        <v>109</v>
      </c>
      <c r="F12" s="43" t="s">
        <v>109</v>
      </c>
      <c r="G12" s="52" t="s">
        <v>109</v>
      </c>
      <c r="H12" s="43" t="s">
        <v>109</v>
      </c>
      <c r="I12" s="43" t="s">
        <v>109</v>
      </c>
      <c r="J12" s="43" t="s">
        <v>109</v>
      </c>
      <c r="K12" s="43" t="s">
        <v>109</v>
      </c>
      <c r="L12" s="43" t="s">
        <v>109</v>
      </c>
      <c r="M12" s="43" t="s">
        <v>109</v>
      </c>
      <c r="N12" s="43" t="s">
        <v>109</v>
      </c>
      <c r="O12" s="43">
        <v>1.0015235809325852E-2</v>
      </c>
      <c r="P12" s="43" t="s">
        <v>109</v>
      </c>
      <c r="Q12" s="43" t="s">
        <v>109</v>
      </c>
      <c r="R12" s="43" t="s">
        <v>109</v>
      </c>
      <c r="S12" s="43" t="s">
        <v>109</v>
      </c>
      <c r="T12" s="43" t="s">
        <v>109</v>
      </c>
      <c r="U12" s="43" t="s">
        <v>109</v>
      </c>
      <c r="V12" s="43" t="s">
        <v>109</v>
      </c>
      <c r="W12" s="43" t="s">
        <v>109</v>
      </c>
      <c r="X12" s="43" t="s">
        <v>109</v>
      </c>
      <c r="Y12" s="43" t="s">
        <v>109</v>
      </c>
      <c r="Z12" s="43" t="s">
        <v>109</v>
      </c>
      <c r="AA12" s="43" t="s">
        <v>109</v>
      </c>
      <c r="AB12" s="43" t="s">
        <v>109</v>
      </c>
      <c r="AC12" s="43" t="s">
        <v>109</v>
      </c>
      <c r="AD12" s="43" t="s">
        <v>109</v>
      </c>
      <c r="AE12" s="43" t="s">
        <v>109</v>
      </c>
      <c r="AF12" s="43" t="s">
        <v>109</v>
      </c>
      <c r="AG12" s="43" t="s">
        <v>109</v>
      </c>
      <c r="AH12" s="43" t="s">
        <v>109</v>
      </c>
      <c r="AI12" s="43" t="s">
        <v>109</v>
      </c>
      <c r="AJ12" s="43" t="s">
        <v>109</v>
      </c>
      <c r="AK12" s="43" t="s">
        <v>109</v>
      </c>
      <c r="AL12" s="43" t="s">
        <v>109</v>
      </c>
      <c r="AM12" s="43" t="s">
        <v>109</v>
      </c>
      <c r="AO12" s="9" t="s">
        <v>5</v>
      </c>
      <c r="AP12" s="43" t="str">
        <f t="shared" si="36"/>
        <v/>
      </c>
      <c r="AQ12" s="43" t="str">
        <f t="shared" si="0"/>
        <v/>
      </c>
      <c r="AR12" s="43" t="str">
        <f t="shared" si="1"/>
        <v/>
      </c>
      <c r="AS12" s="43" t="str">
        <f t="shared" si="2"/>
        <v/>
      </c>
      <c r="AT12" s="52" t="str">
        <f t="shared" si="3"/>
        <v/>
      </c>
      <c r="AU12" s="43" t="str">
        <f t="shared" si="4"/>
        <v/>
      </c>
      <c r="AV12" s="43" t="str">
        <f t="shared" si="5"/>
        <v/>
      </c>
      <c r="AW12" s="43" t="str">
        <f t="shared" si="6"/>
        <v/>
      </c>
      <c r="AX12" s="43" t="str">
        <f t="shared" si="7"/>
        <v/>
      </c>
      <c r="AY12" s="43" t="str">
        <f t="shared" si="8"/>
        <v/>
      </c>
      <c r="AZ12" s="43" t="str">
        <f t="shared" si="9"/>
        <v/>
      </c>
      <c r="BA12" s="43" t="str">
        <f t="shared" si="10"/>
        <v/>
      </c>
      <c r="BB12" s="43">
        <f t="shared" si="11"/>
        <v>1.0015235809325852E-2</v>
      </c>
      <c r="BC12" s="43" t="str">
        <f t="shared" si="12"/>
        <v/>
      </c>
      <c r="BD12" s="43" t="str">
        <f t="shared" si="13"/>
        <v/>
      </c>
      <c r="BE12" s="43" t="str">
        <f t="shared" si="14"/>
        <v/>
      </c>
      <c r="BF12" s="43" t="str">
        <f t="shared" si="15"/>
        <v/>
      </c>
      <c r="BG12" s="43" t="str">
        <f t="shared" si="16"/>
        <v/>
      </c>
      <c r="BH12" s="43" t="str">
        <f t="shared" si="17"/>
        <v/>
      </c>
      <c r="BI12" s="43" t="str">
        <f t="shared" si="18"/>
        <v/>
      </c>
      <c r="BJ12" s="43" t="str">
        <f t="shared" si="19"/>
        <v/>
      </c>
      <c r="BK12" s="43" t="str">
        <f t="shared" si="20"/>
        <v/>
      </c>
      <c r="BL12" s="43" t="str">
        <f t="shared" si="21"/>
        <v/>
      </c>
      <c r="BM12" s="43" t="str">
        <f t="shared" si="22"/>
        <v/>
      </c>
      <c r="BN12" s="43" t="str">
        <f t="shared" si="23"/>
        <v/>
      </c>
      <c r="BO12" s="43" t="str">
        <f t="shared" si="24"/>
        <v/>
      </c>
      <c r="BP12" s="43" t="str">
        <f t="shared" si="25"/>
        <v/>
      </c>
      <c r="BQ12" s="43" t="str">
        <f t="shared" si="26"/>
        <v/>
      </c>
      <c r="BR12" s="43" t="str">
        <f t="shared" si="27"/>
        <v/>
      </c>
      <c r="BS12" s="43" t="str">
        <f t="shared" si="28"/>
        <v/>
      </c>
      <c r="BT12" s="43" t="str">
        <f t="shared" si="29"/>
        <v/>
      </c>
      <c r="BU12" s="43" t="str">
        <f t="shared" si="30"/>
        <v/>
      </c>
      <c r="BV12" s="43" t="str">
        <f t="shared" si="31"/>
        <v/>
      </c>
      <c r="BW12" s="43" t="str">
        <f t="shared" si="32"/>
        <v/>
      </c>
      <c r="BX12" s="43" t="str">
        <f t="shared" si="33"/>
        <v/>
      </c>
      <c r="BY12" s="43" t="str">
        <f t="shared" si="34"/>
        <v/>
      </c>
      <c r="BZ12" s="43" t="str">
        <f t="shared" si="35"/>
        <v/>
      </c>
      <c r="CB12" s="9" t="s">
        <v>5</v>
      </c>
      <c r="CC12" s="43" t="e">
        <f>INDEX('CCS-costs'!$L$32:$L$94,MATCH(IF(AP$7&lt;$AO12,AP$7&amp;"-"&amp;$AO12,$AO12&amp;"-"&amp;AP$7),'CCS-costs'!$I$32:$I$94,0))</f>
        <v>#N/A</v>
      </c>
      <c r="CD12" s="43" t="e">
        <f>INDEX('CCS-costs'!$L$32:$L$94,MATCH(IF(AQ$7&lt;$AO12,AQ$7&amp;"-"&amp;$AO12,$AO12&amp;"-"&amp;AQ$7),'CCS-costs'!$I$32:$I$94,0))</f>
        <v>#N/A</v>
      </c>
      <c r="CE12" s="43" t="e">
        <f>INDEX('CCS-costs'!$L$32:$L$94,MATCH(IF(AR$7&lt;$AO12,AR$7&amp;"-"&amp;$AO12,$AO12&amp;"-"&amp;AR$7),'CCS-costs'!$I$32:$I$94,0))</f>
        <v>#N/A</v>
      </c>
      <c r="CF12" s="43" t="e">
        <f>INDEX('CCS-costs'!$L$32:$L$94,MATCH(IF(AS$7&lt;$AO12,AS$7&amp;"-"&amp;$AO12,$AO12&amp;"-"&amp;AS$7),'CCS-costs'!$I$32:$I$94,0))</f>
        <v>#N/A</v>
      </c>
      <c r="CG12" s="52" t="e">
        <f>INDEX('CCS-costs'!$L$32:$L$94,MATCH(IF(AT$7&lt;$AO12,AT$7&amp;"-"&amp;$AO12,$AO12&amp;"-"&amp;AT$7),'CCS-costs'!$I$32:$I$94,0))</f>
        <v>#N/A</v>
      </c>
      <c r="CH12" s="43" t="e">
        <f>INDEX('CCS-costs'!$L$32:$L$94,MATCH(IF(AU$7&lt;$AO12,AU$7&amp;"-"&amp;$AO12,$AO12&amp;"-"&amp;AU$7),'CCS-costs'!$I$32:$I$94,0))</f>
        <v>#N/A</v>
      </c>
      <c r="CI12" s="43" t="e">
        <f>INDEX('CCS-costs'!$L$32:$L$94,MATCH(IF(AV$7&lt;$AO12,AV$7&amp;"-"&amp;$AO12,$AO12&amp;"-"&amp;AV$7),'CCS-costs'!$I$32:$I$94,0))</f>
        <v>#N/A</v>
      </c>
      <c r="CJ12" s="43" t="e">
        <f>INDEX('CCS-costs'!$L$32:$L$94,MATCH(IF(AW$7&lt;$AO12,AW$7&amp;"-"&amp;$AO12,$AO12&amp;"-"&amp;AW$7),'CCS-costs'!$I$32:$I$94,0))</f>
        <v>#N/A</v>
      </c>
      <c r="CK12" s="43" t="e">
        <f>INDEX('CCS-costs'!$L$32:$L$94,MATCH(IF(AX$7&lt;$AO12,AX$7&amp;"-"&amp;$AO12,$AO12&amp;"-"&amp;AX$7),'CCS-costs'!$I$32:$I$94,0))</f>
        <v>#N/A</v>
      </c>
      <c r="CL12" s="43" t="e">
        <f>INDEX('CCS-costs'!$L$32:$L$94,MATCH(IF(AY$7&lt;$AO12,AY$7&amp;"-"&amp;$AO12,$AO12&amp;"-"&amp;AY$7),'CCS-costs'!$I$32:$I$94,0))</f>
        <v>#N/A</v>
      </c>
      <c r="CM12" s="43" t="e">
        <f>INDEX('CCS-costs'!$L$32:$L$94,MATCH(IF(AZ$7&lt;$AO12,AZ$7&amp;"-"&amp;$AO12,$AO12&amp;"-"&amp;AZ$7),'CCS-costs'!$I$32:$I$94,0))</f>
        <v>#N/A</v>
      </c>
      <c r="CN12" s="43" t="e">
        <f>INDEX('CCS-costs'!$L$32:$L$94,MATCH(IF(BA$7&lt;$AO12,BA$7&amp;"-"&amp;$AO12,$AO12&amp;"-"&amp;BA$7),'CCS-costs'!$I$32:$I$94,0))</f>
        <v>#N/A</v>
      </c>
      <c r="CO12" s="43">
        <f>INDEX('CCS-costs'!$L$32:$L$94,MATCH(IF(BB$7&lt;$AO12,BB$7&amp;"-"&amp;$AO12,$AO12&amp;"-"&amp;BB$7),'CCS-costs'!$I$32:$I$94,0))</f>
        <v>10.015235809325851</v>
      </c>
      <c r="CP12" s="43" t="e">
        <f>INDEX('CCS-costs'!$L$32:$L$94,MATCH(IF(BC$7&lt;$AO12,BC$7&amp;"-"&amp;$AO12,$AO12&amp;"-"&amp;BC$7),'CCS-costs'!$I$32:$I$94,0))</f>
        <v>#N/A</v>
      </c>
      <c r="CQ12" s="43" t="e">
        <f>INDEX('CCS-costs'!$L$32:$L$94,MATCH(IF(BD$7&lt;$AO12,BD$7&amp;"-"&amp;$AO12,$AO12&amp;"-"&amp;BD$7),'CCS-costs'!$I$32:$I$94,0))</f>
        <v>#N/A</v>
      </c>
      <c r="CR12" s="43" t="e">
        <f>INDEX('CCS-costs'!$L$32:$L$94,MATCH(IF(BE$7&lt;$AO12,BE$7&amp;"-"&amp;$AO12,$AO12&amp;"-"&amp;BE$7),'CCS-costs'!$I$32:$I$94,0))</f>
        <v>#N/A</v>
      </c>
      <c r="CS12" s="43" t="e">
        <f>INDEX('CCS-costs'!$L$32:$L$94,MATCH(IF(BF$7&lt;$AO12,BF$7&amp;"-"&amp;$AO12,$AO12&amp;"-"&amp;BF$7),'CCS-costs'!$I$32:$I$94,0))</f>
        <v>#N/A</v>
      </c>
      <c r="CT12" s="43" t="e">
        <f>INDEX('CCS-costs'!$L$32:$L$94,MATCH(IF(BG$7&lt;$AO12,BG$7&amp;"-"&amp;$AO12,$AO12&amp;"-"&amp;BG$7),'CCS-costs'!$I$32:$I$94,0))</f>
        <v>#N/A</v>
      </c>
      <c r="CU12" s="43" t="e">
        <f>INDEX('CCS-costs'!$L$32:$L$94,MATCH(IF(BH$7&lt;$AO12,BH$7&amp;"-"&amp;$AO12,$AO12&amp;"-"&amp;BH$7),'CCS-costs'!$I$32:$I$94,0))</f>
        <v>#N/A</v>
      </c>
      <c r="CV12" s="43" t="e">
        <f>INDEX('CCS-costs'!$L$32:$L$94,MATCH(IF(BI$7&lt;$AO12,BI$7&amp;"-"&amp;$AO12,$AO12&amp;"-"&amp;BI$7),'CCS-costs'!$I$32:$I$94,0))</f>
        <v>#N/A</v>
      </c>
      <c r="CW12" s="43" t="str">
        <f>INDEX('CCS-costs'!$L$32:$L$94,MATCH(IF(BJ$7&lt;$AO12,BJ$7&amp;"-"&amp;$AO12,$AO12&amp;"-"&amp;BJ$7),'CCS-costs'!$I$32:$I$94,0))</f>
        <v/>
      </c>
      <c r="CX12" s="43" t="e">
        <f>INDEX('CCS-costs'!$L$32:$L$94,MATCH(IF(BK$7&lt;$AO12,BK$7&amp;"-"&amp;$AO12,$AO12&amp;"-"&amp;BK$7),'CCS-costs'!$I$32:$I$94,0))</f>
        <v>#N/A</v>
      </c>
      <c r="CY12" s="43" t="e">
        <f>INDEX('CCS-costs'!$L$32:$L$94,MATCH(IF(BL$7&lt;$AO12,BL$7&amp;"-"&amp;$AO12,$AO12&amp;"-"&amp;BL$7),'CCS-costs'!$I$32:$I$94,0))</f>
        <v>#N/A</v>
      </c>
      <c r="CZ12" s="43" t="e">
        <f>INDEX('CCS-costs'!$L$32:$L$94,MATCH(IF(BM$7&lt;$AO12,BM$7&amp;"-"&amp;$AO12,$AO12&amp;"-"&amp;BM$7),'CCS-costs'!$I$32:$I$94,0))</f>
        <v>#N/A</v>
      </c>
      <c r="DA12" s="43" t="e">
        <f>INDEX('CCS-costs'!$L$32:$L$94,MATCH(IF(BN$7&lt;$AO12,BN$7&amp;"-"&amp;$AO12,$AO12&amp;"-"&amp;BN$7),'CCS-costs'!$I$32:$I$94,0))</f>
        <v>#N/A</v>
      </c>
      <c r="DB12" s="43" t="e">
        <f>INDEX('CCS-costs'!$L$32:$L$94,MATCH(IF(BO$7&lt;$AO12,BO$7&amp;"-"&amp;$AO12,$AO12&amp;"-"&amp;BO$7),'CCS-costs'!$I$32:$I$94,0))</f>
        <v>#N/A</v>
      </c>
      <c r="DC12" s="43" t="e">
        <f>INDEX('CCS-costs'!$L$32:$L$94,MATCH(IF(BP$7&lt;$AO12,BP$7&amp;"-"&amp;$AO12,$AO12&amp;"-"&amp;BP$7),'CCS-costs'!$I$32:$I$94,0))</f>
        <v>#N/A</v>
      </c>
      <c r="DD12" s="43" t="e">
        <f>INDEX('CCS-costs'!$L$32:$L$94,MATCH(IF(BQ$7&lt;$AO12,BQ$7&amp;"-"&amp;$AO12,$AO12&amp;"-"&amp;BQ$7),'CCS-costs'!$I$32:$I$94,0))</f>
        <v>#N/A</v>
      </c>
      <c r="DE12" s="43" t="e">
        <f>INDEX('CCS-costs'!$L$32:$L$94,MATCH(IF(BR$7&lt;$AO12,BR$7&amp;"-"&amp;$AO12,$AO12&amp;"-"&amp;BR$7),'CCS-costs'!$I$32:$I$94,0))</f>
        <v>#N/A</v>
      </c>
      <c r="DF12" s="43" t="e">
        <f>INDEX('CCS-costs'!$L$32:$L$94,MATCH(IF(BS$7&lt;$AO12,BS$7&amp;"-"&amp;$AO12,$AO12&amp;"-"&amp;BS$7),'CCS-costs'!$I$32:$I$94,0))</f>
        <v>#N/A</v>
      </c>
      <c r="DG12" s="43" t="e">
        <f>INDEX('CCS-costs'!$L$32:$L$94,MATCH(IF(BT$7&lt;$AO12,BT$7&amp;"-"&amp;$AO12,$AO12&amp;"-"&amp;BT$7),'CCS-costs'!$I$32:$I$94,0))</f>
        <v>#N/A</v>
      </c>
      <c r="DH12" s="43" t="e">
        <f>INDEX('CCS-costs'!$L$32:$L$94,MATCH(IF(BU$7&lt;$AO12,BU$7&amp;"-"&amp;$AO12,$AO12&amp;"-"&amp;BU$7),'CCS-costs'!$I$32:$I$94,0))</f>
        <v>#N/A</v>
      </c>
      <c r="DI12" s="43" t="e">
        <f>INDEX('CCS-costs'!$L$32:$L$94,MATCH(IF(BV$7&lt;$AO12,BV$7&amp;"-"&amp;$AO12,$AO12&amp;"-"&amp;BV$7),'CCS-costs'!$I$32:$I$94,0))</f>
        <v>#N/A</v>
      </c>
      <c r="DJ12" s="43" t="e">
        <f>INDEX('CCS-costs'!$L$32:$L$94,MATCH(IF(BW$7&lt;$AO12,BW$7&amp;"-"&amp;$AO12,$AO12&amp;"-"&amp;BW$7),'CCS-costs'!$I$32:$I$94,0))</f>
        <v>#N/A</v>
      </c>
      <c r="DK12" s="43" t="e">
        <f>INDEX('CCS-costs'!$L$32:$L$94,MATCH(IF(BX$7&lt;$AO12,BX$7&amp;"-"&amp;$AO12,$AO12&amp;"-"&amp;BX$7),'CCS-costs'!$I$32:$I$94,0))</f>
        <v>#N/A</v>
      </c>
      <c r="DL12" s="43" t="e">
        <f>INDEX('CCS-costs'!$L$32:$L$94,MATCH(IF(BY$7&lt;$AO12,BY$7&amp;"-"&amp;$AO12,$AO12&amp;"-"&amp;BY$7),'CCS-costs'!$I$32:$I$94,0))</f>
        <v>#N/A</v>
      </c>
      <c r="DM12" s="43" t="e">
        <f>INDEX('CCS-costs'!$L$32:$L$94,MATCH(IF(BZ$7&lt;$AO12,BZ$7&amp;"-"&amp;$AO12,$AO12&amp;"-"&amp;BZ$7),'CCS-costs'!$I$32:$I$94,0))</f>
        <v>#N/A</v>
      </c>
    </row>
    <row r="13" spans="1:117" ht="15.75" x14ac:dyDescent="0.25">
      <c r="B13" s="9" t="s">
        <v>6</v>
      </c>
      <c r="C13" s="43">
        <v>1.1303102613329907E-3</v>
      </c>
      <c r="D13" s="43" t="s">
        <v>109</v>
      </c>
      <c r="E13" s="43" t="s">
        <v>109</v>
      </c>
      <c r="F13" s="43" t="s">
        <v>109</v>
      </c>
      <c r="G13" s="43" t="s">
        <v>109</v>
      </c>
      <c r="H13" s="52" t="s">
        <v>109</v>
      </c>
      <c r="I13" s="43">
        <v>2.3564561626668377E-3</v>
      </c>
      <c r="J13" s="43" t="s">
        <v>109</v>
      </c>
      <c r="K13" s="43" t="s">
        <v>109</v>
      </c>
      <c r="L13" s="43" t="s">
        <v>109</v>
      </c>
      <c r="M13" s="43" t="s">
        <v>109</v>
      </c>
      <c r="N13" s="43" t="s">
        <v>109</v>
      </c>
      <c r="O13" s="43" t="s">
        <v>109</v>
      </c>
      <c r="P13" s="43" t="s">
        <v>109</v>
      </c>
      <c r="Q13" s="43" t="s">
        <v>109</v>
      </c>
      <c r="R13" s="43" t="s">
        <v>109</v>
      </c>
      <c r="S13" s="43" t="s">
        <v>109</v>
      </c>
      <c r="T13" s="43" t="s">
        <v>109</v>
      </c>
      <c r="U13" s="43" t="s">
        <v>109</v>
      </c>
      <c r="V13" s="43" t="s">
        <v>109</v>
      </c>
      <c r="W13" s="43" t="s">
        <v>109</v>
      </c>
      <c r="X13" s="43" t="s">
        <v>109</v>
      </c>
      <c r="Y13" s="43" t="s">
        <v>109</v>
      </c>
      <c r="Z13" s="43">
        <v>1.4654235517428708E-3</v>
      </c>
      <c r="AA13" s="43" t="s">
        <v>109</v>
      </c>
      <c r="AB13" s="43" t="s">
        <v>109</v>
      </c>
      <c r="AC13" s="43" t="s">
        <v>109</v>
      </c>
      <c r="AD13" s="43" t="s">
        <v>109</v>
      </c>
      <c r="AE13" s="43">
        <v>1.859742253496575E-3</v>
      </c>
      <c r="AF13" s="43" t="s">
        <v>109</v>
      </c>
      <c r="AG13" s="43" t="s">
        <v>109</v>
      </c>
      <c r="AH13" s="43" t="s">
        <v>109</v>
      </c>
      <c r="AI13" s="43" t="s">
        <v>109</v>
      </c>
      <c r="AJ13" s="43" t="s">
        <v>109</v>
      </c>
      <c r="AK13" s="43" t="s">
        <v>109</v>
      </c>
      <c r="AL13" s="43" t="s">
        <v>109</v>
      </c>
      <c r="AM13" s="43" t="s">
        <v>109</v>
      </c>
      <c r="AO13" s="9" t="s">
        <v>6</v>
      </c>
      <c r="AP13" s="43">
        <f t="shared" si="36"/>
        <v>1.1303102613329907E-3</v>
      </c>
      <c r="AQ13" s="43" t="str">
        <f t="shared" si="0"/>
        <v/>
      </c>
      <c r="AR13" s="43" t="str">
        <f t="shared" si="1"/>
        <v/>
      </c>
      <c r="AS13" s="43" t="str">
        <f t="shared" si="2"/>
        <v/>
      </c>
      <c r="AT13" s="43" t="str">
        <f t="shared" si="3"/>
        <v/>
      </c>
      <c r="AU13" s="52" t="str">
        <f t="shared" si="4"/>
        <v/>
      </c>
      <c r="AV13" s="43">
        <f t="shared" si="5"/>
        <v>2.3564561626668377E-3</v>
      </c>
      <c r="AW13" s="43" t="str">
        <f t="shared" si="6"/>
        <v/>
      </c>
      <c r="AX13" s="43" t="str">
        <f t="shared" si="7"/>
        <v/>
      </c>
      <c r="AY13" s="43" t="str">
        <f t="shared" si="8"/>
        <v/>
      </c>
      <c r="AZ13" s="43" t="str">
        <f t="shared" si="9"/>
        <v/>
      </c>
      <c r="BA13" s="43" t="str">
        <f t="shared" si="10"/>
        <v/>
      </c>
      <c r="BB13" s="43" t="str">
        <f t="shared" si="11"/>
        <v/>
      </c>
      <c r="BC13" s="43" t="str">
        <f t="shared" si="12"/>
        <v/>
      </c>
      <c r="BD13" s="43" t="str">
        <f t="shared" si="13"/>
        <v/>
      </c>
      <c r="BE13" s="43" t="str">
        <f t="shared" si="14"/>
        <v/>
      </c>
      <c r="BF13" s="43" t="str">
        <f t="shared" si="15"/>
        <v/>
      </c>
      <c r="BG13" s="43" t="str">
        <f t="shared" si="16"/>
        <v/>
      </c>
      <c r="BH13" s="43" t="str">
        <f t="shared" si="17"/>
        <v/>
      </c>
      <c r="BI13" s="43" t="str">
        <f t="shared" si="18"/>
        <v/>
      </c>
      <c r="BJ13" s="43" t="str">
        <f t="shared" si="19"/>
        <v/>
      </c>
      <c r="BK13" s="43" t="str">
        <f t="shared" si="20"/>
        <v/>
      </c>
      <c r="BL13" s="43" t="str">
        <f t="shared" si="21"/>
        <v/>
      </c>
      <c r="BM13" s="43">
        <f t="shared" si="22"/>
        <v>1.4654235517428708E-3</v>
      </c>
      <c r="BN13" s="43" t="str">
        <f t="shared" si="23"/>
        <v/>
      </c>
      <c r="BO13" s="43" t="str">
        <f t="shared" si="24"/>
        <v/>
      </c>
      <c r="BP13" s="43" t="str">
        <f t="shared" si="25"/>
        <v/>
      </c>
      <c r="BQ13" s="43" t="str">
        <f t="shared" si="26"/>
        <v/>
      </c>
      <c r="BR13" s="43">
        <f t="shared" si="27"/>
        <v>1.859742253496575E-3</v>
      </c>
      <c r="BS13" s="43" t="str">
        <f t="shared" si="28"/>
        <v/>
      </c>
      <c r="BT13" s="43" t="str">
        <f t="shared" si="29"/>
        <v/>
      </c>
      <c r="BU13" s="43" t="str">
        <f t="shared" si="30"/>
        <v/>
      </c>
      <c r="BV13" s="43" t="str">
        <f t="shared" si="31"/>
        <v/>
      </c>
      <c r="BW13" s="43" t="str">
        <f t="shared" si="32"/>
        <v/>
      </c>
      <c r="BX13" s="43" t="str">
        <f t="shared" si="33"/>
        <v/>
      </c>
      <c r="BY13" s="43" t="str">
        <f t="shared" si="34"/>
        <v/>
      </c>
      <c r="BZ13" s="43" t="str">
        <f t="shared" si="35"/>
        <v/>
      </c>
      <c r="CB13" s="9" t="s">
        <v>6</v>
      </c>
      <c r="CC13" s="43">
        <f>INDEX('CCS-costs'!$L$32:$L$94,MATCH(IF(AP$7&lt;$AO13,AP$7&amp;"-"&amp;$AO13,$AO13&amp;"-"&amp;AP$7),'CCS-costs'!$I$32:$I$94,0))</f>
        <v>1.1303102613329907</v>
      </c>
      <c r="CD13" s="43" t="e">
        <f>INDEX('CCS-costs'!$L$32:$L$94,MATCH(IF(AQ$7&lt;$AO13,AQ$7&amp;"-"&amp;$AO13,$AO13&amp;"-"&amp;AQ$7),'CCS-costs'!$I$32:$I$94,0))</f>
        <v>#N/A</v>
      </c>
      <c r="CE13" s="43" t="e">
        <f>INDEX('CCS-costs'!$L$32:$L$94,MATCH(IF(AR$7&lt;$AO13,AR$7&amp;"-"&amp;$AO13,$AO13&amp;"-"&amp;AR$7),'CCS-costs'!$I$32:$I$94,0))</f>
        <v>#N/A</v>
      </c>
      <c r="CF13" s="43" t="e">
        <f>INDEX('CCS-costs'!$L$32:$L$94,MATCH(IF(AS$7&lt;$AO13,AS$7&amp;"-"&amp;$AO13,$AO13&amp;"-"&amp;AS$7),'CCS-costs'!$I$32:$I$94,0))</f>
        <v>#N/A</v>
      </c>
      <c r="CG13" s="43" t="e">
        <f>INDEX('CCS-costs'!$L$32:$L$94,MATCH(IF(AT$7&lt;$AO13,AT$7&amp;"-"&amp;$AO13,$AO13&amp;"-"&amp;AT$7),'CCS-costs'!$I$32:$I$94,0))</f>
        <v>#N/A</v>
      </c>
      <c r="CH13" s="52" t="e">
        <f>INDEX('CCS-costs'!$L$32:$L$94,MATCH(IF(AU$7&lt;$AO13,AU$7&amp;"-"&amp;$AO13,$AO13&amp;"-"&amp;AU$7),'CCS-costs'!$I$32:$I$94,0))</f>
        <v>#N/A</v>
      </c>
      <c r="CI13" s="43">
        <f>INDEX('CCS-costs'!$L$32:$L$94,MATCH(IF(AV$7&lt;$AO13,AV$7&amp;"-"&amp;$AO13,$AO13&amp;"-"&amp;AV$7),'CCS-costs'!$I$32:$I$94,0))</f>
        <v>2.3564561626668379</v>
      </c>
      <c r="CJ13" s="43" t="e">
        <f>INDEX('CCS-costs'!$L$32:$L$94,MATCH(IF(AW$7&lt;$AO13,AW$7&amp;"-"&amp;$AO13,$AO13&amp;"-"&amp;AW$7),'CCS-costs'!$I$32:$I$94,0))</f>
        <v>#N/A</v>
      </c>
      <c r="CK13" s="43" t="e">
        <f>INDEX('CCS-costs'!$L$32:$L$94,MATCH(IF(AX$7&lt;$AO13,AX$7&amp;"-"&amp;$AO13,$AO13&amp;"-"&amp;AX$7),'CCS-costs'!$I$32:$I$94,0))</f>
        <v>#N/A</v>
      </c>
      <c r="CL13" s="43" t="e">
        <f>INDEX('CCS-costs'!$L$32:$L$94,MATCH(IF(AY$7&lt;$AO13,AY$7&amp;"-"&amp;$AO13,$AO13&amp;"-"&amp;AY$7),'CCS-costs'!$I$32:$I$94,0))</f>
        <v>#N/A</v>
      </c>
      <c r="CM13" s="43" t="e">
        <f>INDEX('CCS-costs'!$L$32:$L$94,MATCH(IF(AZ$7&lt;$AO13,AZ$7&amp;"-"&amp;$AO13,$AO13&amp;"-"&amp;AZ$7),'CCS-costs'!$I$32:$I$94,0))</f>
        <v>#N/A</v>
      </c>
      <c r="CN13" s="43" t="e">
        <f>INDEX('CCS-costs'!$L$32:$L$94,MATCH(IF(BA$7&lt;$AO13,BA$7&amp;"-"&amp;$AO13,$AO13&amp;"-"&amp;BA$7),'CCS-costs'!$I$32:$I$94,0))</f>
        <v>#N/A</v>
      </c>
      <c r="CO13" s="43" t="e">
        <f>INDEX('CCS-costs'!$L$32:$L$94,MATCH(IF(BB$7&lt;$AO13,BB$7&amp;"-"&amp;$AO13,$AO13&amp;"-"&amp;BB$7),'CCS-costs'!$I$32:$I$94,0))</f>
        <v>#N/A</v>
      </c>
      <c r="CP13" s="43" t="e">
        <f>INDEX('CCS-costs'!$L$32:$L$94,MATCH(IF(BC$7&lt;$AO13,BC$7&amp;"-"&amp;$AO13,$AO13&amp;"-"&amp;BC$7),'CCS-costs'!$I$32:$I$94,0))</f>
        <v>#N/A</v>
      </c>
      <c r="CQ13" s="43" t="e">
        <f>INDEX('CCS-costs'!$L$32:$L$94,MATCH(IF(BD$7&lt;$AO13,BD$7&amp;"-"&amp;$AO13,$AO13&amp;"-"&amp;BD$7),'CCS-costs'!$I$32:$I$94,0))</f>
        <v>#N/A</v>
      </c>
      <c r="CR13" s="43" t="e">
        <f>INDEX('CCS-costs'!$L$32:$L$94,MATCH(IF(BE$7&lt;$AO13,BE$7&amp;"-"&amp;$AO13,$AO13&amp;"-"&amp;BE$7),'CCS-costs'!$I$32:$I$94,0))</f>
        <v>#N/A</v>
      </c>
      <c r="CS13" s="43" t="e">
        <f>INDEX('CCS-costs'!$L$32:$L$94,MATCH(IF(BF$7&lt;$AO13,BF$7&amp;"-"&amp;$AO13,$AO13&amp;"-"&amp;BF$7),'CCS-costs'!$I$32:$I$94,0))</f>
        <v>#N/A</v>
      </c>
      <c r="CT13" s="43" t="e">
        <f>INDEX('CCS-costs'!$L$32:$L$94,MATCH(IF(BG$7&lt;$AO13,BG$7&amp;"-"&amp;$AO13,$AO13&amp;"-"&amp;BG$7),'CCS-costs'!$I$32:$I$94,0))</f>
        <v>#N/A</v>
      </c>
      <c r="CU13" s="43" t="e">
        <f>INDEX('CCS-costs'!$L$32:$L$94,MATCH(IF(BH$7&lt;$AO13,BH$7&amp;"-"&amp;$AO13,$AO13&amp;"-"&amp;BH$7),'CCS-costs'!$I$32:$I$94,0))</f>
        <v>#N/A</v>
      </c>
      <c r="CV13" s="43" t="e">
        <f>INDEX('CCS-costs'!$L$32:$L$94,MATCH(IF(BI$7&lt;$AO13,BI$7&amp;"-"&amp;$AO13,$AO13&amp;"-"&amp;BI$7),'CCS-costs'!$I$32:$I$94,0))</f>
        <v>#N/A</v>
      </c>
      <c r="CW13" s="43" t="e">
        <f>INDEX('CCS-costs'!$L$32:$L$94,MATCH(IF(BJ$7&lt;$AO13,BJ$7&amp;"-"&amp;$AO13,$AO13&amp;"-"&amp;BJ$7),'CCS-costs'!$I$32:$I$94,0))</f>
        <v>#N/A</v>
      </c>
      <c r="CX13" s="43" t="e">
        <f>INDEX('CCS-costs'!$L$32:$L$94,MATCH(IF(BK$7&lt;$AO13,BK$7&amp;"-"&amp;$AO13,$AO13&amp;"-"&amp;BK$7),'CCS-costs'!$I$32:$I$94,0))</f>
        <v>#N/A</v>
      </c>
      <c r="CY13" s="43" t="e">
        <f>INDEX('CCS-costs'!$L$32:$L$94,MATCH(IF(BL$7&lt;$AO13,BL$7&amp;"-"&amp;$AO13,$AO13&amp;"-"&amp;BL$7),'CCS-costs'!$I$32:$I$94,0))</f>
        <v>#N/A</v>
      </c>
      <c r="CZ13" s="43">
        <f>INDEX('CCS-costs'!$L$32:$L$94,MATCH(IF(BM$7&lt;$AO13,BM$7&amp;"-"&amp;$AO13,$AO13&amp;"-"&amp;BM$7),'CCS-costs'!$I$32:$I$94,0))</f>
        <v>1.4654235517428709</v>
      </c>
      <c r="DA13" s="43" t="e">
        <f>INDEX('CCS-costs'!$L$32:$L$94,MATCH(IF(BN$7&lt;$AO13,BN$7&amp;"-"&amp;$AO13,$AO13&amp;"-"&amp;BN$7),'CCS-costs'!$I$32:$I$94,0))</f>
        <v>#N/A</v>
      </c>
      <c r="DB13" s="43" t="e">
        <f>INDEX('CCS-costs'!$L$32:$L$94,MATCH(IF(BO$7&lt;$AO13,BO$7&amp;"-"&amp;$AO13,$AO13&amp;"-"&amp;BO$7),'CCS-costs'!$I$32:$I$94,0))</f>
        <v>#N/A</v>
      </c>
      <c r="DC13" s="43" t="e">
        <f>INDEX('CCS-costs'!$L$32:$L$94,MATCH(IF(BP$7&lt;$AO13,BP$7&amp;"-"&amp;$AO13,$AO13&amp;"-"&amp;BP$7),'CCS-costs'!$I$32:$I$94,0))</f>
        <v>#N/A</v>
      </c>
      <c r="DD13" s="43" t="e">
        <f>INDEX('CCS-costs'!$L$32:$L$94,MATCH(IF(BQ$7&lt;$AO13,BQ$7&amp;"-"&amp;$AO13,$AO13&amp;"-"&amp;BQ$7),'CCS-costs'!$I$32:$I$94,0))</f>
        <v>#N/A</v>
      </c>
      <c r="DE13" s="43">
        <f>INDEX('CCS-costs'!$L$32:$L$94,MATCH(IF(BR$7&lt;$AO13,BR$7&amp;"-"&amp;$AO13,$AO13&amp;"-"&amp;BR$7),'CCS-costs'!$I$32:$I$94,0))</f>
        <v>1.8597422534965751</v>
      </c>
      <c r="DF13" s="43" t="e">
        <f>INDEX('CCS-costs'!$L$32:$L$94,MATCH(IF(BS$7&lt;$AO13,BS$7&amp;"-"&amp;$AO13,$AO13&amp;"-"&amp;BS$7),'CCS-costs'!$I$32:$I$94,0))</f>
        <v>#N/A</v>
      </c>
      <c r="DG13" s="43" t="e">
        <f>INDEX('CCS-costs'!$L$32:$L$94,MATCH(IF(BT$7&lt;$AO13,BT$7&amp;"-"&amp;$AO13,$AO13&amp;"-"&amp;BT$7),'CCS-costs'!$I$32:$I$94,0))</f>
        <v>#N/A</v>
      </c>
      <c r="DH13" s="43" t="e">
        <f>INDEX('CCS-costs'!$L$32:$L$94,MATCH(IF(BU$7&lt;$AO13,BU$7&amp;"-"&amp;$AO13,$AO13&amp;"-"&amp;BU$7),'CCS-costs'!$I$32:$I$94,0))</f>
        <v>#N/A</v>
      </c>
      <c r="DI13" s="43" t="e">
        <f>INDEX('CCS-costs'!$L$32:$L$94,MATCH(IF(BV$7&lt;$AO13,BV$7&amp;"-"&amp;$AO13,$AO13&amp;"-"&amp;BV$7),'CCS-costs'!$I$32:$I$94,0))</f>
        <v>#N/A</v>
      </c>
      <c r="DJ13" s="43" t="e">
        <f>INDEX('CCS-costs'!$L$32:$L$94,MATCH(IF(BW$7&lt;$AO13,BW$7&amp;"-"&amp;$AO13,$AO13&amp;"-"&amp;BW$7),'CCS-costs'!$I$32:$I$94,0))</f>
        <v>#N/A</v>
      </c>
      <c r="DK13" s="43" t="e">
        <f>INDEX('CCS-costs'!$L$32:$L$94,MATCH(IF(BX$7&lt;$AO13,BX$7&amp;"-"&amp;$AO13,$AO13&amp;"-"&amp;BX$7),'CCS-costs'!$I$32:$I$94,0))</f>
        <v>#N/A</v>
      </c>
      <c r="DL13" s="43" t="e">
        <f>INDEX('CCS-costs'!$L$32:$L$94,MATCH(IF(BY$7&lt;$AO13,BY$7&amp;"-"&amp;$AO13,$AO13&amp;"-"&amp;BY$7),'CCS-costs'!$I$32:$I$94,0))</f>
        <v>#N/A</v>
      </c>
      <c r="DM13" s="43" t="e">
        <f>INDEX('CCS-costs'!$L$32:$L$94,MATCH(IF(BZ$7&lt;$AO13,BZ$7&amp;"-"&amp;$AO13,$AO13&amp;"-"&amp;BZ$7),'CCS-costs'!$I$32:$I$94,0))</f>
        <v>#N/A</v>
      </c>
    </row>
    <row r="14" spans="1:117" ht="15.75" x14ac:dyDescent="0.25">
      <c r="B14" s="9" t="s">
        <v>7</v>
      </c>
      <c r="C14" s="43">
        <v>3.1204481610489238E-3</v>
      </c>
      <c r="D14" s="43">
        <v>1.8392132621281175E-3</v>
      </c>
      <c r="E14" s="43" t="s">
        <v>109</v>
      </c>
      <c r="F14" s="43" t="s">
        <v>109</v>
      </c>
      <c r="G14" s="43" t="s">
        <v>109</v>
      </c>
      <c r="H14" s="43">
        <v>2.3564561626668377E-3</v>
      </c>
      <c r="I14" s="52" t="s">
        <v>109</v>
      </c>
      <c r="J14" s="43">
        <v>3.7126218141681705E-3</v>
      </c>
      <c r="K14" s="43" t="s">
        <v>109</v>
      </c>
      <c r="L14" s="43" t="s">
        <v>109</v>
      </c>
      <c r="M14" s="43" t="s">
        <v>109</v>
      </c>
      <c r="N14" s="43" t="s">
        <v>109</v>
      </c>
      <c r="O14" s="43" t="s">
        <v>109</v>
      </c>
      <c r="P14" s="43" t="s">
        <v>109</v>
      </c>
      <c r="Q14" s="43" t="s">
        <v>109</v>
      </c>
      <c r="R14" s="43" t="s">
        <v>109</v>
      </c>
      <c r="S14" s="43" t="s">
        <v>109</v>
      </c>
      <c r="T14" s="43" t="s">
        <v>109</v>
      </c>
      <c r="U14" s="43">
        <v>1.9290959827440403E-3</v>
      </c>
      <c r="V14" s="43" t="s">
        <v>109</v>
      </c>
      <c r="W14" s="43" t="s">
        <v>109</v>
      </c>
      <c r="X14" s="43">
        <v>2.6918290867920499E-3</v>
      </c>
      <c r="Y14" s="43" t="s">
        <v>109</v>
      </c>
      <c r="Z14" s="43">
        <v>1.5661030818619249E-3</v>
      </c>
      <c r="AA14" s="43" t="s">
        <v>109</v>
      </c>
      <c r="AB14" s="43" t="s">
        <v>109</v>
      </c>
      <c r="AC14" s="43" t="s">
        <v>109</v>
      </c>
      <c r="AD14" s="43" t="s">
        <v>109</v>
      </c>
      <c r="AE14" s="43" t="s">
        <v>109</v>
      </c>
      <c r="AF14" s="43" t="s">
        <v>109</v>
      </c>
      <c r="AG14" s="43" t="s">
        <v>109</v>
      </c>
      <c r="AH14" s="43" t="s">
        <v>109</v>
      </c>
      <c r="AI14" s="43" t="s">
        <v>109</v>
      </c>
      <c r="AJ14" s="43" t="s">
        <v>109</v>
      </c>
      <c r="AK14" s="43" t="s">
        <v>109</v>
      </c>
      <c r="AL14" s="43" t="s">
        <v>109</v>
      </c>
      <c r="AM14" s="43" t="s">
        <v>109</v>
      </c>
      <c r="AO14" s="9" t="s">
        <v>7</v>
      </c>
      <c r="AP14" s="43">
        <f t="shared" si="36"/>
        <v>3.1204481610489238E-3</v>
      </c>
      <c r="AQ14" s="43">
        <f t="shared" si="0"/>
        <v>1.8392132621281175E-3</v>
      </c>
      <c r="AR14" s="43" t="str">
        <f t="shared" si="1"/>
        <v/>
      </c>
      <c r="AS14" s="43" t="str">
        <f t="shared" si="2"/>
        <v/>
      </c>
      <c r="AT14" s="43" t="str">
        <f t="shared" si="3"/>
        <v/>
      </c>
      <c r="AU14" s="43">
        <f t="shared" si="4"/>
        <v>2.3564561626668377E-3</v>
      </c>
      <c r="AV14" s="52" t="str">
        <f t="shared" si="5"/>
        <v/>
      </c>
      <c r="AW14" s="43">
        <f t="shared" si="6"/>
        <v>3.7126218141681705E-3</v>
      </c>
      <c r="AX14" s="43" t="str">
        <f t="shared" si="7"/>
        <v/>
      </c>
      <c r="AY14" s="43" t="str">
        <f t="shared" si="8"/>
        <v/>
      </c>
      <c r="AZ14" s="43" t="str">
        <f t="shared" si="9"/>
        <v/>
      </c>
      <c r="BA14" s="43" t="str">
        <f t="shared" si="10"/>
        <v/>
      </c>
      <c r="BB14" s="43" t="str">
        <f t="shared" si="11"/>
        <v/>
      </c>
      <c r="BC14" s="43" t="str">
        <f t="shared" si="12"/>
        <v/>
      </c>
      <c r="BD14" s="43" t="str">
        <f t="shared" si="13"/>
        <v/>
      </c>
      <c r="BE14" s="43" t="str">
        <f t="shared" si="14"/>
        <v/>
      </c>
      <c r="BF14" s="43" t="str">
        <f t="shared" si="15"/>
        <v/>
      </c>
      <c r="BG14" s="43" t="str">
        <f t="shared" si="16"/>
        <v/>
      </c>
      <c r="BH14" s="43">
        <f t="shared" si="17"/>
        <v>1.9290959827440403E-3</v>
      </c>
      <c r="BI14" s="43" t="str">
        <f t="shared" si="18"/>
        <v/>
      </c>
      <c r="BJ14" s="43" t="str">
        <f t="shared" si="19"/>
        <v/>
      </c>
      <c r="BK14" s="43">
        <f t="shared" si="20"/>
        <v>2.6918290867920499E-3</v>
      </c>
      <c r="BL14" s="43" t="str">
        <f t="shared" si="21"/>
        <v/>
      </c>
      <c r="BM14" s="43">
        <f t="shared" si="22"/>
        <v>1.5661030818619249E-3</v>
      </c>
      <c r="BN14" s="43" t="str">
        <f t="shared" si="23"/>
        <v/>
      </c>
      <c r="BO14" s="43" t="str">
        <f t="shared" si="24"/>
        <v/>
      </c>
      <c r="BP14" s="43" t="str">
        <f t="shared" si="25"/>
        <v/>
      </c>
      <c r="BQ14" s="43" t="str">
        <f t="shared" si="26"/>
        <v/>
      </c>
      <c r="BR14" s="43" t="str">
        <f t="shared" si="27"/>
        <v/>
      </c>
      <c r="BS14" s="43" t="str">
        <f t="shared" si="28"/>
        <v/>
      </c>
      <c r="BT14" s="43" t="str">
        <f t="shared" si="29"/>
        <v/>
      </c>
      <c r="BU14" s="43" t="str">
        <f t="shared" si="30"/>
        <v/>
      </c>
      <c r="BV14" s="43" t="str">
        <f t="shared" si="31"/>
        <v/>
      </c>
      <c r="BW14" s="43" t="str">
        <f t="shared" si="32"/>
        <v/>
      </c>
      <c r="BX14" s="43" t="str">
        <f t="shared" si="33"/>
        <v/>
      </c>
      <c r="BY14" s="43" t="str">
        <f t="shared" si="34"/>
        <v/>
      </c>
      <c r="BZ14" s="43" t="str">
        <f t="shared" si="35"/>
        <v/>
      </c>
      <c r="CB14" s="9" t="s">
        <v>7</v>
      </c>
      <c r="CC14" s="43">
        <f>INDEX('CCS-costs'!$L$32:$L$94,MATCH(IF(AP$7&lt;$AO14,AP$7&amp;"-"&amp;$AO14,$AO14&amp;"-"&amp;AP$7),'CCS-costs'!$I$32:$I$94,0))</f>
        <v>3.1204481610489236</v>
      </c>
      <c r="CD14" s="43">
        <f>INDEX('CCS-costs'!$L$32:$L$94,MATCH(IF(AQ$7&lt;$AO14,AQ$7&amp;"-"&amp;$AO14,$AO14&amp;"-"&amp;AQ$7),'CCS-costs'!$I$32:$I$94,0))</f>
        <v>1.8392132621281174</v>
      </c>
      <c r="CE14" s="43" t="e">
        <f>INDEX('CCS-costs'!$L$32:$L$94,MATCH(IF(AR$7&lt;$AO14,AR$7&amp;"-"&amp;$AO14,$AO14&amp;"-"&amp;AR$7),'CCS-costs'!$I$32:$I$94,0))</f>
        <v>#N/A</v>
      </c>
      <c r="CF14" s="43" t="e">
        <f>INDEX('CCS-costs'!$L$32:$L$94,MATCH(IF(AS$7&lt;$AO14,AS$7&amp;"-"&amp;$AO14,$AO14&amp;"-"&amp;AS$7),'CCS-costs'!$I$32:$I$94,0))</f>
        <v>#N/A</v>
      </c>
      <c r="CG14" s="43" t="e">
        <f>INDEX('CCS-costs'!$L$32:$L$94,MATCH(IF(AT$7&lt;$AO14,AT$7&amp;"-"&amp;$AO14,$AO14&amp;"-"&amp;AT$7),'CCS-costs'!$I$32:$I$94,0))</f>
        <v>#N/A</v>
      </c>
      <c r="CH14" s="43">
        <f>INDEX('CCS-costs'!$L$32:$L$94,MATCH(IF(AU$7&lt;$AO14,AU$7&amp;"-"&amp;$AO14,$AO14&amp;"-"&amp;AU$7),'CCS-costs'!$I$32:$I$94,0))</f>
        <v>2.3564561626668379</v>
      </c>
      <c r="CI14" s="52" t="e">
        <f>INDEX('CCS-costs'!$L$32:$L$94,MATCH(IF(AV$7&lt;$AO14,AV$7&amp;"-"&amp;$AO14,$AO14&amp;"-"&amp;AV$7),'CCS-costs'!$I$32:$I$94,0))</f>
        <v>#N/A</v>
      </c>
      <c r="CJ14" s="43">
        <f>INDEX('CCS-costs'!$L$32:$L$94,MATCH(IF(AW$7&lt;$AO14,AW$7&amp;"-"&amp;$AO14,$AO14&amp;"-"&amp;AW$7),'CCS-costs'!$I$32:$I$94,0))</f>
        <v>3.7126218141681706</v>
      </c>
      <c r="CK14" s="43" t="e">
        <f>INDEX('CCS-costs'!$L$32:$L$94,MATCH(IF(AX$7&lt;$AO14,AX$7&amp;"-"&amp;$AO14,$AO14&amp;"-"&amp;AX$7),'CCS-costs'!$I$32:$I$94,0))</f>
        <v>#N/A</v>
      </c>
      <c r="CL14" s="43" t="e">
        <f>INDEX('CCS-costs'!$L$32:$L$94,MATCH(IF(AY$7&lt;$AO14,AY$7&amp;"-"&amp;$AO14,$AO14&amp;"-"&amp;AY$7),'CCS-costs'!$I$32:$I$94,0))</f>
        <v>#N/A</v>
      </c>
      <c r="CM14" s="43" t="e">
        <f>INDEX('CCS-costs'!$L$32:$L$94,MATCH(IF(AZ$7&lt;$AO14,AZ$7&amp;"-"&amp;$AO14,$AO14&amp;"-"&amp;AZ$7),'CCS-costs'!$I$32:$I$94,0))</f>
        <v>#N/A</v>
      </c>
      <c r="CN14" s="43" t="e">
        <f>INDEX('CCS-costs'!$L$32:$L$94,MATCH(IF(BA$7&lt;$AO14,BA$7&amp;"-"&amp;$AO14,$AO14&amp;"-"&amp;BA$7),'CCS-costs'!$I$32:$I$94,0))</f>
        <v>#N/A</v>
      </c>
      <c r="CO14" s="43" t="e">
        <f>INDEX('CCS-costs'!$L$32:$L$94,MATCH(IF(BB$7&lt;$AO14,BB$7&amp;"-"&amp;$AO14,$AO14&amp;"-"&amp;BB$7),'CCS-costs'!$I$32:$I$94,0))</f>
        <v>#N/A</v>
      </c>
      <c r="CP14" s="43" t="e">
        <f>INDEX('CCS-costs'!$L$32:$L$94,MATCH(IF(BC$7&lt;$AO14,BC$7&amp;"-"&amp;$AO14,$AO14&amp;"-"&amp;BC$7),'CCS-costs'!$I$32:$I$94,0))</f>
        <v>#N/A</v>
      </c>
      <c r="CQ14" s="43" t="e">
        <f>INDEX('CCS-costs'!$L$32:$L$94,MATCH(IF(BD$7&lt;$AO14,BD$7&amp;"-"&amp;$AO14,$AO14&amp;"-"&amp;BD$7),'CCS-costs'!$I$32:$I$94,0))</f>
        <v>#N/A</v>
      </c>
      <c r="CR14" s="43" t="e">
        <f>INDEX('CCS-costs'!$L$32:$L$94,MATCH(IF(BE$7&lt;$AO14,BE$7&amp;"-"&amp;$AO14,$AO14&amp;"-"&amp;BE$7),'CCS-costs'!$I$32:$I$94,0))</f>
        <v>#N/A</v>
      </c>
      <c r="CS14" s="43" t="str">
        <f>INDEX('CCS-costs'!$L$32:$L$94,MATCH(IF(BF$7&lt;$AO14,BF$7&amp;"-"&amp;$AO14,$AO14&amp;"-"&amp;BF$7),'CCS-costs'!$I$32:$I$94,0))</f>
        <v/>
      </c>
      <c r="CT14" s="43" t="e">
        <f>INDEX('CCS-costs'!$L$32:$L$94,MATCH(IF(BG$7&lt;$AO14,BG$7&amp;"-"&amp;$AO14,$AO14&amp;"-"&amp;BG$7),'CCS-costs'!$I$32:$I$94,0))</f>
        <v>#N/A</v>
      </c>
      <c r="CU14" s="43">
        <f>INDEX('CCS-costs'!$L$32:$L$94,MATCH(IF(BH$7&lt;$AO14,BH$7&amp;"-"&amp;$AO14,$AO14&amp;"-"&amp;BH$7),'CCS-costs'!$I$32:$I$94,0))</f>
        <v>1.9290959827440401</v>
      </c>
      <c r="CV14" s="43" t="e">
        <f>INDEX('CCS-costs'!$L$32:$L$94,MATCH(IF(BI$7&lt;$AO14,BI$7&amp;"-"&amp;$AO14,$AO14&amp;"-"&amp;BI$7),'CCS-costs'!$I$32:$I$94,0))</f>
        <v>#N/A</v>
      </c>
      <c r="CW14" s="43" t="e">
        <f>INDEX('CCS-costs'!$L$32:$L$94,MATCH(IF(BJ$7&lt;$AO14,BJ$7&amp;"-"&amp;$AO14,$AO14&amp;"-"&amp;BJ$7),'CCS-costs'!$I$32:$I$94,0))</f>
        <v>#N/A</v>
      </c>
      <c r="CX14" s="43">
        <f>INDEX('CCS-costs'!$L$32:$L$94,MATCH(IF(BK$7&lt;$AO14,BK$7&amp;"-"&amp;$AO14,$AO14&amp;"-"&amp;BK$7),'CCS-costs'!$I$32:$I$94,0))</f>
        <v>2.6918290867920498</v>
      </c>
      <c r="CY14" s="43" t="e">
        <f>INDEX('CCS-costs'!$L$32:$L$94,MATCH(IF(BL$7&lt;$AO14,BL$7&amp;"-"&amp;$AO14,$AO14&amp;"-"&amp;BL$7),'CCS-costs'!$I$32:$I$94,0))</f>
        <v>#N/A</v>
      </c>
      <c r="CZ14" s="43">
        <f>INDEX('CCS-costs'!$L$32:$L$94,MATCH(IF(BM$7&lt;$AO14,BM$7&amp;"-"&amp;$AO14,$AO14&amp;"-"&amp;BM$7),'CCS-costs'!$I$32:$I$94,0))</f>
        <v>1.5661030818619248</v>
      </c>
      <c r="DA14" s="43" t="e">
        <f>INDEX('CCS-costs'!$L$32:$L$94,MATCH(IF(BN$7&lt;$AO14,BN$7&amp;"-"&amp;$AO14,$AO14&amp;"-"&amp;BN$7),'CCS-costs'!$I$32:$I$94,0))</f>
        <v>#N/A</v>
      </c>
      <c r="DB14" s="43" t="e">
        <f>INDEX('CCS-costs'!$L$32:$L$94,MATCH(IF(BO$7&lt;$AO14,BO$7&amp;"-"&amp;$AO14,$AO14&amp;"-"&amp;BO$7),'CCS-costs'!$I$32:$I$94,0))</f>
        <v>#N/A</v>
      </c>
      <c r="DC14" s="43" t="e">
        <f>INDEX('CCS-costs'!$L$32:$L$94,MATCH(IF(BP$7&lt;$AO14,BP$7&amp;"-"&amp;$AO14,$AO14&amp;"-"&amp;BP$7),'CCS-costs'!$I$32:$I$94,0))</f>
        <v>#N/A</v>
      </c>
      <c r="DD14" s="43" t="str">
        <f>INDEX('CCS-costs'!$L$32:$L$94,MATCH(IF(BQ$7&lt;$AO14,BQ$7&amp;"-"&amp;$AO14,$AO14&amp;"-"&amp;BQ$7),'CCS-costs'!$I$32:$I$94,0))</f>
        <v/>
      </c>
      <c r="DE14" s="43" t="e">
        <f>INDEX('CCS-costs'!$L$32:$L$94,MATCH(IF(BR$7&lt;$AO14,BR$7&amp;"-"&amp;$AO14,$AO14&amp;"-"&amp;BR$7),'CCS-costs'!$I$32:$I$94,0))</f>
        <v>#N/A</v>
      </c>
      <c r="DF14" s="43" t="e">
        <f>INDEX('CCS-costs'!$L$32:$L$94,MATCH(IF(BS$7&lt;$AO14,BS$7&amp;"-"&amp;$AO14,$AO14&amp;"-"&amp;BS$7),'CCS-costs'!$I$32:$I$94,0))</f>
        <v>#N/A</v>
      </c>
      <c r="DG14" s="43" t="e">
        <f>INDEX('CCS-costs'!$L$32:$L$94,MATCH(IF(BT$7&lt;$AO14,BT$7&amp;"-"&amp;$AO14,$AO14&amp;"-"&amp;BT$7),'CCS-costs'!$I$32:$I$94,0))</f>
        <v>#N/A</v>
      </c>
      <c r="DH14" s="43" t="e">
        <f>INDEX('CCS-costs'!$L$32:$L$94,MATCH(IF(BU$7&lt;$AO14,BU$7&amp;"-"&amp;$AO14,$AO14&amp;"-"&amp;BU$7),'CCS-costs'!$I$32:$I$94,0))</f>
        <v>#N/A</v>
      </c>
      <c r="DI14" s="43" t="e">
        <f>INDEX('CCS-costs'!$L$32:$L$94,MATCH(IF(BV$7&lt;$AO14,BV$7&amp;"-"&amp;$AO14,$AO14&amp;"-"&amp;BV$7),'CCS-costs'!$I$32:$I$94,0))</f>
        <v>#N/A</v>
      </c>
      <c r="DJ14" s="43" t="e">
        <f>INDEX('CCS-costs'!$L$32:$L$94,MATCH(IF(BW$7&lt;$AO14,BW$7&amp;"-"&amp;$AO14,$AO14&amp;"-"&amp;BW$7),'CCS-costs'!$I$32:$I$94,0))</f>
        <v>#N/A</v>
      </c>
      <c r="DK14" s="43" t="e">
        <f>INDEX('CCS-costs'!$L$32:$L$94,MATCH(IF(BX$7&lt;$AO14,BX$7&amp;"-"&amp;$AO14,$AO14&amp;"-"&amp;BX$7),'CCS-costs'!$I$32:$I$94,0))</f>
        <v>#N/A</v>
      </c>
      <c r="DL14" s="43" t="e">
        <f>INDEX('CCS-costs'!$L$32:$L$94,MATCH(IF(BY$7&lt;$AO14,BY$7&amp;"-"&amp;$AO14,$AO14&amp;"-"&amp;BY$7),'CCS-costs'!$I$32:$I$94,0))</f>
        <v>#N/A</v>
      </c>
      <c r="DM14" s="43" t="e">
        <f>INDEX('CCS-costs'!$L$32:$L$94,MATCH(IF(BZ$7&lt;$AO14,BZ$7&amp;"-"&amp;$AO14,$AO14&amp;"-"&amp;BZ$7),'CCS-costs'!$I$32:$I$94,0))</f>
        <v>#N/A</v>
      </c>
    </row>
    <row r="15" spans="1:117" ht="15.75" x14ac:dyDescent="0.25">
      <c r="B15" s="9" t="s">
        <v>8</v>
      </c>
      <c r="C15" s="43" t="s">
        <v>109</v>
      </c>
      <c r="D15" s="43" t="s">
        <v>109</v>
      </c>
      <c r="E15" s="43" t="s">
        <v>109</v>
      </c>
      <c r="F15" s="43" t="s">
        <v>109</v>
      </c>
      <c r="G15" s="43" t="s">
        <v>109</v>
      </c>
      <c r="H15" s="43" t="s">
        <v>109</v>
      </c>
      <c r="I15" s="43">
        <v>3.7126218141681705E-3</v>
      </c>
      <c r="J15" s="52" t="s">
        <v>109</v>
      </c>
      <c r="K15" s="43" t="s">
        <v>109</v>
      </c>
      <c r="L15" s="43" t="s">
        <v>109</v>
      </c>
      <c r="M15" s="43" t="s">
        <v>109</v>
      </c>
      <c r="N15" s="43" t="s">
        <v>109</v>
      </c>
      <c r="O15" s="43" t="s">
        <v>109</v>
      </c>
      <c r="P15" s="43" t="s">
        <v>109</v>
      </c>
      <c r="Q15" s="43" t="s">
        <v>109</v>
      </c>
      <c r="R15" s="43" t="s">
        <v>109</v>
      </c>
      <c r="S15" s="43" t="s">
        <v>109</v>
      </c>
      <c r="T15" s="43" t="s">
        <v>109</v>
      </c>
      <c r="U15" s="43" t="s">
        <v>109</v>
      </c>
      <c r="V15" s="43" t="s">
        <v>109</v>
      </c>
      <c r="W15" s="43" t="s">
        <v>109</v>
      </c>
      <c r="X15" s="43">
        <v>3.3282645674882695E-3</v>
      </c>
      <c r="Y15" s="43">
        <v>3.6680100510990948E-3</v>
      </c>
      <c r="Z15" s="43">
        <v>4.3152208950506844E-3</v>
      </c>
      <c r="AA15" s="43" t="s">
        <v>109</v>
      </c>
      <c r="AB15" s="43" t="s">
        <v>109</v>
      </c>
      <c r="AC15" s="43">
        <v>3.9699673323719291E-3</v>
      </c>
      <c r="AD15" s="43" t="s">
        <v>109</v>
      </c>
      <c r="AE15" s="43" t="s">
        <v>109</v>
      </c>
      <c r="AF15" s="43">
        <v>3.911053763118004E-3</v>
      </c>
      <c r="AG15" s="43" t="s">
        <v>109</v>
      </c>
      <c r="AH15" s="43" t="s">
        <v>109</v>
      </c>
      <c r="AI15" s="43" t="s">
        <v>109</v>
      </c>
      <c r="AJ15" s="43" t="s">
        <v>109</v>
      </c>
      <c r="AK15" s="43" t="s">
        <v>109</v>
      </c>
      <c r="AL15" s="43" t="s">
        <v>109</v>
      </c>
      <c r="AM15" s="43" t="s">
        <v>109</v>
      </c>
      <c r="AO15" s="9" t="s">
        <v>8</v>
      </c>
      <c r="AP15" s="43" t="str">
        <f t="shared" si="36"/>
        <v/>
      </c>
      <c r="AQ15" s="43" t="str">
        <f t="shared" si="0"/>
        <v/>
      </c>
      <c r="AR15" s="43" t="str">
        <f t="shared" si="1"/>
        <v/>
      </c>
      <c r="AS15" s="43" t="str">
        <f t="shared" si="2"/>
        <v/>
      </c>
      <c r="AT15" s="43" t="str">
        <f t="shared" si="3"/>
        <v/>
      </c>
      <c r="AU15" s="43" t="str">
        <f t="shared" si="4"/>
        <v/>
      </c>
      <c r="AV15" s="43">
        <f t="shared" si="5"/>
        <v>3.7126218141681705E-3</v>
      </c>
      <c r="AW15" s="52" t="str">
        <f t="shared" si="6"/>
        <v/>
      </c>
      <c r="AX15" s="43" t="str">
        <f t="shared" si="7"/>
        <v/>
      </c>
      <c r="AY15" s="43" t="str">
        <f t="shared" si="8"/>
        <v/>
      </c>
      <c r="AZ15" s="43" t="str">
        <f t="shared" si="9"/>
        <v/>
      </c>
      <c r="BA15" s="43" t="str">
        <f t="shared" si="10"/>
        <v/>
      </c>
      <c r="BB15" s="43" t="str">
        <f t="shared" si="11"/>
        <v/>
      </c>
      <c r="BC15" s="43" t="str">
        <f t="shared" si="12"/>
        <v/>
      </c>
      <c r="BD15" s="43" t="str">
        <f t="shared" si="13"/>
        <v/>
      </c>
      <c r="BE15" s="43" t="str">
        <f t="shared" si="14"/>
        <v/>
      </c>
      <c r="BF15" s="43" t="str">
        <f t="shared" si="15"/>
        <v/>
      </c>
      <c r="BG15" s="43" t="str">
        <f t="shared" si="16"/>
        <v/>
      </c>
      <c r="BH15" s="43" t="str">
        <f t="shared" si="17"/>
        <v/>
      </c>
      <c r="BI15" s="43" t="str">
        <f t="shared" si="18"/>
        <v/>
      </c>
      <c r="BJ15" s="43" t="str">
        <f t="shared" si="19"/>
        <v/>
      </c>
      <c r="BK15" s="43">
        <f t="shared" si="20"/>
        <v>3.3282645674882695E-3</v>
      </c>
      <c r="BL15" s="43">
        <f t="shared" si="21"/>
        <v>3.6680100510990948E-3</v>
      </c>
      <c r="BM15" s="43">
        <f t="shared" si="22"/>
        <v>4.3152208950506844E-3</v>
      </c>
      <c r="BN15" s="43" t="str">
        <f t="shared" si="23"/>
        <v/>
      </c>
      <c r="BO15" s="43" t="str">
        <f t="shared" si="24"/>
        <v/>
      </c>
      <c r="BP15" s="43">
        <f t="shared" si="25"/>
        <v>3.9699673323719291E-3</v>
      </c>
      <c r="BQ15" s="43" t="str">
        <f t="shared" si="26"/>
        <v/>
      </c>
      <c r="BR15" s="43" t="str">
        <f t="shared" si="27"/>
        <v/>
      </c>
      <c r="BS15" s="43">
        <f t="shared" si="28"/>
        <v>3.911053763118004E-3</v>
      </c>
      <c r="BT15" s="43" t="str">
        <f t="shared" si="29"/>
        <v/>
      </c>
      <c r="BU15" s="43" t="str">
        <f t="shared" si="30"/>
        <v/>
      </c>
      <c r="BV15" s="43" t="str">
        <f t="shared" si="31"/>
        <v/>
      </c>
      <c r="BW15" s="43" t="str">
        <f t="shared" si="32"/>
        <v/>
      </c>
      <c r="BX15" s="43" t="str">
        <f t="shared" si="33"/>
        <v/>
      </c>
      <c r="BY15" s="43" t="str">
        <f t="shared" si="34"/>
        <v/>
      </c>
      <c r="BZ15" s="43" t="str">
        <f t="shared" si="35"/>
        <v/>
      </c>
      <c r="CB15" s="9" t="s">
        <v>8</v>
      </c>
      <c r="CC15" s="43" t="e">
        <f>INDEX('CCS-costs'!$L$32:$L$94,MATCH(IF(AP$7&lt;$AO15,AP$7&amp;"-"&amp;$AO15,$AO15&amp;"-"&amp;AP$7),'CCS-costs'!$I$32:$I$94,0))</f>
        <v>#N/A</v>
      </c>
      <c r="CD15" s="43" t="e">
        <f>INDEX('CCS-costs'!$L$32:$L$94,MATCH(IF(AQ$7&lt;$AO15,AQ$7&amp;"-"&amp;$AO15,$AO15&amp;"-"&amp;AQ$7),'CCS-costs'!$I$32:$I$94,0))</f>
        <v>#N/A</v>
      </c>
      <c r="CE15" s="43" t="e">
        <f>INDEX('CCS-costs'!$L$32:$L$94,MATCH(IF(AR$7&lt;$AO15,AR$7&amp;"-"&amp;$AO15,$AO15&amp;"-"&amp;AR$7),'CCS-costs'!$I$32:$I$94,0))</f>
        <v>#N/A</v>
      </c>
      <c r="CF15" s="43" t="e">
        <f>INDEX('CCS-costs'!$L$32:$L$94,MATCH(IF(AS$7&lt;$AO15,AS$7&amp;"-"&amp;$AO15,$AO15&amp;"-"&amp;AS$7),'CCS-costs'!$I$32:$I$94,0))</f>
        <v>#N/A</v>
      </c>
      <c r="CG15" s="43" t="e">
        <f>INDEX('CCS-costs'!$L$32:$L$94,MATCH(IF(AT$7&lt;$AO15,AT$7&amp;"-"&amp;$AO15,$AO15&amp;"-"&amp;AT$7),'CCS-costs'!$I$32:$I$94,0))</f>
        <v>#N/A</v>
      </c>
      <c r="CH15" s="43" t="e">
        <f>INDEX('CCS-costs'!$L$32:$L$94,MATCH(IF(AU$7&lt;$AO15,AU$7&amp;"-"&amp;$AO15,$AO15&amp;"-"&amp;AU$7),'CCS-costs'!$I$32:$I$94,0))</f>
        <v>#N/A</v>
      </c>
      <c r="CI15" s="43">
        <f>INDEX('CCS-costs'!$L$32:$L$94,MATCH(IF(AV$7&lt;$AO15,AV$7&amp;"-"&amp;$AO15,$AO15&amp;"-"&amp;AV$7),'CCS-costs'!$I$32:$I$94,0))</f>
        <v>3.7126218141681706</v>
      </c>
      <c r="CJ15" s="52" t="e">
        <f>INDEX('CCS-costs'!$L$32:$L$94,MATCH(IF(AW$7&lt;$AO15,AW$7&amp;"-"&amp;$AO15,$AO15&amp;"-"&amp;AW$7),'CCS-costs'!$I$32:$I$94,0))</f>
        <v>#N/A</v>
      </c>
      <c r="CK15" s="43" t="e">
        <f>INDEX('CCS-costs'!$L$32:$L$94,MATCH(IF(AX$7&lt;$AO15,AX$7&amp;"-"&amp;$AO15,$AO15&amp;"-"&amp;AX$7),'CCS-costs'!$I$32:$I$94,0))</f>
        <v>#N/A</v>
      </c>
      <c r="CL15" s="43" t="e">
        <f>INDEX('CCS-costs'!$L$32:$L$94,MATCH(IF(AY$7&lt;$AO15,AY$7&amp;"-"&amp;$AO15,$AO15&amp;"-"&amp;AY$7),'CCS-costs'!$I$32:$I$94,0))</f>
        <v>#N/A</v>
      </c>
      <c r="CM15" s="43" t="e">
        <f>INDEX('CCS-costs'!$L$32:$L$94,MATCH(IF(AZ$7&lt;$AO15,AZ$7&amp;"-"&amp;$AO15,$AO15&amp;"-"&amp;AZ$7),'CCS-costs'!$I$32:$I$94,0))</f>
        <v>#N/A</v>
      </c>
      <c r="CN15" s="43" t="e">
        <f>INDEX('CCS-costs'!$L$32:$L$94,MATCH(IF(BA$7&lt;$AO15,BA$7&amp;"-"&amp;$AO15,$AO15&amp;"-"&amp;BA$7),'CCS-costs'!$I$32:$I$94,0))</f>
        <v>#N/A</v>
      </c>
      <c r="CO15" s="43" t="e">
        <f>INDEX('CCS-costs'!$L$32:$L$94,MATCH(IF(BB$7&lt;$AO15,BB$7&amp;"-"&amp;$AO15,$AO15&amp;"-"&amp;BB$7),'CCS-costs'!$I$32:$I$94,0))</f>
        <v>#N/A</v>
      </c>
      <c r="CP15" s="43" t="e">
        <f>INDEX('CCS-costs'!$L$32:$L$94,MATCH(IF(BC$7&lt;$AO15,BC$7&amp;"-"&amp;$AO15,$AO15&amp;"-"&amp;BC$7),'CCS-costs'!$I$32:$I$94,0))</f>
        <v>#N/A</v>
      </c>
      <c r="CQ15" s="43" t="e">
        <f>INDEX('CCS-costs'!$L$32:$L$94,MATCH(IF(BD$7&lt;$AO15,BD$7&amp;"-"&amp;$AO15,$AO15&amp;"-"&amp;BD$7),'CCS-costs'!$I$32:$I$94,0))</f>
        <v>#N/A</v>
      </c>
      <c r="CR15" s="43" t="e">
        <f>INDEX('CCS-costs'!$L$32:$L$94,MATCH(IF(BE$7&lt;$AO15,BE$7&amp;"-"&amp;$AO15,$AO15&amp;"-"&amp;BE$7),'CCS-costs'!$I$32:$I$94,0))</f>
        <v>#N/A</v>
      </c>
      <c r="CS15" s="43" t="e">
        <f>INDEX('CCS-costs'!$L$32:$L$94,MATCH(IF(BF$7&lt;$AO15,BF$7&amp;"-"&amp;$AO15,$AO15&amp;"-"&amp;BF$7),'CCS-costs'!$I$32:$I$94,0))</f>
        <v>#N/A</v>
      </c>
      <c r="CT15" s="43" t="str">
        <f>INDEX('CCS-costs'!$L$32:$L$94,MATCH(IF(BG$7&lt;$AO15,BG$7&amp;"-"&amp;$AO15,$AO15&amp;"-"&amp;BG$7),'CCS-costs'!$I$32:$I$94,0))</f>
        <v/>
      </c>
      <c r="CU15" s="43" t="e">
        <f>INDEX('CCS-costs'!$L$32:$L$94,MATCH(IF(BH$7&lt;$AO15,BH$7&amp;"-"&amp;$AO15,$AO15&amp;"-"&amp;BH$7),'CCS-costs'!$I$32:$I$94,0))</f>
        <v>#N/A</v>
      </c>
      <c r="CV15" s="43" t="str">
        <f>INDEX('CCS-costs'!$L$32:$L$94,MATCH(IF(BI$7&lt;$AO15,BI$7&amp;"-"&amp;$AO15,$AO15&amp;"-"&amp;BI$7),'CCS-costs'!$I$32:$I$94,0))</f>
        <v/>
      </c>
      <c r="CW15" s="43" t="e">
        <f>INDEX('CCS-costs'!$L$32:$L$94,MATCH(IF(BJ$7&lt;$AO15,BJ$7&amp;"-"&amp;$AO15,$AO15&amp;"-"&amp;BJ$7),'CCS-costs'!$I$32:$I$94,0))</f>
        <v>#N/A</v>
      </c>
      <c r="CX15" s="43">
        <f>INDEX('CCS-costs'!$L$32:$L$94,MATCH(IF(BK$7&lt;$AO15,BK$7&amp;"-"&amp;$AO15,$AO15&amp;"-"&amp;BK$7),'CCS-costs'!$I$32:$I$94,0))</f>
        <v>3.3282645674882696</v>
      </c>
      <c r="CY15" s="43">
        <f>INDEX('CCS-costs'!$L$32:$L$94,MATCH(IF(BL$7&lt;$AO15,BL$7&amp;"-"&amp;$AO15,$AO15&amp;"-"&amp;BL$7),'CCS-costs'!$I$32:$I$94,0))</f>
        <v>3.6680100510990949</v>
      </c>
      <c r="CZ15" s="43">
        <f>INDEX('CCS-costs'!$L$32:$L$94,MATCH(IF(BM$7&lt;$AO15,BM$7&amp;"-"&amp;$AO15,$AO15&amp;"-"&amp;BM$7),'CCS-costs'!$I$32:$I$94,0))</f>
        <v>4.3152208950506843</v>
      </c>
      <c r="DA15" s="43" t="e">
        <f>INDEX('CCS-costs'!$L$32:$L$94,MATCH(IF(BN$7&lt;$AO15,BN$7&amp;"-"&amp;$AO15,$AO15&amp;"-"&amp;BN$7),'CCS-costs'!$I$32:$I$94,0))</f>
        <v>#N/A</v>
      </c>
      <c r="DB15" s="43" t="e">
        <f>INDEX('CCS-costs'!$L$32:$L$94,MATCH(IF(BO$7&lt;$AO15,BO$7&amp;"-"&amp;$AO15,$AO15&amp;"-"&amp;BO$7),'CCS-costs'!$I$32:$I$94,0))</f>
        <v>#N/A</v>
      </c>
      <c r="DC15" s="43">
        <f>INDEX('CCS-costs'!$L$32:$L$94,MATCH(IF(BP$7&lt;$AO15,BP$7&amp;"-"&amp;$AO15,$AO15&amp;"-"&amp;BP$7),'CCS-costs'!$I$32:$I$94,0))</f>
        <v>3.9699673323719287</v>
      </c>
      <c r="DD15" s="43" t="e">
        <f>INDEX('CCS-costs'!$L$32:$L$94,MATCH(IF(BQ$7&lt;$AO15,BQ$7&amp;"-"&amp;$AO15,$AO15&amp;"-"&amp;BQ$7),'CCS-costs'!$I$32:$I$94,0))</f>
        <v>#N/A</v>
      </c>
      <c r="DE15" s="43" t="e">
        <f>INDEX('CCS-costs'!$L$32:$L$94,MATCH(IF(BR$7&lt;$AO15,BR$7&amp;"-"&amp;$AO15,$AO15&amp;"-"&amp;BR$7),'CCS-costs'!$I$32:$I$94,0))</f>
        <v>#N/A</v>
      </c>
      <c r="DF15" s="43">
        <f>INDEX('CCS-costs'!$L$32:$L$94,MATCH(IF(BS$7&lt;$AO15,BS$7&amp;"-"&amp;$AO15,$AO15&amp;"-"&amp;BS$7),'CCS-costs'!$I$32:$I$94,0))</f>
        <v>3.9110537631180042</v>
      </c>
      <c r="DG15" s="43" t="e">
        <f>INDEX('CCS-costs'!$L$32:$L$94,MATCH(IF(BT$7&lt;$AO15,BT$7&amp;"-"&amp;$AO15,$AO15&amp;"-"&amp;BT$7),'CCS-costs'!$I$32:$I$94,0))</f>
        <v>#N/A</v>
      </c>
      <c r="DH15" s="43" t="e">
        <f>INDEX('CCS-costs'!$L$32:$L$94,MATCH(IF(BU$7&lt;$AO15,BU$7&amp;"-"&amp;$AO15,$AO15&amp;"-"&amp;BU$7),'CCS-costs'!$I$32:$I$94,0))</f>
        <v>#N/A</v>
      </c>
      <c r="DI15" s="43" t="e">
        <f>INDEX('CCS-costs'!$L$32:$L$94,MATCH(IF(BV$7&lt;$AO15,BV$7&amp;"-"&amp;$AO15,$AO15&amp;"-"&amp;BV$7),'CCS-costs'!$I$32:$I$94,0))</f>
        <v>#N/A</v>
      </c>
      <c r="DJ15" s="43" t="e">
        <f>INDEX('CCS-costs'!$L$32:$L$94,MATCH(IF(BW$7&lt;$AO15,BW$7&amp;"-"&amp;$AO15,$AO15&amp;"-"&amp;BW$7),'CCS-costs'!$I$32:$I$94,0))</f>
        <v>#N/A</v>
      </c>
      <c r="DK15" s="43" t="e">
        <f>INDEX('CCS-costs'!$L$32:$L$94,MATCH(IF(BX$7&lt;$AO15,BX$7&amp;"-"&amp;$AO15,$AO15&amp;"-"&amp;BX$7),'CCS-costs'!$I$32:$I$94,0))</f>
        <v>#N/A</v>
      </c>
      <c r="DL15" s="43" t="e">
        <f>INDEX('CCS-costs'!$L$32:$L$94,MATCH(IF(BY$7&lt;$AO15,BY$7&amp;"-"&amp;$AO15,$AO15&amp;"-"&amp;BY$7),'CCS-costs'!$I$32:$I$94,0))</f>
        <v>#N/A</v>
      </c>
      <c r="DM15" s="43" t="e">
        <f>INDEX('CCS-costs'!$L$32:$L$94,MATCH(IF(BZ$7&lt;$AO15,BZ$7&amp;"-"&amp;$AO15,$AO15&amp;"-"&amp;BZ$7),'CCS-costs'!$I$32:$I$94,0))</f>
        <v>#N/A</v>
      </c>
    </row>
    <row r="16" spans="1:117" ht="15.75" x14ac:dyDescent="0.25">
      <c r="B16" s="9" t="s">
        <v>9</v>
      </c>
      <c r="C16" s="43" t="s">
        <v>109</v>
      </c>
      <c r="D16" s="43" t="s">
        <v>109</v>
      </c>
      <c r="E16" s="43" t="s">
        <v>109</v>
      </c>
      <c r="F16" s="43" t="s">
        <v>109</v>
      </c>
      <c r="G16" s="43" t="s">
        <v>109</v>
      </c>
      <c r="H16" s="43" t="s">
        <v>109</v>
      </c>
      <c r="I16" s="43" t="s">
        <v>109</v>
      </c>
      <c r="J16" s="43" t="s">
        <v>109</v>
      </c>
      <c r="K16" s="52" t="s">
        <v>109</v>
      </c>
      <c r="L16" s="43" t="s">
        <v>109</v>
      </c>
      <c r="M16" s="43">
        <v>2.1673329849531938E-3</v>
      </c>
      <c r="N16" s="43" t="s">
        <v>109</v>
      </c>
      <c r="O16" s="43" t="s">
        <v>109</v>
      </c>
      <c r="P16" s="43" t="s">
        <v>109</v>
      </c>
      <c r="Q16" s="43" t="s">
        <v>109</v>
      </c>
      <c r="R16" s="43" t="s">
        <v>109</v>
      </c>
      <c r="S16" s="43" t="s">
        <v>109</v>
      </c>
      <c r="T16" s="43" t="s">
        <v>109</v>
      </c>
      <c r="U16" s="43" t="s">
        <v>109</v>
      </c>
      <c r="V16" s="43">
        <v>1.533235871501819E-3</v>
      </c>
      <c r="W16" s="43" t="s">
        <v>109</v>
      </c>
      <c r="X16" s="43" t="s">
        <v>109</v>
      </c>
      <c r="Y16" s="43" t="s">
        <v>109</v>
      </c>
      <c r="Z16" s="43" t="s">
        <v>109</v>
      </c>
      <c r="AA16" s="43" t="s">
        <v>109</v>
      </c>
      <c r="AB16" s="43" t="s">
        <v>109</v>
      </c>
      <c r="AC16" s="43" t="s">
        <v>109</v>
      </c>
      <c r="AD16" s="43" t="s">
        <v>109</v>
      </c>
      <c r="AE16" s="43" t="s">
        <v>109</v>
      </c>
      <c r="AF16" s="43" t="s">
        <v>109</v>
      </c>
      <c r="AG16" s="43" t="s">
        <v>109</v>
      </c>
      <c r="AH16" s="43" t="s">
        <v>109</v>
      </c>
      <c r="AI16" s="43" t="s">
        <v>109</v>
      </c>
      <c r="AJ16" s="43" t="s">
        <v>109</v>
      </c>
      <c r="AK16" s="43" t="s">
        <v>109</v>
      </c>
      <c r="AL16" s="43" t="s">
        <v>109</v>
      </c>
      <c r="AM16" s="43" t="s">
        <v>109</v>
      </c>
      <c r="AO16" s="9" t="s">
        <v>9</v>
      </c>
      <c r="AP16" s="43" t="str">
        <f t="shared" si="36"/>
        <v/>
      </c>
      <c r="AQ16" s="43" t="str">
        <f t="shared" si="0"/>
        <v/>
      </c>
      <c r="AR16" s="43" t="str">
        <f t="shared" si="1"/>
        <v/>
      </c>
      <c r="AS16" s="43" t="str">
        <f t="shared" si="2"/>
        <v/>
      </c>
      <c r="AT16" s="43" t="str">
        <f t="shared" si="3"/>
        <v/>
      </c>
      <c r="AU16" s="43" t="str">
        <f t="shared" si="4"/>
        <v/>
      </c>
      <c r="AV16" s="43" t="str">
        <f t="shared" si="5"/>
        <v/>
      </c>
      <c r="AW16" s="43" t="str">
        <f t="shared" si="6"/>
        <v/>
      </c>
      <c r="AX16" s="52" t="str">
        <f t="shared" si="7"/>
        <v/>
      </c>
      <c r="AY16" s="43" t="str">
        <f t="shared" si="8"/>
        <v/>
      </c>
      <c r="AZ16" s="43">
        <f t="shared" si="9"/>
        <v>2.1673329849531938E-3</v>
      </c>
      <c r="BA16" s="43" t="str">
        <f t="shared" si="10"/>
        <v/>
      </c>
      <c r="BB16" s="43" t="str">
        <f t="shared" si="11"/>
        <v/>
      </c>
      <c r="BC16" s="43" t="str">
        <f t="shared" si="12"/>
        <v/>
      </c>
      <c r="BD16" s="43" t="str">
        <f t="shared" si="13"/>
        <v/>
      </c>
      <c r="BE16" s="43" t="str">
        <f t="shared" si="14"/>
        <v/>
      </c>
      <c r="BF16" s="43" t="str">
        <f t="shared" si="15"/>
        <v/>
      </c>
      <c r="BG16" s="43" t="str">
        <f t="shared" si="16"/>
        <v/>
      </c>
      <c r="BH16" s="43" t="str">
        <f t="shared" si="17"/>
        <v/>
      </c>
      <c r="BI16" s="43">
        <f t="shared" si="18"/>
        <v>1.533235871501819E-3</v>
      </c>
      <c r="BJ16" s="43" t="str">
        <f t="shared" si="19"/>
        <v/>
      </c>
      <c r="BK16" s="43" t="str">
        <f t="shared" si="20"/>
        <v/>
      </c>
      <c r="BL16" s="43" t="str">
        <f t="shared" si="21"/>
        <v/>
      </c>
      <c r="BM16" s="43" t="str">
        <f t="shared" si="22"/>
        <v/>
      </c>
      <c r="BN16" s="43" t="str">
        <f t="shared" si="23"/>
        <v/>
      </c>
      <c r="BO16" s="43" t="str">
        <f t="shared" si="24"/>
        <v/>
      </c>
      <c r="BP16" s="43" t="str">
        <f t="shared" si="25"/>
        <v/>
      </c>
      <c r="BQ16" s="43" t="str">
        <f t="shared" si="26"/>
        <v/>
      </c>
      <c r="BR16" s="43" t="str">
        <f t="shared" si="27"/>
        <v/>
      </c>
      <c r="BS16" s="43" t="str">
        <f t="shared" si="28"/>
        <v/>
      </c>
      <c r="BT16" s="43" t="str">
        <f t="shared" si="29"/>
        <v/>
      </c>
      <c r="BU16" s="43" t="str">
        <f t="shared" si="30"/>
        <v/>
      </c>
      <c r="BV16" s="43" t="str">
        <f t="shared" si="31"/>
        <v/>
      </c>
      <c r="BW16" s="43" t="str">
        <f t="shared" si="32"/>
        <v/>
      </c>
      <c r="BX16" s="43" t="str">
        <f t="shared" si="33"/>
        <v/>
      </c>
      <c r="BY16" s="43" t="str">
        <f t="shared" si="34"/>
        <v/>
      </c>
      <c r="BZ16" s="43" t="str">
        <f t="shared" si="35"/>
        <v/>
      </c>
      <c r="CB16" s="9" t="s">
        <v>9</v>
      </c>
      <c r="CC16" s="43" t="e">
        <f>INDEX('CCS-costs'!$L$32:$L$94,MATCH(IF(AP$7&lt;$AO16,AP$7&amp;"-"&amp;$AO16,$AO16&amp;"-"&amp;AP$7),'CCS-costs'!$I$32:$I$94,0))</f>
        <v>#N/A</v>
      </c>
      <c r="CD16" s="43" t="e">
        <f>INDEX('CCS-costs'!$L$32:$L$94,MATCH(IF(AQ$7&lt;$AO16,AQ$7&amp;"-"&amp;$AO16,$AO16&amp;"-"&amp;AQ$7),'CCS-costs'!$I$32:$I$94,0))</f>
        <v>#N/A</v>
      </c>
      <c r="CE16" s="43" t="e">
        <f>INDEX('CCS-costs'!$L$32:$L$94,MATCH(IF(AR$7&lt;$AO16,AR$7&amp;"-"&amp;$AO16,$AO16&amp;"-"&amp;AR$7),'CCS-costs'!$I$32:$I$94,0))</f>
        <v>#N/A</v>
      </c>
      <c r="CF16" s="43" t="e">
        <f>INDEX('CCS-costs'!$L$32:$L$94,MATCH(IF(AS$7&lt;$AO16,AS$7&amp;"-"&amp;$AO16,$AO16&amp;"-"&amp;AS$7),'CCS-costs'!$I$32:$I$94,0))</f>
        <v>#N/A</v>
      </c>
      <c r="CG16" s="43" t="e">
        <f>INDEX('CCS-costs'!$L$32:$L$94,MATCH(IF(AT$7&lt;$AO16,AT$7&amp;"-"&amp;$AO16,$AO16&amp;"-"&amp;AT$7),'CCS-costs'!$I$32:$I$94,0))</f>
        <v>#N/A</v>
      </c>
      <c r="CH16" s="43" t="e">
        <f>INDEX('CCS-costs'!$L$32:$L$94,MATCH(IF(AU$7&lt;$AO16,AU$7&amp;"-"&amp;$AO16,$AO16&amp;"-"&amp;AU$7),'CCS-costs'!$I$32:$I$94,0))</f>
        <v>#N/A</v>
      </c>
      <c r="CI16" s="43" t="e">
        <f>INDEX('CCS-costs'!$L$32:$L$94,MATCH(IF(AV$7&lt;$AO16,AV$7&amp;"-"&amp;$AO16,$AO16&amp;"-"&amp;AV$7),'CCS-costs'!$I$32:$I$94,0))</f>
        <v>#N/A</v>
      </c>
      <c r="CJ16" s="43" t="e">
        <f>INDEX('CCS-costs'!$L$32:$L$94,MATCH(IF(AW$7&lt;$AO16,AW$7&amp;"-"&amp;$AO16,$AO16&amp;"-"&amp;AW$7),'CCS-costs'!$I$32:$I$94,0))</f>
        <v>#N/A</v>
      </c>
      <c r="CK16" s="52" t="e">
        <f>INDEX('CCS-costs'!$L$32:$L$94,MATCH(IF(AX$7&lt;$AO16,AX$7&amp;"-"&amp;$AO16,$AO16&amp;"-"&amp;AX$7),'CCS-costs'!$I$32:$I$94,0))</f>
        <v>#N/A</v>
      </c>
      <c r="CL16" s="43" t="e">
        <f>INDEX('CCS-costs'!$L$32:$L$94,MATCH(IF(AY$7&lt;$AO16,AY$7&amp;"-"&amp;$AO16,$AO16&amp;"-"&amp;AY$7),'CCS-costs'!$I$32:$I$94,0))</f>
        <v>#N/A</v>
      </c>
      <c r="CM16" s="43">
        <f>INDEX('CCS-costs'!$L$32:$L$94,MATCH(IF(AZ$7&lt;$AO16,AZ$7&amp;"-"&amp;$AO16,$AO16&amp;"-"&amp;AZ$7),'CCS-costs'!$I$32:$I$94,0))</f>
        <v>2.1673329849531937</v>
      </c>
      <c r="CN16" s="43" t="e">
        <f>INDEX('CCS-costs'!$L$32:$L$94,MATCH(IF(BA$7&lt;$AO16,BA$7&amp;"-"&amp;$AO16,$AO16&amp;"-"&amp;BA$7),'CCS-costs'!$I$32:$I$94,0))</f>
        <v>#N/A</v>
      </c>
      <c r="CO16" s="43" t="e">
        <f>INDEX('CCS-costs'!$L$32:$L$94,MATCH(IF(BB$7&lt;$AO16,BB$7&amp;"-"&amp;$AO16,$AO16&amp;"-"&amp;BB$7),'CCS-costs'!$I$32:$I$94,0))</f>
        <v>#N/A</v>
      </c>
      <c r="CP16" s="43" t="e">
        <f>INDEX('CCS-costs'!$L$32:$L$94,MATCH(IF(BC$7&lt;$AO16,BC$7&amp;"-"&amp;$AO16,$AO16&amp;"-"&amp;BC$7),'CCS-costs'!$I$32:$I$94,0))</f>
        <v>#N/A</v>
      </c>
      <c r="CQ16" s="43" t="e">
        <f>INDEX('CCS-costs'!$L$32:$L$94,MATCH(IF(BD$7&lt;$AO16,BD$7&amp;"-"&amp;$AO16,$AO16&amp;"-"&amp;BD$7),'CCS-costs'!$I$32:$I$94,0))</f>
        <v>#N/A</v>
      </c>
      <c r="CR16" s="43" t="e">
        <f>INDEX('CCS-costs'!$L$32:$L$94,MATCH(IF(BE$7&lt;$AO16,BE$7&amp;"-"&amp;$AO16,$AO16&amp;"-"&amp;BE$7),'CCS-costs'!$I$32:$I$94,0))</f>
        <v>#N/A</v>
      </c>
      <c r="CS16" s="43" t="e">
        <f>INDEX('CCS-costs'!$L$32:$L$94,MATCH(IF(BF$7&lt;$AO16,BF$7&amp;"-"&amp;$AO16,$AO16&amp;"-"&amp;BF$7),'CCS-costs'!$I$32:$I$94,0))</f>
        <v>#N/A</v>
      </c>
      <c r="CT16" s="43" t="str">
        <f>INDEX('CCS-costs'!$L$32:$L$94,MATCH(IF(BG$7&lt;$AO16,BG$7&amp;"-"&amp;$AO16,$AO16&amp;"-"&amp;BG$7),'CCS-costs'!$I$32:$I$94,0))</f>
        <v/>
      </c>
      <c r="CU16" s="43" t="e">
        <f>INDEX('CCS-costs'!$L$32:$L$94,MATCH(IF(BH$7&lt;$AO16,BH$7&amp;"-"&amp;$AO16,$AO16&amp;"-"&amp;BH$7),'CCS-costs'!$I$32:$I$94,0))</f>
        <v>#N/A</v>
      </c>
      <c r="CV16" s="43">
        <f>INDEX('CCS-costs'!$L$32:$L$94,MATCH(IF(BI$7&lt;$AO16,BI$7&amp;"-"&amp;$AO16,$AO16&amp;"-"&amp;BI$7),'CCS-costs'!$I$32:$I$94,0))</f>
        <v>1.5332358715018191</v>
      </c>
      <c r="CW16" s="43" t="e">
        <f>INDEX('CCS-costs'!$L$32:$L$94,MATCH(IF(BJ$7&lt;$AO16,BJ$7&amp;"-"&amp;$AO16,$AO16&amp;"-"&amp;BJ$7),'CCS-costs'!$I$32:$I$94,0))</f>
        <v>#N/A</v>
      </c>
      <c r="CX16" s="43" t="e">
        <f>INDEX('CCS-costs'!$L$32:$L$94,MATCH(IF(BK$7&lt;$AO16,BK$7&amp;"-"&amp;$AO16,$AO16&amp;"-"&amp;BK$7),'CCS-costs'!$I$32:$I$94,0))</f>
        <v>#N/A</v>
      </c>
      <c r="CY16" s="43" t="e">
        <f>INDEX('CCS-costs'!$L$32:$L$94,MATCH(IF(BL$7&lt;$AO16,BL$7&amp;"-"&amp;$AO16,$AO16&amp;"-"&amp;BL$7),'CCS-costs'!$I$32:$I$94,0))</f>
        <v>#N/A</v>
      </c>
      <c r="CZ16" s="43" t="e">
        <f>INDEX('CCS-costs'!$L$32:$L$94,MATCH(IF(BM$7&lt;$AO16,BM$7&amp;"-"&amp;$AO16,$AO16&amp;"-"&amp;BM$7),'CCS-costs'!$I$32:$I$94,0))</f>
        <v>#N/A</v>
      </c>
      <c r="DA16" s="43" t="e">
        <f>INDEX('CCS-costs'!$L$32:$L$94,MATCH(IF(BN$7&lt;$AO16,BN$7&amp;"-"&amp;$AO16,$AO16&amp;"-"&amp;BN$7),'CCS-costs'!$I$32:$I$94,0))</f>
        <v>#N/A</v>
      </c>
      <c r="DB16" s="43" t="e">
        <f>INDEX('CCS-costs'!$L$32:$L$94,MATCH(IF(BO$7&lt;$AO16,BO$7&amp;"-"&amp;$AO16,$AO16&amp;"-"&amp;BO$7),'CCS-costs'!$I$32:$I$94,0))</f>
        <v>#N/A</v>
      </c>
      <c r="DC16" s="43" t="e">
        <f>INDEX('CCS-costs'!$L$32:$L$94,MATCH(IF(BP$7&lt;$AO16,BP$7&amp;"-"&amp;$AO16,$AO16&amp;"-"&amp;BP$7),'CCS-costs'!$I$32:$I$94,0))</f>
        <v>#N/A</v>
      </c>
      <c r="DD16" s="43" t="e">
        <f>INDEX('CCS-costs'!$L$32:$L$94,MATCH(IF(BQ$7&lt;$AO16,BQ$7&amp;"-"&amp;$AO16,$AO16&amp;"-"&amp;BQ$7),'CCS-costs'!$I$32:$I$94,0))</f>
        <v>#N/A</v>
      </c>
      <c r="DE16" s="43" t="e">
        <f>INDEX('CCS-costs'!$L$32:$L$94,MATCH(IF(BR$7&lt;$AO16,BR$7&amp;"-"&amp;$AO16,$AO16&amp;"-"&amp;BR$7),'CCS-costs'!$I$32:$I$94,0))</f>
        <v>#N/A</v>
      </c>
      <c r="DF16" s="43" t="e">
        <f>INDEX('CCS-costs'!$L$32:$L$94,MATCH(IF(BS$7&lt;$AO16,BS$7&amp;"-"&amp;$AO16,$AO16&amp;"-"&amp;BS$7),'CCS-costs'!$I$32:$I$94,0))</f>
        <v>#N/A</v>
      </c>
      <c r="DG16" s="43" t="e">
        <f>INDEX('CCS-costs'!$L$32:$L$94,MATCH(IF(BT$7&lt;$AO16,BT$7&amp;"-"&amp;$AO16,$AO16&amp;"-"&amp;BT$7),'CCS-costs'!$I$32:$I$94,0))</f>
        <v>#N/A</v>
      </c>
      <c r="DH16" s="43" t="e">
        <f>INDEX('CCS-costs'!$L$32:$L$94,MATCH(IF(BU$7&lt;$AO16,BU$7&amp;"-"&amp;$AO16,$AO16&amp;"-"&amp;BU$7),'CCS-costs'!$I$32:$I$94,0))</f>
        <v>#N/A</v>
      </c>
      <c r="DI16" s="43" t="e">
        <f>INDEX('CCS-costs'!$L$32:$L$94,MATCH(IF(BV$7&lt;$AO16,BV$7&amp;"-"&amp;$AO16,$AO16&amp;"-"&amp;BV$7),'CCS-costs'!$I$32:$I$94,0))</f>
        <v>#N/A</v>
      </c>
      <c r="DJ16" s="43" t="e">
        <f>INDEX('CCS-costs'!$L$32:$L$94,MATCH(IF(BW$7&lt;$AO16,BW$7&amp;"-"&amp;$AO16,$AO16&amp;"-"&amp;BW$7),'CCS-costs'!$I$32:$I$94,0))</f>
        <v>#N/A</v>
      </c>
      <c r="DK16" s="43" t="e">
        <f>INDEX('CCS-costs'!$L$32:$L$94,MATCH(IF(BX$7&lt;$AO16,BX$7&amp;"-"&amp;$AO16,$AO16&amp;"-"&amp;BX$7),'CCS-costs'!$I$32:$I$94,0))</f>
        <v>#N/A</v>
      </c>
      <c r="DL16" s="43" t="e">
        <f>INDEX('CCS-costs'!$L$32:$L$94,MATCH(IF(BY$7&lt;$AO16,BY$7&amp;"-"&amp;$AO16,$AO16&amp;"-"&amp;BY$7),'CCS-costs'!$I$32:$I$94,0))</f>
        <v>#N/A</v>
      </c>
      <c r="DM16" s="43" t="e">
        <f>INDEX('CCS-costs'!$L$32:$L$94,MATCH(IF(BZ$7&lt;$AO16,BZ$7&amp;"-"&amp;$AO16,$AO16&amp;"-"&amp;BZ$7),'CCS-costs'!$I$32:$I$94,0))</f>
        <v>#N/A</v>
      </c>
    </row>
    <row r="17" spans="2:117" ht="15.75" x14ac:dyDescent="0.25">
      <c r="B17" s="9" t="s">
        <v>10</v>
      </c>
      <c r="C17" s="43" t="s">
        <v>109</v>
      </c>
      <c r="D17" s="43" t="s">
        <v>109</v>
      </c>
      <c r="E17" s="43" t="s">
        <v>109</v>
      </c>
      <c r="F17" s="43" t="s">
        <v>109</v>
      </c>
      <c r="G17" s="43" t="s">
        <v>109</v>
      </c>
      <c r="H17" s="43" t="s">
        <v>109</v>
      </c>
      <c r="I17" s="43" t="s">
        <v>109</v>
      </c>
      <c r="J17" s="43" t="s">
        <v>109</v>
      </c>
      <c r="K17" s="43" t="s">
        <v>109</v>
      </c>
      <c r="L17" s="52" t="s">
        <v>109</v>
      </c>
      <c r="M17" s="43" t="s">
        <v>109</v>
      </c>
      <c r="N17" s="43">
        <v>4.3336247339074161E-3</v>
      </c>
      <c r="O17" s="43" t="s">
        <v>109</v>
      </c>
      <c r="P17" s="43" t="s">
        <v>109</v>
      </c>
      <c r="Q17" s="43" t="s">
        <v>109</v>
      </c>
      <c r="R17" s="43" t="s">
        <v>109</v>
      </c>
      <c r="S17" s="43" t="s">
        <v>109</v>
      </c>
      <c r="T17" s="43" t="s">
        <v>109</v>
      </c>
      <c r="U17" s="43" t="s">
        <v>109</v>
      </c>
      <c r="V17" s="43" t="s">
        <v>109</v>
      </c>
      <c r="W17" s="43" t="s">
        <v>109</v>
      </c>
      <c r="X17" s="43" t="s">
        <v>109</v>
      </c>
      <c r="Y17" s="43" t="s">
        <v>109</v>
      </c>
      <c r="Z17" s="43" t="s">
        <v>109</v>
      </c>
      <c r="AA17" s="43">
        <v>2.801919302642709E-3</v>
      </c>
      <c r="AB17" s="43" t="s">
        <v>109</v>
      </c>
      <c r="AC17" s="43" t="s">
        <v>109</v>
      </c>
      <c r="AD17" s="43" t="s">
        <v>109</v>
      </c>
      <c r="AE17" s="43" t="s">
        <v>109</v>
      </c>
      <c r="AF17" s="43" t="s">
        <v>109</v>
      </c>
      <c r="AG17" s="43" t="s">
        <v>109</v>
      </c>
      <c r="AH17" s="43" t="s">
        <v>109</v>
      </c>
      <c r="AI17" s="43" t="s">
        <v>109</v>
      </c>
      <c r="AJ17" s="43" t="s">
        <v>109</v>
      </c>
      <c r="AK17" s="43" t="s">
        <v>109</v>
      </c>
      <c r="AL17" s="43" t="s">
        <v>109</v>
      </c>
      <c r="AM17" s="43" t="s">
        <v>109</v>
      </c>
      <c r="AO17" s="9" t="s">
        <v>10</v>
      </c>
      <c r="AP17" s="43" t="str">
        <f t="shared" si="36"/>
        <v/>
      </c>
      <c r="AQ17" s="43" t="str">
        <f t="shared" si="0"/>
        <v/>
      </c>
      <c r="AR17" s="43" t="str">
        <f t="shared" si="1"/>
        <v/>
      </c>
      <c r="AS17" s="43" t="str">
        <f t="shared" si="2"/>
        <v/>
      </c>
      <c r="AT17" s="43" t="str">
        <f t="shared" si="3"/>
        <v/>
      </c>
      <c r="AU17" s="43" t="str">
        <f t="shared" si="4"/>
        <v/>
      </c>
      <c r="AV17" s="43" t="str">
        <f t="shared" si="5"/>
        <v/>
      </c>
      <c r="AW17" s="43" t="str">
        <f t="shared" si="6"/>
        <v/>
      </c>
      <c r="AX17" s="43" t="str">
        <f t="shared" si="7"/>
        <v/>
      </c>
      <c r="AY17" s="52" t="str">
        <f t="shared" si="8"/>
        <v/>
      </c>
      <c r="AZ17" s="43" t="str">
        <f t="shared" si="9"/>
        <v/>
      </c>
      <c r="BA17" s="43">
        <f t="shared" si="10"/>
        <v>4.3336247339074161E-3</v>
      </c>
      <c r="BB17" s="43" t="str">
        <f t="shared" si="11"/>
        <v/>
      </c>
      <c r="BC17" s="43" t="str">
        <f t="shared" si="12"/>
        <v/>
      </c>
      <c r="BD17" s="43" t="str">
        <f t="shared" si="13"/>
        <v/>
      </c>
      <c r="BE17" s="43" t="str">
        <f t="shared" si="14"/>
        <v/>
      </c>
      <c r="BF17" s="43" t="str">
        <f t="shared" si="15"/>
        <v/>
      </c>
      <c r="BG17" s="43" t="str">
        <f t="shared" si="16"/>
        <v/>
      </c>
      <c r="BH17" s="43" t="str">
        <f t="shared" si="17"/>
        <v/>
      </c>
      <c r="BI17" s="43" t="str">
        <f t="shared" si="18"/>
        <v/>
      </c>
      <c r="BJ17" s="43" t="str">
        <f t="shared" si="19"/>
        <v/>
      </c>
      <c r="BK17" s="43" t="str">
        <f t="shared" si="20"/>
        <v/>
      </c>
      <c r="BL17" s="43" t="str">
        <f t="shared" si="21"/>
        <v/>
      </c>
      <c r="BM17" s="43" t="str">
        <f t="shared" si="22"/>
        <v/>
      </c>
      <c r="BN17" s="43">
        <f t="shared" si="23"/>
        <v>2.801919302642709E-3</v>
      </c>
      <c r="BO17" s="43" t="str">
        <f t="shared" si="24"/>
        <v/>
      </c>
      <c r="BP17" s="43" t="str">
        <f t="shared" si="25"/>
        <v/>
      </c>
      <c r="BQ17" s="43" t="str">
        <f t="shared" si="26"/>
        <v/>
      </c>
      <c r="BR17" s="43" t="str">
        <f t="shared" si="27"/>
        <v/>
      </c>
      <c r="BS17" s="43" t="str">
        <f t="shared" si="28"/>
        <v/>
      </c>
      <c r="BT17" s="43" t="str">
        <f t="shared" si="29"/>
        <v/>
      </c>
      <c r="BU17" s="43" t="str">
        <f t="shared" si="30"/>
        <v/>
      </c>
      <c r="BV17" s="43" t="str">
        <f t="shared" si="31"/>
        <v/>
      </c>
      <c r="BW17" s="43" t="str">
        <f t="shared" si="32"/>
        <v/>
      </c>
      <c r="BX17" s="43" t="str">
        <f t="shared" si="33"/>
        <v/>
      </c>
      <c r="BY17" s="43" t="str">
        <f t="shared" si="34"/>
        <v/>
      </c>
      <c r="BZ17" s="43" t="str">
        <f t="shared" si="35"/>
        <v/>
      </c>
      <c r="CB17" s="9" t="s">
        <v>10</v>
      </c>
      <c r="CC17" s="43" t="e">
        <f>INDEX('CCS-costs'!$L$32:$L$94,MATCH(IF(AP$7&lt;$AO17,AP$7&amp;"-"&amp;$AO17,$AO17&amp;"-"&amp;AP$7),'CCS-costs'!$I$32:$I$94,0))</f>
        <v>#N/A</v>
      </c>
      <c r="CD17" s="43" t="e">
        <f>INDEX('CCS-costs'!$L$32:$L$94,MATCH(IF(AQ$7&lt;$AO17,AQ$7&amp;"-"&amp;$AO17,$AO17&amp;"-"&amp;AQ$7),'CCS-costs'!$I$32:$I$94,0))</f>
        <v>#N/A</v>
      </c>
      <c r="CE17" s="43" t="e">
        <f>INDEX('CCS-costs'!$L$32:$L$94,MATCH(IF(AR$7&lt;$AO17,AR$7&amp;"-"&amp;$AO17,$AO17&amp;"-"&amp;AR$7),'CCS-costs'!$I$32:$I$94,0))</f>
        <v>#N/A</v>
      </c>
      <c r="CF17" s="43" t="e">
        <f>INDEX('CCS-costs'!$L$32:$L$94,MATCH(IF(AS$7&lt;$AO17,AS$7&amp;"-"&amp;$AO17,$AO17&amp;"-"&amp;AS$7),'CCS-costs'!$I$32:$I$94,0))</f>
        <v>#N/A</v>
      </c>
      <c r="CG17" s="43" t="e">
        <f>INDEX('CCS-costs'!$L$32:$L$94,MATCH(IF(AT$7&lt;$AO17,AT$7&amp;"-"&amp;$AO17,$AO17&amp;"-"&amp;AT$7),'CCS-costs'!$I$32:$I$94,0))</f>
        <v>#N/A</v>
      </c>
      <c r="CH17" s="43" t="e">
        <f>INDEX('CCS-costs'!$L$32:$L$94,MATCH(IF(AU$7&lt;$AO17,AU$7&amp;"-"&amp;$AO17,$AO17&amp;"-"&amp;AU$7),'CCS-costs'!$I$32:$I$94,0))</f>
        <v>#N/A</v>
      </c>
      <c r="CI17" s="43" t="e">
        <f>INDEX('CCS-costs'!$L$32:$L$94,MATCH(IF(AV$7&lt;$AO17,AV$7&amp;"-"&amp;$AO17,$AO17&amp;"-"&amp;AV$7),'CCS-costs'!$I$32:$I$94,0))</f>
        <v>#N/A</v>
      </c>
      <c r="CJ17" s="43" t="e">
        <f>INDEX('CCS-costs'!$L$32:$L$94,MATCH(IF(AW$7&lt;$AO17,AW$7&amp;"-"&amp;$AO17,$AO17&amp;"-"&amp;AW$7),'CCS-costs'!$I$32:$I$94,0))</f>
        <v>#N/A</v>
      </c>
      <c r="CK17" s="43" t="e">
        <f>INDEX('CCS-costs'!$L$32:$L$94,MATCH(IF(AX$7&lt;$AO17,AX$7&amp;"-"&amp;$AO17,$AO17&amp;"-"&amp;AX$7),'CCS-costs'!$I$32:$I$94,0))</f>
        <v>#N/A</v>
      </c>
      <c r="CL17" s="52" t="e">
        <f>INDEX('CCS-costs'!$L$32:$L$94,MATCH(IF(AY$7&lt;$AO17,AY$7&amp;"-"&amp;$AO17,$AO17&amp;"-"&amp;AY$7),'CCS-costs'!$I$32:$I$94,0))</f>
        <v>#N/A</v>
      </c>
      <c r="CM17" s="43" t="e">
        <f>INDEX('CCS-costs'!$L$32:$L$94,MATCH(IF(AZ$7&lt;$AO17,AZ$7&amp;"-"&amp;$AO17,$AO17&amp;"-"&amp;AZ$7),'CCS-costs'!$I$32:$I$94,0))</f>
        <v>#N/A</v>
      </c>
      <c r="CN17" s="43">
        <f>INDEX('CCS-costs'!$L$32:$L$94,MATCH(IF(BA$7&lt;$AO17,BA$7&amp;"-"&amp;$AO17,$AO17&amp;"-"&amp;BA$7),'CCS-costs'!$I$32:$I$94,0))</f>
        <v>4.3336247339074161</v>
      </c>
      <c r="CO17" s="43" t="e">
        <f>INDEX('CCS-costs'!$L$32:$L$94,MATCH(IF(BB$7&lt;$AO17,BB$7&amp;"-"&amp;$AO17,$AO17&amp;"-"&amp;BB$7),'CCS-costs'!$I$32:$I$94,0))</f>
        <v>#N/A</v>
      </c>
      <c r="CP17" s="43" t="e">
        <f>INDEX('CCS-costs'!$L$32:$L$94,MATCH(IF(BC$7&lt;$AO17,BC$7&amp;"-"&amp;$AO17,$AO17&amp;"-"&amp;BC$7),'CCS-costs'!$I$32:$I$94,0))</f>
        <v>#N/A</v>
      </c>
      <c r="CQ17" s="43" t="str">
        <f>INDEX('CCS-costs'!$L$32:$L$94,MATCH(IF(BD$7&lt;$AO17,BD$7&amp;"-"&amp;$AO17,$AO17&amp;"-"&amp;BD$7),'CCS-costs'!$I$32:$I$94,0))</f>
        <v/>
      </c>
      <c r="CR17" s="43" t="e">
        <f>INDEX('CCS-costs'!$L$32:$L$94,MATCH(IF(BE$7&lt;$AO17,BE$7&amp;"-"&amp;$AO17,$AO17&amp;"-"&amp;BE$7),'CCS-costs'!$I$32:$I$94,0))</f>
        <v>#N/A</v>
      </c>
      <c r="CS17" s="43" t="e">
        <f>INDEX('CCS-costs'!$L$32:$L$94,MATCH(IF(BF$7&lt;$AO17,BF$7&amp;"-"&amp;$AO17,$AO17&amp;"-"&amp;BF$7),'CCS-costs'!$I$32:$I$94,0))</f>
        <v>#N/A</v>
      </c>
      <c r="CT17" s="43" t="e">
        <f>INDEX('CCS-costs'!$L$32:$L$94,MATCH(IF(BG$7&lt;$AO17,BG$7&amp;"-"&amp;$AO17,$AO17&amp;"-"&amp;BG$7),'CCS-costs'!$I$32:$I$94,0))</f>
        <v>#N/A</v>
      </c>
      <c r="CU17" s="43" t="e">
        <f>INDEX('CCS-costs'!$L$32:$L$94,MATCH(IF(BH$7&lt;$AO17,BH$7&amp;"-"&amp;$AO17,$AO17&amp;"-"&amp;BH$7),'CCS-costs'!$I$32:$I$94,0))</f>
        <v>#N/A</v>
      </c>
      <c r="CV17" s="43" t="e">
        <f>INDEX('CCS-costs'!$L$32:$L$94,MATCH(IF(BI$7&lt;$AO17,BI$7&amp;"-"&amp;$AO17,$AO17&amp;"-"&amp;BI$7),'CCS-costs'!$I$32:$I$94,0))</f>
        <v>#N/A</v>
      </c>
      <c r="CW17" s="43" t="str">
        <f>INDEX('CCS-costs'!$L$32:$L$94,MATCH(IF(BJ$7&lt;$AO17,BJ$7&amp;"-"&amp;$AO17,$AO17&amp;"-"&amp;BJ$7),'CCS-costs'!$I$32:$I$94,0))</f>
        <v/>
      </c>
      <c r="CX17" s="43" t="e">
        <f>INDEX('CCS-costs'!$L$32:$L$94,MATCH(IF(BK$7&lt;$AO17,BK$7&amp;"-"&amp;$AO17,$AO17&amp;"-"&amp;BK$7),'CCS-costs'!$I$32:$I$94,0))</f>
        <v>#N/A</v>
      </c>
      <c r="CY17" s="43" t="e">
        <f>INDEX('CCS-costs'!$L$32:$L$94,MATCH(IF(BL$7&lt;$AO17,BL$7&amp;"-"&amp;$AO17,$AO17&amp;"-"&amp;BL$7),'CCS-costs'!$I$32:$I$94,0))</f>
        <v>#N/A</v>
      </c>
      <c r="CZ17" s="43" t="e">
        <f>INDEX('CCS-costs'!$L$32:$L$94,MATCH(IF(BM$7&lt;$AO17,BM$7&amp;"-"&amp;$AO17,$AO17&amp;"-"&amp;BM$7),'CCS-costs'!$I$32:$I$94,0))</f>
        <v>#N/A</v>
      </c>
      <c r="DA17" s="43">
        <f>INDEX('CCS-costs'!$L$32:$L$94,MATCH(IF(BN$7&lt;$AO17,BN$7&amp;"-"&amp;$AO17,$AO17&amp;"-"&amp;BN$7),'CCS-costs'!$I$32:$I$94,0))</f>
        <v>2.8019193026427089</v>
      </c>
      <c r="DB17" s="43" t="e">
        <f>INDEX('CCS-costs'!$L$32:$L$94,MATCH(IF(BO$7&lt;$AO17,BO$7&amp;"-"&amp;$AO17,$AO17&amp;"-"&amp;BO$7),'CCS-costs'!$I$32:$I$94,0))</f>
        <v>#N/A</v>
      </c>
      <c r="DC17" s="43" t="e">
        <f>INDEX('CCS-costs'!$L$32:$L$94,MATCH(IF(BP$7&lt;$AO17,BP$7&amp;"-"&amp;$AO17,$AO17&amp;"-"&amp;BP$7),'CCS-costs'!$I$32:$I$94,0))</f>
        <v>#N/A</v>
      </c>
      <c r="DD17" s="43" t="e">
        <f>INDEX('CCS-costs'!$L$32:$L$94,MATCH(IF(BQ$7&lt;$AO17,BQ$7&amp;"-"&amp;$AO17,$AO17&amp;"-"&amp;BQ$7),'CCS-costs'!$I$32:$I$94,0))</f>
        <v>#N/A</v>
      </c>
      <c r="DE17" s="43" t="e">
        <f>INDEX('CCS-costs'!$L$32:$L$94,MATCH(IF(BR$7&lt;$AO17,BR$7&amp;"-"&amp;$AO17,$AO17&amp;"-"&amp;BR$7),'CCS-costs'!$I$32:$I$94,0))</f>
        <v>#N/A</v>
      </c>
      <c r="DF17" s="43" t="str">
        <f>INDEX('CCS-costs'!$L$32:$L$94,MATCH(IF(BS$7&lt;$AO17,BS$7&amp;"-"&amp;$AO17,$AO17&amp;"-"&amp;BS$7),'CCS-costs'!$I$32:$I$94,0))</f>
        <v/>
      </c>
      <c r="DG17" s="43" t="e">
        <f>INDEX('CCS-costs'!$L$32:$L$94,MATCH(IF(BT$7&lt;$AO17,BT$7&amp;"-"&amp;$AO17,$AO17&amp;"-"&amp;BT$7),'CCS-costs'!$I$32:$I$94,0))</f>
        <v>#N/A</v>
      </c>
      <c r="DH17" s="43" t="e">
        <f>INDEX('CCS-costs'!$L$32:$L$94,MATCH(IF(BU$7&lt;$AO17,BU$7&amp;"-"&amp;$AO17,$AO17&amp;"-"&amp;BU$7),'CCS-costs'!$I$32:$I$94,0))</f>
        <v>#N/A</v>
      </c>
      <c r="DI17" s="43" t="e">
        <f>INDEX('CCS-costs'!$L$32:$L$94,MATCH(IF(BV$7&lt;$AO17,BV$7&amp;"-"&amp;$AO17,$AO17&amp;"-"&amp;BV$7),'CCS-costs'!$I$32:$I$94,0))</f>
        <v>#N/A</v>
      </c>
      <c r="DJ17" s="43" t="e">
        <f>INDEX('CCS-costs'!$L$32:$L$94,MATCH(IF(BW$7&lt;$AO17,BW$7&amp;"-"&amp;$AO17,$AO17&amp;"-"&amp;BW$7),'CCS-costs'!$I$32:$I$94,0))</f>
        <v>#N/A</v>
      </c>
      <c r="DK17" s="43" t="e">
        <f>INDEX('CCS-costs'!$L$32:$L$94,MATCH(IF(BX$7&lt;$AO17,BX$7&amp;"-"&amp;$AO17,$AO17&amp;"-"&amp;BX$7),'CCS-costs'!$I$32:$I$94,0))</f>
        <v>#N/A</v>
      </c>
      <c r="DL17" s="43" t="e">
        <f>INDEX('CCS-costs'!$L$32:$L$94,MATCH(IF(BY$7&lt;$AO17,BY$7&amp;"-"&amp;$AO17,$AO17&amp;"-"&amp;BY$7),'CCS-costs'!$I$32:$I$94,0))</f>
        <v>#N/A</v>
      </c>
      <c r="DM17" s="43" t="e">
        <f>INDEX('CCS-costs'!$L$32:$L$94,MATCH(IF(BZ$7&lt;$AO17,BZ$7&amp;"-"&amp;$AO17,$AO17&amp;"-"&amp;BZ$7),'CCS-costs'!$I$32:$I$94,0))</f>
        <v>#N/A</v>
      </c>
    </row>
    <row r="18" spans="2:117" ht="15.75" x14ac:dyDescent="0.25">
      <c r="B18" s="9" t="s">
        <v>11</v>
      </c>
      <c r="C18" s="43" t="s">
        <v>109</v>
      </c>
      <c r="D18" s="43" t="s">
        <v>109</v>
      </c>
      <c r="E18" s="43" t="s">
        <v>109</v>
      </c>
      <c r="F18" s="43" t="s">
        <v>109</v>
      </c>
      <c r="G18" s="43" t="s">
        <v>109</v>
      </c>
      <c r="H18" s="43" t="s">
        <v>109</v>
      </c>
      <c r="I18" s="43" t="s">
        <v>109</v>
      </c>
      <c r="J18" s="43" t="s">
        <v>109</v>
      </c>
      <c r="K18" s="43">
        <v>2.1673329849531938E-3</v>
      </c>
      <c r="L18" s="43" t="s">
        <v>109</v>
      </c>
      <c r="M18" s="52" t="s">
        <v>109</v>
      </c>
      <c r="N18" s="43" t="s">
        <v>109</v>
      </c>
      <c r="O18" s="43" t="s">
        <v>109</v>
      </c>
      <c r="P18" s="43" t="s">
        <v>109</v>
      </c>
      <c r="Q18" s="43" t="s">
        <v>109</v>
      </c>
      <c r="R18" s="43" t="s">
        <v>109</v>
      </c>
      <c r="S18" s="43" t="s">
        <v>109</v>
      </c>
      <c r="T18" s="43" t="s">
        <v>109</v>
      </c>
      <c r="U18" s="43" t="s">
        <v>109</v>
      </c>
      <c r="V18" s="43" t="s">
        <v>109</v>
      </c>
      <c r="W18" s="43" t="s">
        <v>109</v>
      </c>
      <c r="X18" s="43" t="s">
        <v>109</v>
      </c>
      <c r="Y18" s="43">
        <v>6.0904021123264051E-3</v>
      </c>
      <c r="Z18" s="43" t="s">
        <v>109</v>
      </c>
      <c r="AA18" s="43" t="s">
        <v>109</v>
      </c>
      <c r="AB18" s="43" t="s">
        <v>109</v>
      </c>
      <c r="AC18" s="43">
        <v>2.747398098985044E-3</v>
      </c>
      <c r="AD18" s="43" t="s">
        <v>109</v>
      </c>
      <c r="AE18" s="43" t="s">
        <v>109</v>
      </c>
      <c r="AF18" s="43" t="s">
        <v>109</v>
      </c>
      <c r="AG18" s="43" t="s">
        <v>109</v>
      </c>
      <c r="AH18" s="43" t="s">
        <v>109</v>
      </c>
      <c r="AI18" s="43" t="s">
        <v>109</v>
      </c>
      <c r="AJ18" s="43" t="s">
        <v>109</v>
      </c>
      <c r="AK18" s="43" t="s">
        <v>109</v>
      </c>
      <c r="AL18" s="43" t="s">
        <v>109</v>
      </c>
      <c r="AM18" s="43" t="s">
        <v>109</v>
      </c>
      <c r="AO18" s="9" t="s">
        <v>11</v>
      </c>
      <c r="AP18" s="43" t="str">
        <f t="shared" si="36"/>
        <v/>
      </c>
      <c r="AQ18" s="43" t="str">
        <f t="shared" si="0"/>
        <v/>
      </c>
      <c r="AR18" s="43" t="str">
        <f t="shared" si="1"/>
        <v/>
      </c>
      <c r="AS18" s="43" t="str">
        <f t="shared" si="2"/>
        <v/>
      </c>
      <c r="AT18" s="43" t="str">
        <f t="shared" si="3"/>
        <v/>
      </c>
      <c r="AU18" s="43" t="str">
        <f t="shared" si="4"/>
        <v/>
      </c>
      <c r="AV18" s="43" t="str">
        <f t="shared" si="5"/>
        <v/>
      </c>
      <c r="AW18" s="43" t="str">
        <f t="shared" si="6"/>
        <v/>
      </c>
      <c r="AX18" s="43">
        <f t="shared" si="7"/>
        <v>2.1673329849531938E-3</v>
      </c>
      <c r="AY18" s="43" t="str">
        <f t="shared" si="8"/>
        <v/>
      </c>
      <c r="AZ18" s="52" t="str">
        <f t="shared" si="9"/>
        <v/>
      </c>
      <c r="BA18" s="43" t="str">
        <f t="shared" si="10"/>
        <v/>
      </c>
      <c r="BB18" s="43" t="str">
        <f t="shared" si="11"/>
        <v/>
      </c>
      <c r="BC18" s="43" t="str">
        <f t="shared" si="12"/>
        <v/>
      </c>
      <c r="BD18" s="43" t="str">
        <f t="shared" si="13"/>
        <v/>
      </c>
      <c r="BE18" s="43" t="str">
        <f t="shared" si="14"/>
        <v/>
      </c>
      <c r="BF18" s="43" t="str">
        <f t="shared" si="15"/>
        <v/>
      </c>
      <c r="BG18" s="43" t="str">
        <f t="shared" si="16"/>
        <v/>
      </c>
      <c r="BH18" s="43" t="str">
        <f t="shared" si="17"/>
        <v/>
      </c>
      <c r="BI18" s="43" t="str">
        <f t="shared" si="18"/>
        <v/>
      </c>
      <c r="BJ18" s="43" t="str">
        <f t="shared" si="19"/>
        <v/>
      </c>
      <c r="BK18" s="43" t="str">
        <f t="shared" si="20"/>
        <v/>
      </c>
      <c r="BL18" s="43">
        <f t="shared" si="21"/>
        <v>6.0904021123264051E-3</v>
      </c>
      <c r="BM18" s="43" t="str">
        <f t="shared" si="22"/>
        <v/>
      </c>
      <c r="BN18" s="43" t="str">
        <f t="shared" si="23"/>
        <v/>
      </c>
      <c r="BO18" s="43" t="str">
        <f t="shared" si="24"/>
        <v/>
      </c>
      <c r="BP18" s="43">
        <f t="shared" si="25"/>
        <v>2.747398098985044E-3</v>
      </c>
      <c r="BQ18" s="43" t="str">
        <f t="shared" si="26"/>
        <v/>
      </c>
      <c r="BR18" s="43" t="str">
        <f t="shared" si="27"/>
        <v/>
      </c>
      <c r="BS18" s="43" t="str">
        <f t="shared" si="28"/>
        <v/>
      </c>
      <c r="BT18" s="43" t="str">
        <f t="shared" si="29"/>
        <v/>
      </c>
      <c r="BU18" s="43" t="str">
        <f t="shared" si="30"/>
        <v/>
      </c>
      <c r="BV18" s="43" t="str">
        <f t="shared" si="31"/>
        <v/>
      </c>
      <c r="BW18" s="43" t="str">
        <f t="shared" si="32"/>
        <v/>
      </c>
      <c r="BX18" s="43" t="str">
        <f t="shared" si="33"/>
        <v/>
      </c>
      <c r="BY18" s="43" t="str">
        <f t="shared" si="34"/>
        <v/>
      </c>
      <c r="BZ18" s="43" t="str">
        <f t="shared" si="35"/>
        <v/>
      </c>
      <c r="CB18" s="9" t="s">
        <v>11</v>
      </c>
      <c r="CC18" s="43" t="e">
        <f>INDEX('CCS-costs'!$L$32:$L$94,MATCH(IF(AP$7&lt;$AO18,AP$7&amp;"-"&amp;$AO18,$AO18&amp;"-"&amp;AP$7),'CCS-costs'!$I$32:$I$94,0))</f>
        <v>#N/A</v>
      </c>
      <c r="CD18" s="43" t="e">
        <f>INDEX('CCS-costs'!$L$32:$L$94,MATCH(IF(AQ$7&lt;$AO18,AQ$7&amp;"-"&amp;$AO18,$AO18&amp;"-"&amp;AQ$7),'CCS-costs'!$I$32:$I$94,0))</f>
        <v>#N/A</v>
      </c>
      <c r="CE18" s="43" t="e">
        <f>INDEX('CCS-costs'!$L$32:$L$94,MATCH(IF(AR$7&lt;$AO18,AR$7&amp;"-"&amp;$AO18,$AO18&amp;"-"&amp;AR$7),'CCS-costs'!$I$32:$I$94,0))</f>
        <v>#N/A</v>
      </c>
      <c r="CF18" s="43" t="e">
        <f>INDEX('CCS-costs'!$L$32:$L$94,MATCH(IF(AS$7&lt;$AO18,AS$7&amp;"-"&amp;$AO18,$AO18&amp;"-"&amp;AS$7),'CCS-costs'!$I$32:$I$94,0))</f>
        <v>#N/A</v>
      </c>
      <c r="CG18" s="43" t="e">
        <f>INDEX('CCS-costs'!$L$32:$L$94,MATCH(IF(AT$7&lt;$AO18,AT$7&amp;"-"&amp;$AO18,$AO18&amp;"-"&amp;AT$7),'CCS-costs'!$I$32:$I$94,0))</f>
        <v>#N/A</v>
      </c>
      <c r="CH18" s="43" t="e">
        <f>INDEX('CCS-costs'!$L$32:$L$94,MATCH(IF(AU$7&lt;$AO18,AU$7&amp;"-"&amp;$AO18,$AO18&amp;"-"&amp;AU$7),'CCS-costs'!$I$32:$I$94,0))</f>
        <v>#N/A</v>
      </c>
      <c r="CI18" s="43" t="e">
        <f>INDEX('CCS-costs'!$L$32:$L$94,MATCH(IF(AV$7&lt;$AO18,AV$7&amp;"-"&amp;$AO18,$AO18&amp;"-"&amp;AV$7),'CCS-costs'!$I$32:$I$94,0))</f>
        <v>#N/A</v>
      </c>
      <c r="CJ18" s="43" t="e">
        <f>INDEX('CCS-costs'!$L$32:$L$94,MATCH(IF(AW$7&lt;$AO18,AW$7&amp;"-"&amp;$AO18,$AO18&amp;"-"&amp;AW$7),'CCS-costs'!$I$32:$I$94,0))</f>
        <v>#N/A</v>
      </c>
      <c r="CK18" s="43">
        <f>INDEX('CCS-costs'!$L$32:$L$94,MATCH(IF(AX$7&lt;$AO18,AX$7&amp;"-"&amp;$AO18,$AO18&amp;"-"&amp;AX$7),'CCS-costs'!$I$32:$I$94,0))</f>
        <v>2.1673329849531937</v>
      </c>
      <c r="CL18" s="43" t="e">
        <f>INDEX('CCS-costs'!$L$32:$L$94,MATCH(IF(AY$7&lt;$AO18,AY$7&amp;"-"&amp;$AO18,$AO18&amp;"-"&amp;AY$7),'CCS-costs'!$I$32:$I$94,0))</f>
        <v>#N/A</v>
      </c>
      <c r="CM18" s="52" t="e">
        <f>INDEX('CCS-costs'!$L$32:$L$94,MATCH(IF(AZ$7&lt;$AO18,AZ$7&amp;"-"&amp;$AO18,$AO18&amp;"-"&amp;AZ$7),'CCS-costs'!$I$32:$I$94,0))</f>
        <v>#N/A</v>
      </c>
      <c r="CN18" s="43" t="e">
        <f>INDEX('CCS-costs'!$L$32:$L$94,MATCH(IF(BA$7&lt;$AO18,BA$7&amp;"-"&amp;$AO18,$AO18&amp;"-"&amp;BA$7),'CCS-costs'!$I$32:$I$94,0))</f>
        <v>#N/A</v>
      </c>
      <c r="CO18" s="43" t="e">
        <f>INDEX('CCS-costs'!$L$32:$L$94,MATCH(IF(BB$7&lt;$AO18,BB$7&amp;"-"&amp;$AO18,$AO18&amp;"-"&amp;BB$7),'CCS-costs'!$I$32:$I$94,0))</f>
        <v>#N/A</v>
      </c>
      <c r="CP18" s="43" t="e">
        <f>INDEX('CCS-costs'!$L$32:$L$94,MATCH(IF(BC$7&lt;$AO18,BC$7&amp;"-"&amp;$AO18,$AO18&amp;"-"&amp;BC$7),'CCS-costs'!$I$32:$I$94,0))</f>
        <v>#N/A</v>
      </c>
      <c r="CQ18" s="43" t="e">
        <f>INDEX('CCS-costs'!$L$32:$L$94,MATCH(IF(BD$7&lt;$AO18,BD$7&amp;"-"&amp;$AO18,$AO18&amp;"-"&amp;BD$7),'CCS-costs'!$I$32:$I$94,0))</f>
        <v>#N/A</v>
      </c>
      <c r="CR18" s="43" t="e">
        <f>INDEX('CCS-costs'!$L$32:$L$94,MATCH(IF(BE$7&lt;$AO18,BE$7&amp;"-"&amp;$AO18,$AO18&amp;"-"&amp;BE$7),'CCS-costs'!$I$32:$I$94,0))</f>
        <v>#N/A</v>
      </c>
      <c r="CS18" s="43" t="e">
        <f>INDEX('CCS-costs'!$L$32:$L$94,MATCH(IF(BF$7&lt;$AO18,BF$7&amp;"-"&amp;$AO18,$AO18&amp;"-"&amp;BF$7),'CCS-costs'!$I$32:$I$94,0))</f>
        <v>#N/A</v>
      </c>
      <c r="CT18" s="43" t="e">
        <f>INDEX('CCS-costs'!$L$32:$L$94,MATCH(IF(BG$7&lt;$AO18,BG$7&amp;"-"&amp;$AO18,$AO18&amp;"-"&amp;BG$7),'CCS-costs'!$I$32:$I$94,0))</f>
        <v>#N/A</v>
      </c>
      <c r="CU18" s="43" t="e">
        <f>INDEX('CCS-costs'!$L$32:$L$94,MATCH(IF(BH$7&lt;$AO18,BH$7&amp;"-"&amp;$AO18,$AO18&amp;"-"&amp;BH$7),'CCS-costs'!$I$32:$I$94,0))</f>
        <v>#N/A</v>
      </c>
      <c r="CV18" s="43" t="str">
        <f>INDEX('CCS-costs'!$L$32:$L$94,MATCH(IF(BI$7&lt;$AO18,BI$7&amp;"-"&amp;$AO18,$AO18&amp;"-"&amp;BI$7),'CCS-costs'!$I$32:$I$94,0))</f>
        <v/>
      </c>
      <c r="CW18" s="43" t="e">
        <f>INDEX('CCS-costs'!$L$32:$L$94,MATCH(IF(BJ$7&lt;$AO18,BJ$7&amp;"-"&amp;$AO18,$AO18&amp;"-"&amp;BJ$7),'CCS-costs'!$I$32:$I$94,0))</f>
        <v>#N/A</v>
      </c>
      <c r="CX18" s="43" t="e">
        <f>INDEX('CCS-costs'!$L$32:$L$94,MATCH(IF(BK$7&lt;$AO18,BK$7&amp;"-"&amp;$AO18,$AO18&amp;"-"&amp;BK$7),'CCS-costs'!$I$32:$I$94,0))</f>
        <v>#N/A</v>
      </c>
      <c r="CY18" s="43">
        <f>INDEX('CCS-costs'!$L$32:$L$94,MATCH(IF(BL$7&lt;$AO18,BL$7&amp;"-"&amp;$AO18,$AO18&amp;"-"&amp;BL$7),'CCS-costs'!$I$32:$I$94,0))</f>
        <v>6.0904021123264052</v>
      </c>
      <c r="CZ18" s="43" t="e">
        <f>INDEX('CCS-costs'!$L$32:$L$94,MATCH(IF(BM$7&lt;$AO18,BM$7&amp;"-"&amp;$AO18,$AO18&amp;"-"&amp;BM$7),'CCS-costs'!$I$32:$I$94,0))</f>
        <v>#N/A</v>
      </c>
      <c r="DA18" s="43" t="e">
        <f>INDEX('CCS-costs'!$L$32:$L$94,MATCH(IF(BN$7&lt;$AO18,BN$7&amp;"-"&amp;$AO18,$AO18&amp;"-"&amp;BN$7),'CCS-costs'!$I$32:$I$94,0))</f>
        <v>#N/A</v>
      </c>
      <c r="DB18" s="43" t="e">
        <f>INDEX('CCS-costs'!$L$32:$L$94,MATCH(IF(BO$7&lt;$AO18,BO$7&amp;"-"&amp;$AO18,$AO18&amp;"-"&amp;BO$7),'CCS-costs'!$I$32:$I$94,0))</f>
        <v>#N/A</v>
      </c>
      <c r="DC18" s="43">
        <f>INDEX('CCS-costs'!$L$32:$L$94,MATCH(IF(BP$7&lt;$AO18,BP$7&amp;"-"&amp;$AO18,$AO18&amp;"-"&amp;BP$7),'CCS-costs'!$I$32:$I$94,0))</f>
        <v>2.7473980989850442</v>
      </c>
      <c r="DD18" s="43" t="e">
        <f>INDEX('CCS-costs'!$L$32:$L$94,MATCH(IF(BQ$7&lt;$AO18,BQ$7&amp;"-"&amp;$AO18,$AO18&amp;"-"&amp;BQ$7),'CCS-costs'!$I$32:$I$94,0))</f>
        <v>#N/A</v>
      </c>
      <c r="DE18" s="43" t="e">
        <f>INDEX('CCS-costs'!$L$32:$L$94,MATCH(IF(BR$7&lt;$AO18,BR$7&amp;"-"&amp;$AO18,$AO18&amp;"-"&amp;BR$7),'CCS-costs'!$I$32:$I$94,0))</f>
        <v>#N/A</v>
      </c>
      <c r="DF18" s="43" t="e">
        <f>INDEX('CCS-costs'!$L$32:$L$94,MATCH(IF(BS$7&lt;$AO18,BS$7&amp;"-"&amp;$AO18,$AO18&amp;"-"&amp;BS$7),'CCS-costs'!$I$32:$I$94,0))</f>
        <v>#N/A</v>
      </c>
      <c r="DG18" s="43" t="e">
        <f>INDEX('CCS-costs'!$L$32:$L$94,MATCH(IF(BT$7&lt;$AO18,BT$7&amp;"-"&amp;$AO18,$AO18&amp;"-"&amp;BT$7),'CCS-costs'!$I$32:$I$94,0))</f>
        <v>#N/A</v>
      </c>
      <c r="DH18" s="43" t="e">
        <f>INDEX('CCS-costs'!$L$32:$L$94,MATCH(IF(BU$7&lt;$AO18,BU$7&amp;"-"&amp;$AO18,$AO18&amp;"-"&amp;BU$7),'CCS-costs'!$I$32:$I$94,0))</f>
        <v>#N/A</v>
      </c>
      <c r="DI18" s="43" t="e">
        <f>INDEX('CCS-costs'!$L$32:$L$94,MATCH(IF(BV$7&lt;$AO18,BV$7&amp;"-"&amp;$AO18,$AO18&amp;"-"&amp;BV$7),'CCS-costs'!$I$32:$I$94,0))</f>
        <v>#N/A</v>
      </c>
      <c r="DJ18" s="43" t="e">
        <f>INDEX('CCS-costs'!$L$32:$L$94,MATCH(IF(BW$7&lt;$AO18,BW$7&amp;"-"&amp;$AO18,$AO18&amp;"-"&amp;BW$7),'CCS-costs'!$I$32:$I$94,0))</f>
        <v>#N/A</v>
      </c>
      <c r="DK18" s="43" t="e">
        <f>INDEX('CCS-costs'!$L$32:$L$94,MATCH(IF(BX$7&lt;$AO18,BX$7&amp;"-"&amp;$AO18,$AO18&amp;"-"&amp;BX$7),'CCS-costs'!$I$32:$I$94,0))</f>
        <v>#N/A</v>
      </c>
      <c r="DL18" s="43" t="e">
        <f>INDEX('CCS-costs'!$L$32:$L$94,MATCH(IF(BY$7&lt;$AO18,BY$7&amp;"-"&amp;$AO18,$AO18&amp;"-"&amp;BY$7),'CCS-costs'!$I$32:$I$94,0))</f>
        <v>#N/A</v>
      </c>
      <c r="DM18" s="43" t="e">
        <f>INDEX('CCS-costs'!$L$32:$L$94,MATCH(IF(BZ$7&lt;$AO18,BZ$7&amp;"-"&amp;$AO18,$AO18&amp;"-"&amp;BZ$7),'CCS-costs'!$I$32:$I$94,0))</f>
        <v>#N/A</v>
      </c>
    </row>
    <row r="19" spans="2:117" ht="15.75" x14ac:dyDescent="0.25">
      <c r="B19" s="9" t="s">
        <v>12</v>
      </c>
      <c r="C19" s="43" t="s">
        <v>109</v>
      </c>
      <c r="D19" s="43">
        <v>1.8014559601624465E-3</v>
      </c>
      <c r="E19" s="43" t="s">
        <v>109</v>
      </c>
      <c r="F19" s="43" t="s">
        <v>109</v>
      </c>
      <c r="G19" s="43" t="s">
        <v>109</v>
      </c>
      <c r="H19" s="43" t="s">
        <v>109</v>
      </c>
      <c r="I19" s="43" t="s">
        <v>109</v>
      </c>
      <c r="J19" s="43" t="s">
        <v>109</v>
      </c>
      <c r="K19" s="43" t="s">
        <v>109</v>
      </c>
      <c r="L19" s="43">
        <v>4.3336247339074161E-3</v>
      </c>
      <c r="M19" s="43" t="s">
        <v>109</v>
      </c>
      <c r="N19" s="52" t="s">
        <v>109</v>
      </c>
      <c r="O19" s="43" t="s">
        <v>109</v>
      </c>
      <c r="P19" s="43" t="s">
        <v>109</v>
      </c>
      <c r="Q19" s="43" t="s">
        <v>109</v>
      </c>
      <c r="R19" s="43" t="s">
        <v>109</v>
      </c>
      <c r="S19" s="43">
        <v>4.2123910074859713E-3</v>
      </c>
      <c r="T19" s="43" t="s">
        <v>109</v>
      </c>
      <c r="U19" s="43">
        <v>2.4424517226336127E-3</v>
      </c>
      <c r="V19" s="43" t="s">
        <v>109</v>
      </c>
      <c r="W19" s="43" t="s">
        <v>109</v>
      </c>
      <c r="X19" s="43" t="s">
        <v>109</v>
      </c>
      <c r="Y19" s="43" t="s">
        <v>109</v>
      </c>
      <c r="Z19" s="43" t="s">
        <v>109</v>
      </c>
      <c r="AA19" s="43" t="s">
        <v>109</v>
      </c>
      <c r="AB19" s="43" t="s">
        <v>109</v>
      </c>
      <c r="AC19" s="43" t="s">
        <v>109</v>
      </c>
      <c r="AD19" s="43" t="s">
        <v>109</v>
      </c>
      <c r="AE19" s="43" t="s">
        <v>109</v>
      </c>
      <c r="AF19" s="43">
        <v>3.7867011102986734E-3</v>
      </c>
      <c r="AG19" s="43" t="s">
        <v>109</v>
      </c>
      <c r="AH19" s="43" t="s">
        <v>109</v>
      </c>
      <c r="AI19" s="43" t="s">
        <v>109</v>
      </c>
      <c r="AJ19" s="43" t="s">
        <v>109</v>
      </c>
      <c r="AK19" s="43" t="s">
        <v>109</v>
      </c>
      <c r="AL19" s="43" t="s">
        <v>109</v>
      </c>
      <c r="AM19" s="43" t="s">
        <v>109</v>
      </c>
      <c r="AO19" s="9" t="s">
        <v>12</v>
      </c>
      <c r="AP19" s="43" t="str">
        <f t="shared" si="36"/>
        <v/>
      </c>
      <c r="AQ19" s="43">
        <f t="shared" si="0"/>
        <v>1.8014559601624465E-3</v>
      </c>
      <c r="AR19" s="43" t="str">
        <f t="shared" si="1"/>
        <v/>
      </c>
      <c r="AS19" s="43" t="str">
        <f t="shared" si="2"/>
        <v/>
      </c>
      <c r="AT19" s="43" t="str">
        <f t="shared" si="3"/>
        <v/>
      </c>
      <c r="AU19" s="43" t="str">
        <f t="shared" si="4"/>
        <v/>
      </c>
      <c r="AV19" s="43" t="str">
        <f t="shared" si="5"/>
        <v/>
      </c>
      <c r="AW19" s="43" t="str">
        <f t="shared" si="6"/>
        <v/>
      </c>
      <c r="AX19" s="43" t="str">
        <f t="shared" si="7"/>
        <v/>
      </c>
      <c r="AY19" s="43">
        <f t="shared" si="8"/>
        <v>4.3336247339074161E-3</v>
      </c>
      <c r="AZ19" s="43" t="str">
        <f t="shared" si="9"/>
        <v/>
      </c>
      <c r="BA19" s="52" t="str">
        <f t="shared" si="10"/>
        <v/>
      </c>
      <c r="BB19" s="43" t="str">
        <f t="shared" si="11"/>
        <v/>
      </c>
      <c r="BC19" s="43" t="str">
        <f t="shared" si="12"/>
        <v/>
      </c>
      <c r="BD19" s="43" t="str">
        <f t="shared" si="13"/>
        <v/>
      </c>
      <c r="BE19" s="43" t="str">
        <f t="shared" si="14"/>
        <v/>
      </c>
      <c r="BF19" s="43">
        <f t="shared" si="15"/>
        <v>4.2123910074859713E-3</v>
      </c>
      <c r="BG19" s="43" t="str">
        <f t="shared" si="16"/>
        <v/>
      </c>
      <c r="BH19" s="43">
        <f t="shared" si="17"/>
        <v>2.4424517226336127E-3</v>
      </c>
      <c r="BI19" s="43" t="str">
        <f t="shared" si="18"/>
        <v/>
      </c>
      <c r="BJ19" s="43" t="str">
        <f t="shared" si="19"/>
        <v/>
      </c>
      <c r="BK19" s="43" t="str">
        <f t="shared" si="20"/>
        <v/>
      </c>
      <c r="BL19" s="43" t="str">
        <f t="shared" si="21"/>
        <v/>
      </c>
      <c r="BM19" s="43" t="str">
        <f t="shared" si="22"/>
        <v/>
      </c>
      <c r="BN19" s="43" t="str">
        <f t="shared" si="23"/>
        <v/>
      </c>
      <c r="BO19" s="43" t="str">
        <f t="shared" si="24"/>
        <v/>
      </c>
      <c r="BP19" s="43" t="str">
        <f t="shared" si="25"/>
        <v/>
      </c>
      <c r="BQ19" s="43" t="str">
        <f t="shared" si="26"/>
        <v/>
      </c>
      <c r="BR19" s="43" t="str">
        <f t="shared" si="27"/>
        <v/>
      </c>
      <c r="BS19" s="43">
        <f t="shared" si="28"/>
        <v>3.7867011102986734E-3</v>
      </c>
      <c r="BT19" s="43" t="str">
        <f t="shared" si="29"/>
        <v/>
      </c>
      <c r="BU19" s="43" t="str">
        <f t="shared" si="30"/>
        <v/>
      </c>
      <c r="BV19" s="43" t="str">
        <f t="shared" si="31"/>
        <v/>
      </c>
      <c r="BW19" s="43" t="str">
        <f t="shared" si="32"/>
        <v/>
      </c>
      <c r="BX19" s="43" t="str">
        <f t="shared" si="33"/>
        <v/>
      </c>
      <c r="BY19" s="43" t="str">
        <f t="shared" si="34"/>
        <v/>
      </c>
      <c r="BZ19" s="43" t="str">
        <f t="shared" si="35"/>
        <v/>
      </c>
      <c r="CB19" s="9" t="s">
        <v>12</v>
      </c>
      <c r="CC19" s="43" t="e">
        <f>INDEX('CCS-costs'!$L$32:$L$94,MATCH(IF(AP$7&lt;$AO19,AP$7&amp;"-"&amp;$AO19,$AO19&amp;"-"&amp;AP$7),'CCS-costs'!$I$32:$I$94,0))</f>
        <v>#N/A</v>
      </c>
      <c r="CD19" s="43">
        <f>INDEX('CCS-costs'!$L$32:$L$94,MATCH(IF(AQ$7&lt;$AO19,AQ$7&amp;"-"&amp;$AO19,$AO19&amp;"-"&amp;AQ$7),'CCS-costs'!$I$32:$I$94,0))</f>
        <v>1.8014559601624465</v>
      </c>
      <c r="CE19" s="43" t="e">
        <f>INDEX('CCS-costs'!$L$32:$L$94,MATCH(IF(AR$7&lt;$AO19,AR$7&amp;"-"&amp;$AO19,$AO19&amp;"-"&amp;AR$7),'CCS-costs'!$I$32:$I$94,0))</f>
        <v>#N/A</v>
      </c>
      <c r="CF19" s="43" t="e">
        <f>INDEX('CCS-costs'!$L$32:$L$94,MATCH(IF(AS$7&lt;$AO19,AS$7&amp;"-"&amp;$AO19,$AO19&amp;"-"&amp;AS$7),'CCS-costs'!$I$32:$I$94,0))</f>
        <v>#N/A</v>
      </c>
      <c r="CG19" s="43" t="e">
        <f>INDEX('CCS-costs'!$L$32:$L$94,MATCH(IF(AT$7&lt;$AO19,AT$7&amp;"-"&amp;$AO19,$AO19&amp;"-"&amp;AT$7),'CCS-costs'!$I$32:$I$94,0))</f>
        <v>#N/A</v>
      </c>
      <c r="CH19" s="43" t="e">
        <f>INDEX('CCS-costs'!$L$32:$L$94,MATCH(IF(AU$7&lt;$AO19,AU$7&amp;"-"&amp;$AO19,$AO19&amp;"-"&amp;AU$7),'CCS-costs'!$I$32:$I$94,0))</f>
        <v>#N/A</v>
      </c>
      <c r="CI19" s="43" t="e">
        <f>INDEX('CCS-costs'!$L$32:$L$94,MATCH(IF(AV$7&lt;$AO19,AV$7&amp;"-"&amp;$AO19,$AO19&amp;"-"&amp;AV$7),'CCS-costs'!$I$32:$I$94,0))</f>
        <v>#N/A</v>
      </c>
      <c r="CJ19" s="43" t="e">
        <f>INDEX('CCS-costs'!$L$32:$L$94,MATCH(IF(AW$7&lt;$AO19,AW$7&amp;"-"&amp;$AO19,$AO19&amp;"-"&amp;AW$7),'CCS-costs'!$I$32:$I$94,0))</f>
        <v>#N/A</v>
      </c>
      <c r="CK19" s="43" t="e">
        <f>INDEX('CCS-costs'!$L$32:$L$94,MATCH(IF(AX$7&lt;$AO19,AX$7&amp;"-"&amp;$AO19,$AO19&amp;"-"&amp;AX$7),'CCS-costs'!$I$32:$I$94,0))</f>
        <v>#N/A</v>
      </c>
      <c r="CL19" s="43">
        <f>INDEX('CCS-costs'!$L$32:$L$94,MATCH(IF(AY$7&lt;$AO19,AY$7&amp;"-"&amp;$AO19,$AO19&amp;"-"&amp;AY$7),'CCS-costs'!$I$32:$I$94,0))</f>
        <v>4.3336247339074161</v>
      </c>
      <c r="CM19" s="43" t="e">
        <f>INDEX('CCS-costs'!$L$32:$L$94,MATCH(IF(AZ$7&lt;$AO19,AZ$7&amp;"-"&amp;$AO19,$AO19&amp;"-"&amp;AZ$7),'CCS-costs'!$I$32:$I$94,0))</f>
        <v>#N/A</v>
      </c>
      <c r="CN19" s="52" t="e">
        <f>INDEX('CCS-costs'!$L$32:$L$94,MATCH(IF(BA$7&lt;$AO19,BA$7&amp;"-"&amp;$AO19,$AO19&amp;"-"&amp;BA$7),'CCS-costs'!$I$32:$I$94,0))</f>
        <v>#N/A</v>
      </c>
      <c r="CO19" s="43" t="e">
        <f>INDEX('CCS-costs'!$L$32:$L$94,MATCH(IF(BB$7&lt;$AO19,BB$7&amp;"-"&amp;$AO19,$AO19&amp;"-"&amp;BB$7),'CCS-costs'!$I$32:$I$94,0))</f>
        <v>#N/A</v>
      </c>
      <c r="CP19" s="43" t="e">
        <f>INDEX('CCS-costs'!$L$32:$L$94,MATCH(IF(BC$7&lt;$AO19,BC$7&amp;"-"&amp;$AO19,$AO19&amp;"-"&amp;BC$7),'CCS-costs'!$I$32:$I$94,0))</f>
        <v>#N/A</v>
      </c>
      <c r="CQ19" s="43" t="e">
        <f>INDEX('CCS-costs'!$L$32:$L$94,MATCH(IF(BD$7&lt;$AO19,BD$7&amp;"-"&amp;$AO19,$AO19&amp;"-"&amp;BD$7),'CCS-costs'!$I$32:$I$94,0))</f>
        <v>#N/A</v>
      </c>
      <c r="CR19" s="43" t="e">
        <f>INDEX('CCS-costs'!$L$32:$L$94,MATCH(IF(BE$7&lt;$AO19,BE$7&amp;"-"&amp;$AO19,$AO19&amp;"-"&amp;BE$7),'CCS-costs'!$I$32:$I$94,0))</f>
        <v>#N/A</v>
      </c>
      <c r="CS19" s="43">
        <f>INDEX('CCS-costs'!$L$32:$L$94,MATCH(IF(BF$7&lt;$AO19,BF$7&amp;"-"&amp;$AO19,$AO19&amp;"-"&amp;BF$7),'CCS-costs'!$I$32:$I$94,0))</f>
        <v>4.2123910074859712</v>
      </c>
      <c r="CT19" s="43" t="e">
        <f>INDEX('CCS-costs'!$L$32:$L$94,MATCH(IF(BG$7&lt;$AO19,BG$7&amp;"-"&amp;$AO19,$AO19&amp;"-"&amp;BG$7),'CCS-costs'!$I$32:$I$94,0))</f>
        <v>#N/A</v>
      </c>
      <c r="CU19" s="43">
        <f>INDEX('CCS-costs'!$L$32:$L$94,MATCH(IF(BH$7&lt;$AO19,BH$7&amp;"-"&amp;$AO19,$AO19&amp;"-"&amp;BH$7),'CCS-costs'!$I$32:$I$94,0))</f>
        <v>2.4424517226336127</v>
      </c>
      <c r="CV19" s="43" t="e">
        <f>INDEX('CCS-costs'!$L$32:$L$94,MATCH(IF(BI$7&lt;$AO19,BI$7&amp;"-"&amp;$AO19,$AO19&amp;"-"&amp;BI$7),'CCS-costs'!$I$32:$I$94,0))</f>
        <v>#N/A</v>
      </c>
      <c r="CW19" s="43" t="str">
        <f>INDEX('CCS-costs'!$L$32:$L$94,MATCH(IF(BJ$7&lt;$AO19,BJ$7&amp;"-"&amp;$AO19,$AO19&amp;"-"&amp;BJ$7),'CCS-costs'!$I$32:$I$94,0))</f>
        <v/>
      </c>
      <c r="CX19" s="43" t="e">
        <f>INDEX('CCS-costs'!$L$32:$L$94,MATCH(IF(BK$7&lt;$AO19,BK$7&amp;"-"&amp;$AO19,$AO19&amp;"-"&amp;BK$7),'CCS-costs'!$I$32:$I$94,0))</f>
        <v>#N/A</v>
      </c>
      <c r="CY19" s="43" t="e">
        <f>INDEX('CCS-costs'!$L$32:$L$94,MATCH(IF(BL$7&lt;$AO19,BL$7&amp;"-"&amp;$AO19,$AO19&amp;"-"&amp;BL$7),'CCS-costs'!$I$32:$I$94,0))</f>
        <v>#N/A</v>
      </c>
      <c r="CZ19" s="43" t="e">
        <f>INDEX('CCS-costs'!$L$32:$L$94,MATCH(IF(BM$7&lt;$AO19,BM$7&amp;"-"&amp;$AO19,$AO19&amp;"-"&amp;BM$7),'CCS-costs'!$I$32:$I$94,0))</f>
        <v>#N/A</v>
      </c>
      <c r="DA19" s="43" t="e">
        <f>INDEX('CCS-costs'!$L$32:$L$94,MATCH(IF(BN$7&lt;$AO19,BN$7&amp;"-"&amp;$AO19,$AO19&amp;"-"&amp;BN$7),'CCS-costs'!$I$32:$I$94,0))</f>
        <v>#N/A</v>
      </c>
      <c r="DB19" s="43" t="e">
        <f>INDEX('CCS-costs'!$L$32:$L$94,MATCH(IF(BO$7&lt;$AO19,BO$7&amp;"-"&amp;$AO19,$AO19&amp;"-"&amp;BO$7),'CCS-costs'!$I$32:$I$94,0))</f>
        <v>#N/A</v>
      </c>
      <c r="DC19" s="43" t="e">
        <f>INDEX('CCS-costs'!$L$32:$L$94,MATCH(IF(BP$7&lt;$AO19,BP$7&amp;"-"&amp;$AO19,$AO19&amp;"-"&amp;BP$7),'CCS-costs'!$I$32:$I$94,0))</f>
        <v>#N/A</v>
      </c>
      <c r="DD19" s="43" t="e">
        <f>INDEX('CCS-costs'!$L$32:$L$94,MATCH(IF(BQ$7&lt;$AO19,BQ$7&amp;"-"&amp;$AO19,$AO19&amp;"-"&amp;BQ$7),'CCS-costs'!$I$32:$I$94,0))</f>
        <v>#N/A</v>
      </c>
      <c r="DE19" s="43" t="e">
        <f>INDEX('CCS-costs'!$L$32:$L$94,MATCH(IF(BR$7&lt;$AO19,BR$7&amp;"-"&amp;$AO19,$AO19&amp;"-"&amp;BR$7),'CCS-costs'!$I$32:$I$94,0))</f>
        <v>#N/A</v>
      </c>
      <c r="DF19" s="43">
        <f>INDEX('CCS-costs'!$L$32:$L$94,MATCH(IF(BS$7&lt;$AO19,BS$7&amp;"-"&amp;$AO19,$AO19&amp;"-"&amp;BS$7),'CCS-costs'!$I$32:$I$94,0))</f>
        <v>3.7867011102986732</v>
      </c>
      <c r="DG19" s="43" t="e">
        <f>INDEX('CCS-costs'!$L$32:$L$94,MATCH(IF(BT$7&lt;$AO19,BT$7&amp;"-"&amp;$AO19,$AO19&amp;"-"&amp;BT$7),'CCS-costs'!$I$32:$I$94,0))</f>
        <v>#N/A</v>
      </c>
      <c r="DH19" s="43" t="e">
        <f>INDEX('CCS-costs'!$L$32:$L$94,MATCH(IF(BU$7&lt;$AO19,BU$7&amp;"-"&amp;$AO19,$AO19&amp;"-"&amp;BU$7),'CCS-costs'!$I$32:$I$94,0))</f>
        <v>#N/A</v>
      </c>
      <c r="DI19" s="43" t="e">
        <f>INDEX('CCS-costs'!$L$32:$L$94,MATCH(IF(BV$7&lt;$AO19,BV$7&amp;"-"&amp;$AO19,$AO19&amp;"-"&amp;BV$7),'CCS-costs'!$I$32:$I$94,0))</f>
        <v>#N/A</v>
      </c>
      <c r="DJ19" s="43" t="e">
        <f>INDEX('CCS-costs'!$L$32:$L$94,MATCH(IF(BW$7&lt;$AO19,BW$7&amp;"-"&amp;$AO19,$AO19&amp;"-"&amp;BW$7),'CCS-costs'!$I$32:$I$94,0))</f>
        <v>#N/A</v>
      </c>
      <c r="DK19" s="43" t="e">
        <f>INDEX('CCS-costs'!$L$32:$L$94,MATCH(IF(BX$7&lt;$AO19,BX$7&amp;"-"&amp;$AO19,$AO19&amp;"-"&amp;BX$7),'CCS-costs'!$I$32:$I$94,0))</f>
        <v>#N/A</v>
      </c>
      <c r="DL19" s="43" t="e">
        <f>INDEX('CCS-costs'!$L$32:$L$94,MATCH(IF(BY$7&lt;$AO19,BY$7&amp;"-"&amp;$AO19,$AO19&amp;"-"&amp;BY$7),'CCS-costs'!$I$32:$I$94,0))</f>
        <v>#N/A</v>
      </c>
      <c r="DM19" s="43" t="e">
        <f>INDEX('CCS-costs'!$L$32:$L$94,MATCH(IF(BZ$7&lt;$AO19,BZ$7&amp;"-"&amp;$AO19,$AO19&amp;"-"&amp;BZ$7),'CCS-costs'!$I$32:$I$94,0))</f>
        <v>#N/A</v>
      </c>
    </row>
    <row r="20" spans="2:117" x14ac:dyDescent="0.25">
      <c r="B20" s="209" t="s">
        <v>218</v>
      </c>
      <c r="C20" s="43" t="s">
        <v>109</v>
      </c>
      <c r="D20" s="43" t="s">
        <v>109</v>
      </c>
      <c r="E20" s="43">
        <v>3.1761599618766712E-3</v>
      </c>
      <c r="F20" s="43" t="s">
        <v>109</v>
      </c>
      <c r="G20" s="43">
        <v>1.0015235809325852E-2</v>
      </c>
      <c r="H20" s="43" t="s">
        <v>109</v>
      </c>
      <c r="I20" s="43" t="s">
        <v>109</v>
      </c>
      <c r="J20" s="43" t="s">
        <v>109</v>
      </c>
      <c r="K20" s="43" t="s">
        <v>109</v>
      </c>
      <c r="L20" s="43" t="s">
        <v>109</v>
      </c>
      <c r="M20" s="43" t="s">
        <v>109</v>
      </c>
      <c r="N20" s="43" t="s">
        <v>109</v>
      </c>
      <c r="O20" s="52" t="s">
        <v>109</v>
      </c>
      <c r="P20" s="43" t="s">
        <v>109</v>
      </c>
      <c r="Q20" s="43" t="s">
        <v>109</v>
      </c>
      <c r="R20" s="43" t="s">
        <v>109</v>
      </c>
      <c r="S20" s="43">
        <v>5.9042325807519454E-3</v>
      </c>
      <c r="T20" s="43" t="s">
        <v>109</v>
      </c>
      <c r="U20" s="43" t="s">
        <v>109</v>
      </c>
      <c r="V20" s="43" t="s">
        <v>109</v>
      </c>
      <c r="W20" s="43" t="s">
        <v>109</v>
      </c>
      <c r="X20" s="43" t="s">
        <v>109</v>
      </c>
      <c r="Y20" s="43" t="s">
        <v>109</v>
      </c>
      <c r="Z20" s="43" t="s">
        <v>109</v>
      </c>
      <c r="AA20" s="43" t="s">
        <v>109</v>
      </c>
      <c r="AB20" s="43" t="s">
        <v>109</v>
      </c>
      <c r="AC20" s="43" t="s">
        <v>109</v>
      </c>
      <c r="AD20" s="43" t="s">
        <v>109</v>
      </c>
      <c r="AE20" s="43" t="s">
        <v>109</v>
      </c>
      <c r="AF20" s="43" t="s">
        <v>109</v>
      </c>
      <c r="AG20" s="43" t="s">
        <v>109</v>
      </c>
      <c r="AH20" s="43" t="s">
        <v>109</v>
      </c>
      <c r="AI20" s="43" t="s">
        <v>109</v>
      </c>
      <c r="AJ20" s="43" t="s">
        <v>109</v>
      </c>
      <c r="AK20" s="43" t="s">
        <v>109</v>
      </c>
      <c r="AL20" s="43" t="s">
        <v>109</v>
      </c>
      <c r="AM20" s="43" t="s">
        <v>109</v>
      </c>
      <c r="AO20" s="209" t="s">
        <v>218</v>
      </c>
      <c r="AP20" s="43" t="str">
        <f t="shared" si="36"/>
        <v/>
      </c>
      <c r="AQ20" s="43" t="str">
        <f t="shared" si="0"/>
        <v/>
      </c>
      <c r="AR20" s="43">
        <f t="shared" si="1"/>
        <v>3.1761599618766712E-3</v>
      </c>
      <c r="AS20" s="43" t="str">
        <f t="shared" si="2"/>
        <v/>
      </c>
      <c r="AT20" s="43">
        <f t="shared" si="3"/>
        <v>1.0015235809325852E-2</v>
      </c>
      <c r="AU20" s="43" t="str">
        <f t="shared" si="4"/>
        <v/>
      </c>
      <c r="AV20" s="43" t="str">
        <f t="shared" si="5"/>
        <v/>
      </c>
      <c r="AW20" s="43" t="str">
        <f t="shared" si="6"/>
        <v/>
      </c>
      <c r="AX20" s="43" t="str">
        <f t="shared" si="7"/>
        <v/>
      </c>
      <c r="AY20" s="43" t="str">
        <f t="shared" si="8"/>
        <v/>
      </c>
      <c r="AZ20" s="43" t="str">
        <f t="shared" si="9"/>
        <v/>
      </c>
      <c r="BA20" s="43" t="str">
        <f t="shared" si="10"/>
        <v/>
      </c>
      <c r="BB20" s="52" t="str">
        <f t="shared" si="11"/>
        <v/>
      </c>
      <c r="BC20" s="43" t="str">
        <f t="shared" si="12"/>
        <v/>
      </c>
      <c r="BD20" s="43" t="str">
        <f t="shared" si="13"/>
        <v/>
      </c>
      <c r="BE20" s="43" t="str">
        <f t="shared" si="14"/>
        <v/>
      </c>
      <c r="BF20" s="43">
        <f t="shared" si="15"/>
        <v>5.9042325807519454E-3</v>
      </c>
      <c r="BG20" s="43" t="str">
        <f t="shared" si="16"/>
        <v/>
      </c>
      <c r="BH20" s="43" t="str">
        <f t="shared" si="17"/>
        <v/>
      </c>
      <c r="BI20" s="43" t="str">
        <f t="shared" si="18"/>
        <v/>
      </c>
      <c r="BJ20" s="43" t="str">
        <f t="shared" si="19"/>
        <v/>
      </c>
      <c r="BK20" s="43" t="str">
        <f t="shared" si="20"/>
        <v/>
      </c>
      <c r="BL20" s="43" t="str">
        <f t="shared" si="21"/>
        <v/>
      </c>
      <c r="BM20" s="43" t="str">
        <f t="shared" si="22"/>
        <v/>
      </c>
      <c r="BN20" s="43" t="str">
        <f t="shared" si="23"/>
        <v/>
      </c>
      <c r="BO20" s="43" t="str">
        <f t="shared" si="24"/>
        <v/>
      </c>
      <c r="BP20" s="43" t="str">
        <f t="shared" si="25"/>
        <v/>
      </c>
      <c r="BQ20" s="43" t="str">
        <f t="shared" si="26"/>
        <v/>
      </c>
      <c r="BR20" s="43" t="str">
        <f t="shared" si="27"/>
        <v/>
      </c>
      <c r="BS20" s="43" t="str">
        <f t="shared" si="28"/>
        <v/>
      </c>
      <c r="BT20" s="43" t="str">
        <f t="shared" si="29"/>
        <v/>
      </c>
      <c r="BU20" s="43" t="str">
        <f t="shared" si="30"/>
        <v/>
      </c>
      <c r="BV20" s="43" t="str">
        <f t="shared" si="31"/>
        <v/>
      </c>
      <c r="BW20" s="43" t="str">
        <f t="shared" si="32"/>
        <v/>
      </c>
      <c r="BX20" s="43" t="str">
        <f t="shared" si="33"/>
        <v/>
      </c>
      <c r="BY20" s="43" t="str">
        <f t="shared" si="34"/>
        <v/>
      </c>
      <c r="BZ20" s="43" t="str">
        <f t="shared" si="35"/>
        <v/>
      </c>
      <c r="CB20" s="209" t="s">
        <v>218</v>
      </c>
      <c r="CC20" s="43" t="e">
        <f>INDEX('CCS-costs'!$L$32:$L$94,MATCH(IF(AP$7&lt;$AO20,AP$7&amp;"-"&amp;$AO20,$AO20&amp;"-"&amp;AP$7),'CCS-costs'!$I$32:$I$94,0))</f>
        <v>#N/A</v>
      </c>
      <c r="CD20" s="43" t="e">
        <f>INDEX('CCS-costs'!$L$32:$L$94,MATCH(IF(AQ$7&lt;$AO20,AQ$7&amp;"-"&amp;$AO20,$AO20&amp;"-"&amp;AQ$7),'CCS-costs'!$I$32:$I$94,0))</f>
        <v>#N/A</v>
      </c>
      <c r="CE20" s="43">
        <f>INDEX('CCS-costs'!$L$32:$L$94,MATCH(IF(AR$7&lt;$AO20,AR$7&amp;"-"&amp;$AO20,$AO20&amp;"-"&amp;AR$7),'CCS-costs'!$I$32:$I$94,0))</f>
        <v>3.1761599618766714</v>
      </c>
      <c r="CF20" s="43" t="e">
        <f>INDEX('CCS-costs'!$L$32:$L$94,MATCH(IF(AS$7&lt;$AO20,AS$7&amp;"-"&amp;$AO20,$AO20&amp;"-"&amp;AS$7),'CCS-costs'!$I$32:$I$94,0))</f>
        <v>#N/A</v>
      </c>
      <c r="CG20" s="43">
        <f>INDEX('CCS-costs'!$L$32:$L$94,MATCH(IF(AT$7&lt;$AO20,AT$7&amp;"-"&amp;$AO20,$AO20&amp;"-"&amp;AT$7),'CCS-costs'!$I$32:$I$94,0))</f>
        <v>10.015235809325851</v>
      </c>
      <c r="CH20" s="43" t="e">
        <f>INDEX('CCS-costs'!$L$32:$L$94,MATCH(IF(AU$7&lt;$AO20,AU$7&amp;"-"&amp;$AO20,$AO20&amp;"-"&amp;AU$7),'CCS-costs'!$I$32:$I$94,0))</f>
        <v>#N/A</v>
      </c>
      <c r="CI20" s="43" t="e">
        <f>INDEX('CCS-costs'!$L$32:$L$94,MATCH(IF(AV$7&lt;$AO20,AV$7&amp;"-"&amp;$AO20,$AO20&amp;"-"&amp;AV$7),'CCS-costs'!$I$32:$I$94,0))</f>
        <v>#N/A</v>
      </c>
      <c r="CJ20" s="43" t="e">
        <f>INDEX('CCS-costs'!$L$32:$L$94,MATCH(IF(AW$7&lt;$AO20,AW$7&amp;"-"&amp;$AO20,$AO20&amp;"-"&amp;AW$7),'CCS-costs'!$I$32:$I$94,0))</f>
        <v>#N/A</v>
      </c>
      <c r="CK20" s="43" t="e">
        <f>INDEX('CCS-costs'!$L$32:$L$94,MATCH(IF(AX$7&lt;$AO20,AX$7&amp;"-"&amp;$AO20,$AO20&amp;"-"&amp;AX$7),'CCS-costs'!$I$32:$I$94,0))</f>
        <v>#N/A</v>
      </c>
      <c r="CL20" s="43" t="e">
        <f>INDEX('CCS-costs'!$L$32:$L$94,MATCH(IF(AY$7&lt;$AO20,AY$7&amp;"-"&amp;$AO20,$AO20&amp;"-"&amp;AY$7),'CCS-costs'!$I$32:$I$94,0))</f>
        <v>#N/A</v>
      </c>
      <c r="CM20" s="43" t="e">
        <f>INDEX('CCS-costs'!$L$32:$L$94,MATCH(IF(AZ$7&lt;$AO20,AZ$7&amp;"-"&amp;$AO20,$AO20&amp;"-"&amp;AZ$7),'CCS-costs'!$I$32:$I$94,0))</f>
        <v>#N/A</v>
      </c>
      <c r="CN20" s="43" t="e">
        <f>INDEX('CCS-costs'!$L$32:$L$94,MATCH(IF(BA$7&lt;$AO20,BA$7&amp;"-"&amp;$AO20,$AO20&amp;"-"&amp;BA$7),'CCS-costs'!$I$32:$I$94,0))</f>
        <v>#N/A</v>
      </c>
      <c r="CO20" s="52" t="e">
        <f>INDEX('CCS-costs'!$L$32:$L$94,MATCH(IF(BB$7&lt;$AO20,BB$7&amp;"-"&amp;$AO20,$AO20&amp;"-"&amp;BB$7),'CCS-costs'!$I$32:$I$94,0))</f>
        <v>#N/A</v>
      </c>
      <c r="CP20" s="43" t="e">
        <f>INDEX('CCS-costs'!$L$32:$L$94,MATCH(IF(BC$7&lt;$AO20,BC$7&amp;"-"&amp;$AO20,$AO20&amp;"-"&amp;BC$7),'CCS-costs'!$I$32:$I$94,0))</f>
        <v>#N/A</v>
      </c>
      <c r="CQ20" s="43" t="e">
        <f>INDEX('CCS-costs'!$L$32:$L$94,MATCH(IF(BD$7&lt;$AO20,BD$7&amp;"-"&amp;$AO20,$AO20&amp;"-"&amp;BD$7),'CCS-costs'!$I$32:$I$94,0))</f>
        <v>#N/A</v>
      </c>
      <c r="CR20" s="43" t="e">
        <f>INDEX('CCS-costs'!$L$32:$L$94,MATCH(IF(BE$7&lt;$AO20,BE$7&amp;"-"&amp;$AO20,$AO20&amp;"-"&amp;BE$7),'CCS-costs'!$I$32:$I$94,0))</f>
        <v>#N/A</v>
      </c>
      <c r="CS20" s="43">
        <f>INDEX('CCS-costs'!$L$32:$L$94,MATCH(IF(BF$7&lt;$AO20,BF$7&amp;"-"&amp;$AO20,$AO20&amp;"-"&amp;BF$7),'CCS-costs'!$I$32:$I$94,0))</f>
        <v>5.9042325807519456</v>
      </c>
      <c r="CT20" s="43" t="e">
        <f>INDEX('CCS-costs'!$L$32:$L$94,MATCH(IF(BG$7&lt;$AO20,BG$7&amp;"-"&amp;$AO20,$AO20&amp;"-"&amp;BG$7),'CCS-costs'!$I$32:$I$94,0))</f>
        <v>#N/A</v>
      </c>
      <c r="CU20" s="43" t="e">
        <f>INDEX('CCS-costs'!$L$32:$L$94,MATCH(IF(BH$7&lt;$AO20,BH$7&amp;"-"&amp;$AO20,$AO20&amp;"-"&amp;BH$7),'CCS-costs'!$I$32:$I$94,0))</f>
        <v>#N/A</v>
      </c>
      <c r="CV20" s="43" t="e">
        <f>INDEX('CCS-costs'!$L$32:$L$94,MATCH(IF(BI$7&lt;$AO20,BI$7&amp;"-"&amp;$AO20,$AO20&amp;"-"&amp;BI$7),'CCS-costs'!$I$32:$I$94,0))</f>
        <v>#N/A</v>
      </c>
      <c r="CW20" s="43" t="str">
        <f>INDEX('CCS-costs'!$L$32:$L$94,MATCH(IF(BJ$7&lt;$AO20,BJ$7&amp;"-"&amp;$AO20,$AO20&amp;"-"&amp;BJ$7),'CCS-costs'!$I$32:$I$94,0))</f>
        <v/>
      </c>
      <c r="CX20" s="43" t="e">
        <f>INDEX('CCS-costs'!$L$32:$L$94,MATCH(IF(BK$7&lt;$AO20,BK$7&amp;"-"&amp;$AO20,$AO20&amp;"-"&amp;BK$7),'CCS-costs'!$I$32:$I$94,0))</f>
        <v>#N/A</v>
      </c>
      <c r="CY20" s="43" t="e">
        <f>INDEX('CCS-costs'!$L$32:$L$94,MATCH(IF(BL$7&lt;$AO20,BL$7&amp;"-"&amp;$AO20,$AO20&amp;"-"&amp;BL$7),'CCS-costs'!$I$32:$I$94,0))</f>
        <v>#N/A</v>
      </c>
      <c r="CZ20" s="43" t="e">
        <f>INDEX('CCS-costs'!$L$32:$L$94,MATCH(IF(BM$7&lt;$AO20,BM$7&amp;"-"&amp;$AO20,$AO20&amp;"-"&amp;BM$7),'CCS-costs'!$I$32:$I$94,0))</f>
        <v>#N/A</v>
      </c>
      <c r="DA20" s="43" t="e">
        <f>INDEX('CCS-costs'!$L$32:$L$94,MATCH(IF(BN$7&lt;$AO20,BN$7&amp;"-"&amp;$AO20,$AO20&amp;"-"&amp;BN$7),'CCS-costs'!$I$32:$I$94,0))</f>
        <v>#N/A</v>
      </c>
      <c r="DB20" s="43" t="e">
        <f>INDEX('CCS-costs'!$L$32:$L$94,MATCH(IF(BO$7&lt;$AO20,BO$7&amp;"-"&amp;$AO20,$AO20&amp;"-"&amp;BO$7),'CCS-costs'!$I$32:$I$94,0))</f>
        <v>#N/A</v>
      </c>
      <c r="DC20" s="43" t="e">
        <f>INDEX('CCS-costs'!$L$32:$L$94,MATCH(IF(BP$7&lt;$AO20,BP$7&amp;"-"&amp;$AO20,$AO20&amp;"-"&amp;BP$7),'CCS-costs'!$I$32:$I$94,0))</f>
        <v>#N/A</v>
      </c>
      <c r="DD20" s="43" t="e">
        <f>INDEX('CCS-costs'!$L$32:$L$94,MATCH(IF(BQ$7&lt;$AO20,BQ$7&amp;"-"&amp;$AO20,$AO20&amp;"-"&amp;BQ$7),'CCS-costs'!$I$32:$I$94,0))</f>
        <v>#N/A</v>
      </c>
      <c r="DE20" s="43" t="e">
        <f>INDEX('CCS-costs'!$L$32:$L$94,MATCH(IF(BR$7&lt;$AO20,BR$7&amp;"-"&amp;$AO20,$AO20&amp;"-"&amp;BR$7),'CCS-costs'!$I$32:$I$94,0))</f>
        <v>#N/A</v>
      </c>
      <c r="DF20" s="43" t="e">
        <f>INDEX('CCS-costs'!$L$32:$L$94,MATCH(IF(BS$7&lt;$AO20,BS$7&amp;"-"&amp;$AO20,$AO20&amp;"-"&amp;BS$7),'CCS-costs'!$I$32:$I$94,0))</f>
        <v>#N/A</v>
      </c>
      <c r="DG20" s="43" t="e">
        <f>INDEX('CCS-costs'!$L$32:$L$94,MATCH(IF(BT$7&lt;$AO20,BT$7&amp;"-"&amp;$AO20,$AO20&amp;"-"&amp;BT$7),'CCS-costs'!$I$32:$I$94,0))</f>
        <v>#N/A</v>
      </c>
      <c r="DH20" s="43" t="e">
        <f>INDEX('CCS-costs'!$L$32:$L$94,MATCH(IF(BU$7&lt;$AO20,BU$7&amp;"-"&amp;$AO20,$AO20&amp;"-"&amp;BU$7),'CCS-costs'!$I$32:$I$94,0))</f>
        <v>#N/A</v>
      </c>
      <c r="DI20" s="43" t="e">
        <f>INDEX('CCS-costs'!$L$32:$L$94,MATCH(IF(BV$7&lt;$AO20,BV$7&amp;"-"&amp;$AO20,$AO20&amp;"-"&amp;BV$7),'CCS-costs'!$I$32:$I$94,0))</f>
        <v>#N/A</v>
      </c>
      <c r="DJ20" s="43" t="e">
        <f>INDEX('CCS-costs'!$L$32:$L$94,MATCH(IF(BW$7&lt;$AO20,BW$7&amp;"-"&amp;$AO20,$AO20&amp;"-"&amp;BW$7),'CCS-costs'!$I$32:$I$94,0))</f>
        <v>#N/A</v>
      </c>
      <c r="DK20" s="43" t="e">
        <f>INDEX('CCS-costs'!$L$32:$L$94,MATCH(IF(BX$7&lt;$AO20,BX$7&amp;"-"&amp;$AO20,$AO20&amp;"-"&amp;BX$7),'CCS-costs'!$I$32:$I$94,0))</f>
        <v>#N/A</v>
      </c>
      <c r="DL20" s="43" t="e">
        <f>INDEX('CCS-costs'!$L$32:$L$94,MATCH(IF(BY$7&lt;$AO20,BY$7&amp;"-"&amp;$AO20,$AO20&amp;"-"&amp;BY$7),'CCS-costs'!$I$32:$I$94,0))</f>
        <v>#N/A</v>
      </c>
      <c r="DM20" s="43" t="e">
        <f>INDEX('CCS-costs'!$L$32:$L$94,MATCH(IF(BZ$7&lt;$AO20,BZ$7&amp;"-"&amp;$AO20,$AO20&amp;"-"&amp;BZ$7),'CCS-costs'!$I$32:$I$94,0))</f>
        <v>#N/A</v>
      </c>
    </row>
    <row r="21" spans="2:117" ht="15.75" x14ac:dyDescent="0.25">
      <c r="B21" s="9" t="s">
        <v>13</v>
      </c>
      <c r="C21" s="43">
        <v>1.896142963369747E-3</v>
      </c>
      <c r="D21" s="43" t="s">
        <v>109</v>
      </c>
      <c r="E21" s="43" t="s">
        <v>109</v>
      </c>
      <c r="F21" s="43" t="s">
        <v>109</v>
      </c>
      <c r="G21" s="43" t="s">
        <v>109</v>
      </c>
      <c r="H21" s="43" t="s">
        <v>109</v>
      </c>
      <c r="I21" s="43" t="s">
        <v>109</v>
      </c>
      <c r="J21" s="43" t="s">
        <v>109</v>
      </c>
      <c r="K21" s="43" t="s">
        <v>109</v>
      </c>
      <c r="L21" s="43" t="s">
        <v>109</v>
      </c>
      <c r="M21" s="43" t="s">
        <v>109</v>
      </c>
      <c r="N21" s="43" t="s">
        <v>109</v>
      </c>
      <c r="O21" s="43" t="s">
        <v>109</v>
      </c>
      <c r="P21" s="52" t="s">
        <v>109</v>
      </c>
      <c r="Q21" s="43" t="s">
        <v>109</v>
      </c>
      <c r="R21" s="43" t="s">
        <v>109</v>
      </c>
      <c r="S21" s="43" t="s">
        <v>109</v>
      </c>
      <c r="T21" s="43" t="s">
        <v>109</v>
      </c>
      <c r="U21" s="43" t="s">
        <v>109</v>
      </c>
      <c r="V21" s="43" t="s">
        <v>109</v>
      </c>
      <c r="W21" s="43" t="s">
        <v>109</v>
      </c>
      <c r="X21" s="43" t="s">
        <v>109</v>
      </c>
      <c r="Y21" s="43" t="s">
        <v>109</v>
      </c>
      <c r="Z21" s="43" t="s">
        <v>109</v>
      </c>
      <c r="AA21" s="43" t="s">
        <v>109</v>
      </c>
      <c r="AB21" s="43">
        <v>2.6838204738955564E-3</v>
      </c>
      <c r="AC21" s="43" t="s">
        <v>109</v>
      </c>
      <c r="AD21" s="43">
        <v>2.0430841874912965E-3</v>
      </c>
      <c r="AE21" s="43">
        <v>1.2298224828839932E-3</v>
      </c>
      <c r="AF21" s="43" t="s">
        <v>109</v>
      </c>
      <c r="AG21" s="43" t="s">
        <v>109</v>
      </c>
      <c r="AH21" s="43" t="s">
        <v>109</v>
      </c>
      <c r="AI21" s="43" t="s">
        <v>109</v>
      </c>
      <c r="AJ21" s="43" t="s">
        <v>109</v>
      </c>
      <c r="AK21" s="43" t="s">
        <v>109</v>
      </c>
      <c r="AL21" s="43" t="s">
        <v>109</v>
      </c>
      <c r="AM21" s="43" t="s">
        <v>109</v>
      </c>
      <c r="AO21" s="9" t="s">
        <v>13</v>
      </c>
      <c r="AP21" s="43">
        <f t="shared" si="36"/>
        <v>1.896142963369747E-3</v>
      </c>
      <c r="AQ21" s="43" t="str">
        <f t="shared" si="0"/>
        <v/>
      </c>
      <c r="AR21" s="43" t="str">
        <f t="shared" si="1"/>
        <v/>
      </c>
      <c r="AS21" s="43" t="str">
        <f t="shared" si="2"/>
        <v/>
      </c>
      <c r="AT21" s="43" t="str">
        <f t="shared" si="3"/>
        <v/>
      </c>
      <c r="AU21" s="43" t="str">
        <f t="shared" si="4"/>
        <v/>
      </c>
      <c r="AV21" s="43" t="str">
        <f t="shared" si="5"/>
        <v/>
      </c>
      <c r="AW21" s="43" t="str">
        <f t="shared" si="6"/>
        <v/>
      </c>
      <c r="AX21" s="43" t="str">
        <f t="shared" si="7"/>
        <v/>
      </c>
      <c r="AY21" s="43" t="str">
        <f t="shared" si="8"/>
        <v/>
      </c>
      <c r="AZ21" s="43" t="str">
        <f t="shared" si="9"/>
        <v/>
      </c>
      <c r="BA21" s="43" t="str">
        <f t="shared" si="10"/>
        <v/>
      </c>
      <c r="BB21" s="43" t="str">
        <f t="shared" si="11"/>
        <v/>
      </c>
      <c r="BC21" s="52" t="str">
        <f t="shared" si="12"/>
        <v/>
      </c>
      <c r="BD21" s="43" t="str">
        <f t="shared" si="13"/>
        <v/>
      </c>
      <c r="BE21" s="43" t="str">
        <f t="shared" si="14"/>
        <v/>
      </c>
      <c r="BF21" s="43" t="str">
        <f t="shared" si="15"/>
        <v/>
      </c>
      <c r="BG21" s="43" t="str">
        <f t="shared" si="16"/>
        <v/>
      </c>
      <c r="BH21" s="43" t="str">
        <f t="shared" si="17"/>
        <v/>
      </c>
      <c r="BI21" s="43" t="str">
        <f t="shared" si="18"/>
        <v/>
      </c>
      <c r="BJ21" s="43" t="str">
        <f t="shared" si="19"/>
        <v/>
      </c>
      <c r="BK21" s="43" t="str">
        <f t="shared" si="20"/>
        <v/>
      </c>
      <c r="BL21" s="43" t="str">
        <f t="shared" si="21"/>
        <v/>
      </c>
      <c r="BM21" s="43" t="str">
        <f t="shared" si="22"/>
        <v/>
      </c>
      <c r="BN21" s="43" t="str">
        <f t="shared" si="23"/>
        <v/>
      </c>
      <c r="BO21" s="43">
        <f t="shared" si="24"/>
        <v>2.6838204738955564E-3</v>
      </c>
      <c r="BP21" s="43" t="str">
        <f t="shared" si="25"/>
        <v/>
      </c>
      <c r="BQ21" s="43">
        <f t="shared" si="26"/>
        <v>2.0430841874912965E-3</v>
      </c>
      <c r="BR21" s="43">
        <f t="shared" si="27"/>
        <v>1.2298224828839932E-3</v>
      </c>
      <c r="BS21" s="43" t="str">
        <f t="shared" si="28"/>
        <v/>
      </c>
      <c r="BT21" s="43" t="str">
        <f t="shared" si="29"/>
        <v/>
      </c>
      <c r="BU21" s="43" t="str">
        <f t="shared" si="30"/>
        <v/>
      </c>
      <c r="BV21" s="43" t="str">
        <f t="shared" si="31"/>
        <v/>
      </c>
      <c r="BW21" s="43" t="str">
        <f t="shared" si="32"/>
        <v/>
      </c>
      <c r="BX21" s="43" t="str">
        <f t="shared" si="33"/>
        <v/>
      </c>
      <c r="BY21" s="43" t="str">
        <f t="shared" si="34"/>
        <v/>
      </c>
      <c r="BZ21" s="43" t="str">
        <f t="shared" si="35"/>
        <v/>
      </c>
      <c r="CB21" s="9" t="s">
        <v>13</v>
      </c>
      <c r="CC21" s="43">
        <f>INDEX('CCS-costs'!$L$32:$L$94,MATCH(IF(AP$7&lt;$AO21,AP$7&amp;"-"&amp;$AO21,$AO21&amp;"-"&amp;AP$7),'CCS-costs'!$I$32:$I$94,0))</f>
        <v>1.8961429633697471</v>
      </c>
      <c r="CD21" s="43" t="e">
        <f>INDEX('CCS-costs'!$L$32:$L$94,MATCH(IF(AQ$7&lt;$AO21,AQ$7&amp;"-"&amp;$AO21,$AO21&amp;"-"&amp;AQ$7),'CCS-costs'!$I$32:$I$94,0))</f>
        <v>#N/A</v>
      </c>
      <c r="CE21" s="43" t="e">
        <f>INDEX('CCS-costs'!$L$32:$L$94,MATCH(IF(AR$7&lt;$AO21,AR$7&amp;"-"&amp;$AO21,$AO21&amp;"-"&amp;AR$7),'CCS-costs'!$I$32:$I$94,0))</f>
        <v>#N/A</v>
      </c>
      <c r="CF21" s="43" t="e">
        <f>INDEX('CCS-costs'!$L$32:$L$94,MATCH(IF(AS$7&lt;$AO21,AS$7&amp;"-"&amp;$AO21,$AO21&amp;"-"&amp;AS$7),'CCS-costs'!$I$32:$I$94,0))</f>
        <v>#N/A</v>
      </c>
      <c r="CG21" s="43" t="e">
        <f>INDEX('CCS-costs'!$L$32:$L$94,MATCH(IF(AT$7&lt;$AO21,AT$7&amp;"-"&amp;$AO21,$AO21&amp;"-"&amp;AT$7),'CCS-costs'!$I$32:$I$94,0))</f>
        <v>#N/A</v>
      </c>
      <c r="CH21" s="43" t="e">
        <f>INDEX('CCS-costs'!$L$32:$L$94,MATCH(IF(AU$7&lt;$AO21,AU$7&amp;"-"&amp;$AO21,$AO21&amp;"-"&amp;AU$7),'CCS-costs'!$I$32:$I$94,0))</f>
        <v>#N/A</v>
      </c>
      <c r="CI21" s="43" t="e">
        <f>INDEX('CCS-costs'!$L$32:$L$94,MATCH(IF(AV$7&lt;$AO21,AV$7&amp;"-"&amp;$AO21,$AO21&amp;"-"&amp;AV$7),'CCS-costs'!$I$32:$I$94,0))</f>
        <v>#N/A</v>
      </c>
      <c r="CJ21" s="43" t="e">
        <f>INDEX('CCS-costs'!$L$32:$L$94,MATCH(IF(AW$7&lt;$AO21,AW$7&amp;"-"&amp;$AO21,$AO21&amp;"-"&amp;AW$7),'CCS-costs'!$I$32:$I$94,0))</f>
        <v>#N/A</v>
      </c>
      <c r="CK21" s="43" t="e">
        <f>INDEX('CCS-costs'!$L$32:$L$94,MATCH(IF(AX$7&lt;$AO21,AX$7&amp;"-"&amp;$AO21,$AO21&amp;"-"&amp;AX$7),'CCS-costs'!$I$32:$I$94,0))</f>
        <v>#N/A</v>
      </c>
      <c r="CL21" s="43" t="e">
        <f>INDEX('CCS-costs'!$L$32:$L$94,MATCH(IF(AY$7&lt;$AO21,AY$7&amp;"-"&amp;$AO21,$AO21&amp;"-"&amp;AY$7),'CCS-costs'!$I$32:$I$94,0))</f>
        <v>#N/A</v>
      </c>
      <c r="CM21" s="43" t="e">
        <f>INDEX('CCS-costs'!$L$32:$L$94,MATCH(IF(AZ$7&lt;$AO21,AZ$7&amp;"-"&amp;$AO21,$AO21&amp;"-"&amp;AZ$7),'CCS-costs'!$I$32:$I$94,0))</f>
        <v>#N/A</v>
      </c>
      <c r="CN21" s="43" t="e">
        <f>INDEX('CCS-costs'!$L$32:$L$94,MATCH(IF(BA$7&lt;$AO21,BA$7&amp;"-"&amp;$AO21,$AO21&amp;"-"&amp;BA$7),'CCS-costs'!$I$32:$I$94,0))</f>
        <v>#N/A</v>
      </c>
      <c r="CO21" s="43" t="e">
        <f>INDEX('CCS-costs'!$L$32:$L$94,MATCH(IF(BB$7&lt;$AO21,BB$7&amp;"-"&amp;$AO21,$AO21&amp;"-"&amp;BB$7),'CCS-costs'!$I$32:$I$94,0))</f>
        <v>#N/A</v>
      </c>
      <c r="CP21" s="52" t="e">
        <f>INDEX('CCS-costs'!$L$32:$L$94,MATCH(IF(BC$7&lt;$AO21,BC$7&amp;"-"&amp;$AO21,$AO21&amp;"-"&amp;BC$7),'CCS-costs'!$I$32:$I$94,0))</f>
        <v>#N/A</v>
      </c>
      <c r="CQ21" s="43" t="e">
        <f>INDEX('CCS-costs'!$L$32:$L$94,MATCH(IF(BD$7&lt;$AO21,BD$7&amp;"-"&amp;$AO21,$AO21&amp;"-"&amp;BD$7),'CCS-costs'!$I$32:$I$94,0))</f>
        <v>#N/A</v>
      </c>
      <c r="CR21" s="43" t="e">
        <f>INDEX('CCS-costs'!$L$32:$L$94,MATCH(IF(BE$7&lt;$AO21,BE$7&amp;"-"&amp;$AO21,$AO21&amp;"-"&amp;BE$7),'CCS-costs'!$I$32:$I$94,0))</f>
        <v>#N/A</v>
      </c>
      <c r="CS21" s="43" t="e">
        <f>INDEX('CCS-costs'!$L$32:$L$94,MATCH(IF(BF$7&lt;$AO21,BF$7&amp;"-"&amp;$AO21,$AO21&amp;"-"&amp;BF$7),'CCS-costs'!$I$32:$I$94,0))</f>
        <v>#N/A</v>
      </c>
      <c r="CT21" s="43" t="e">
        <f>INDEX('CCS-costs'!$L$32:$L$94,MATCH(IF(BG$7&lt;$AO21,BG$7&amp;"-"&amp;$AO21,$AO21&amp;"-"&amp;BG$7),'CCS-costs'!$I$32:$I$94,0))</f>
        <v>#N/A</v>
      </c>
      <c r="CU21" s="43" t="e">
        <f>INDEX('CCS-costs'!$L$32:$L$94,MATCH(IF(BH$7&lt;$AO21,BH$7&amp;"-"&amp;$AO21,$AO21&amp;"-"&amp;BH$7),'CCS-costs'!$I$32:$I$94,0))</f>
        <v>#N/A</v>
      </c>
      <c r="CV21" s="43" t="e">
        <f>INDEX('CCS-costs'!$L$32:$L$94,MATCH(IF(BI$7&lt;$AO21,BI$7&amp;"-"&amp;$AO21,$AO21&amp;"-"&amp;BI$7),'CCS-costs'!$I$32:$I$94,0))</f>
        <v>#N/A</v>
      </c>
      <c r="CW21" s="43" t="e">
        <f>INDEX('CCS-costs'!$L$32:$L$94,MATCH(IF(BJ$7&lt;$AO21,BJ$7&amp;"-"&amp;$AO21,$AO21&amp;"-"&amp;BJ$7),'CCS-costs'!$I$32:$I$94,0))</f>
        <v>#N/A</v>
      </c>
      <c r="CX21" s="43" t="e">
        <f>INDEX('CCS-costs'!$L$32:$L$94,MATCH(IF(BK$7&lt;$AO21,BK$7&amp;"-"&amp;$AO21,$AO21&amp;"-"&amp;BK$7),'CCS-costs'!$I$32:$I$94,0))</f>
        <v>#N/A</v>
      </c>
      <c r="CY21" s="43" t="e">
        <f>INDEX('CCS-costs'!$L$32:$L$94,MATCH(IF(BL$7&lt;$AO21,BL$7&amp;"-"&amp;$AO21,$AO21&amp;"-"&amp;BL$7),'CCS-costs'!$I$32:$I$94,0))</f>
        <v>#N/A</v>
      </c>
      <c r="CZ21" s="43" t="e">
        <f>INDEX('CCS-costs'!$L$32:$L$94,MATCH(IF(BM$7&lt;$AO21,BM$7&amp;"-"&amp;$AO21,$AO21&amp;"-"&amp;BM$7),'CCS-costs'!$I$32:$I$94,0))</f>
        <v>#N/A</v>
      </c>
      <c r="DA21" s="43" t="e">
        <f>INDEX('CCS-costs'!$L$32:$L$94,MATCH(IF(BN$7&lt;$AO21,BN$7&amp;"-"&amp;$AO21,$AO21&amp;"-"&amp;BN$7),'CCS-costs'!$I$32:$I$94,0))</f>
        <v>#N/A</v>
      </c>
      <c r="DB21" s="43">
        <f>INDEX('CCS-costs'!$L$32:$L$94,MATCH(IF(BO$7&lt;$AO21,BO$7&amp;"-"&amp;$AO21,$AO21&amp;"-"&amp;BO$7),'CCS-costs'!$I$32:$I$94,0))</f>
        <v>2.6838204738955564</v>
      </c>
      <c r="DC21" s="43" t="e">
        <f>INDEX('CCS-costs'!$L$32:$L$94,MATCH(IF(BP$7&lt;$AO21,BP$7&amp;"-"&amp;$AO21,$AO21&amp;"-"&amp;BP$7),'CCS-costs'!$I$32:$I$94,0))</f>
        <v>#N/A</v>
      </c>
      <c r="DD21" s="43">
        <f>INDEX('CCS-costs'!$L$32:$L$94,MATCH(IF(BQ$7&lt;$AO21,BQ$7&amp;"-"&amp;$AO21,$AO21&amp;"-"&amp;BQ$7),'CCS-costs'!$I$32:$I$94,0))</f>
        <v>2.0430841874912966</v>
      </c>
      <c r="DE21" s="43">
        <f>INDEX('CCS-costs'!$L$32:$L$94,MATCH(IF(BR$7&lt;$AO21,BR$7&amp;"-"&amp;$AO21,$AO21&amp;"-"&amp;BR$7),'CCS-costs'!$I$32:$I$94,0))</f>
        <v>1.2298224828839932</v>
      </c>
      <c r="DF21" s="43" t="e">
        <f>INDEX('CCS-costs'!$L$32:$L$94,MATCH(IF(BS$7&lt;$AO21,BS$7&amp;"-"&amp;$AO21,$AO21&amp;"-"&amp;BS$7),'CCS-costs'!$I$32:$I$94,0))</f>
        <v>#N/A</v>
      </c>
      <c r="DG21" s="43" t="e">
        <f>INDEX('CCS-costs'!$L$32:$L$94,MATCH(IF(BT$7&lt;$AO21,BT$7&amp;"-"&amp;$AO21,$AO21&amp;"-"&amp;BT$7),'CCS-costs'!$I$32:$I$94,0))</f>
        <v>#N/A</v>
      </c>
      <c r="DH21" s="43" t="e">
        <f>INDEX('CCS-costs'!$L$32:$L$94,MATCH(IF(BU$7&lt;$AO21,BU$7&amp;"-"&amp;$AO21,$AO21&amp;"-"&amp;BU$7),'CCS-costs'!$I$32:$I$94,0))</f>
        <v>#N/A</v>
      </c>
      <c r="DI21" s="43" t="e">
        <f>INDEX('CCS-costs'!$L$32:$L$94,MATCH(IF(BV$7&lt;$AO21,BV$7&amp;"-"&amp;$AO21,$AO21&amp;"-"&amp;BV$7),'CCS-costs'!$I$32:$I$94,0))</f>
        <v>#N/A</v>
      </c>
      <c r="DJ21" s="43" t="e">
        <f>INDEX('CCS-costs'!$L$32:$L$94,MATCH(IF(BW$7&lt;$AO21,BW$7&amp;"-"&amp;$AO21,$AO21&amp;"-"&amp;BW$7),'CCS-costs'!$I$32:$I$94,0))</f>
        <v>#N/A</v>
      </c>
      <c r="DK21" s="43" t="e">
        <f>INDEX('CCS-costs'!$L$32:$L$94,MATCH(IF(BX$7&lt;$AO21,BX$7&amp;"-"&amp;$AO21,$AO21&amp;"-"&amp;BX$7),'CCS-costs'!$I$32:$I$94,0))</f>
        <v>#N/A</v>
      </c>
      <c r="DL21" s="43" t="e">
        <f>INDEX('CCS-costs'!$L$32:$L$94,MATCH(IF(BY$7&lt;$AO21,BY$7&amp;"-"&amp;$AO21,$AO21&amp;"-"&amp;BY$7),'CCS-costs'!$I$32:$I$94,0))</f>
        <v>#N/A</v>
      </c>
      <c r="DM21" s="43" t="e">
        <f>INDEX('CCS-costs'!$L$32:$L$94,MATCH(IF(BZ$7&lt;$AO21,BZ$7&amp;"-"&amp;$AO21,$AO21&amp;"-"&amp;BZ$7),'CCS-costs'!$I$32:$I$94,0))</f>
        <v>#N/A</v>
      </c>
    </row>
    <row r="22" spans="2:117" ht="15.75" x14ac:dyDescent="0.25">
      <c r="B22" s="9" t="s">
        <v>14</v>
      </c>
      <c r="C22" s="43" t="s">
        <v>109</v>
      </c>
      <c r="D22" s="43" t="s">
        <v>109</v>
      </c>
      <c r="E22" s="43" t="s">
        <v>109</v>
      </c>
      <c r="F22" s="43" t="s">
        <v>109</v>
      </c>
      <c r="G22" s="43" t="s">
        <v>109</v>
      </c>
      <c r="H22" s="43" t="s">
        <v>109</v>
      </c>
      <c r="I22" s="43" t="s">
        <v>109</v>
      </c>
      <c r="J22" s="43" t="s">
        <v>109</v>
      </c>
      <c r="K22" s="43" t="s">
        <v>109</v>
      </c>
      <c r="L22" s="43" t="s">
        <v>109</v>
      </c>
      <c r="M22" s="43" t="s">
        <v>109</v>
      </c>
      <c r="N22" s="43" t="s">
        <v>109</v>
      </c>
      <c r="O22" s="43" t="s">
        <v>109</v>
      </c>
      <c r="P22" s="43" t="s">
        <v>109</v>
      </c>
      <c r="Q22" s="52" t="s">
        <v>109</v>
      </c>
      <c r="R22" s="43" t="s">
        <v>109</v>
      </c>
      <c r="S22" s="43" t="s">
        <v>109</v>
      </c>
      <c r="T22" s="43" t="s">
        <v>109</v>
      </c>
      <c r="U22" s="43" t="s">
        <v>109</v>
      </c>
      <c r="V22" s="43" t="s">
        <v>109</v>
      </c>
      <c r="W22" s="43" t="s">
        <v>109</v>
      </c>
      <c r="X22" s="43" t="s">
        <v>109</v>
      </c>
      <c r="Y22" s="43" t="s">
        <v>109</v>
      </c>
      <c r="Z22" s="43" t="s">
        <v>109</v>
      </c>
      <c r="AA22" s="43" t="s">
        <v>109</v>
      </c>
      <c r="AB22" s="43" t="s">
        <v>109</v>
      </c>
      <c r="AC22" s="43" t="s">
        <v>109</v>
      </c>
      <c r="AD22" s="43" t="s">
        <v>109</v>
      </c>
      <c r="AE22" s="43" t="s">
        <v>109</v>
      </c>
      <c r="AF22" s="43">
        <v>4.2113946814097683E-3</v>
      </c>
      <c r="AG22" s="43" t="s">
        <v>109</v>
      </c>
      <c r="AH22" s="43" t="s">
        <v>109</v>
      </c>
      <c r="AI22" s="43" t="s">
        <v>109</v>
      </c>
      <c r="AJ22" s="43" t="s">
        <v>109</v>
      </c>
      <c r="AK22" s="43" t="s">
        <v>109</v>
      </c>
      <c r="AL22" s="43" t="s">
        <v>109</v>
      </c>
      <c r="AM22" s="43" t="s">
        <v>109</v>
      </c>
      <c r="AO22" s="9" t="s">
        <v>14</v>
      </c>
      <c r="AP22" s="43" t="str">
        <f t="shared" si="36"/>
        <v/>
      </c>
      <c r="AQ22" s="43" t="str">
        <f t="shared" si="0"/>
        <v/>
      </c>
      <c r="AR22" s="43" t="str">
        <f t="shared" si="1"/>
        <v/>
      </c>
      <c r="AS22" s="43" t="str">
        <f t="shared" si="2"/>
        <v/>
      </c>
      <c r="AT22" s="43" t="str">
        <f t="shared" si="3"/>
        <v/>
      </c>
      <c r="AU22" s="43" t="str">
        <f t="shared" si="4"/>
        <v/>
      </c>
      <c r="AV22" s="43" t="str">
        <f t="shared" si="5"/>
        <v/>
      </c>
      <c r="AW22" s="43" t="str">
        <f t="shared" si="6"/>
        <v/>
      </c>
      <c r="AX22" s="43" t="str">
        <f t="shared" si="7"/>
        <v/>
      </c>
      <c r="AY22" s="43" t="str">
        <f t="shared" si="8"/>
        <v/>
      </c>
      <c r="AZ22" s="43" t="str">
        <f t="shared" si="9"/>
        <v/>
      </c>
      <c r="BA22" s="43" t="str">
        <f t="shared" si="10"/>
        <v/>
      </c>
      <c r="BB22" s="43" t="str">
        <f t="shared" si="11"/>
        <v/>
      </c>
      <c r="BC22" s="43" t="str">
        <f t="shared" si="12"/>
        <v/>
      </c>
      <c r="BD22" s="52" t="str">
        <f t="shared" si="13"/>
        <v/>
      </c>
      <c r="BE22" s="43" t="str">
        <f t="shared" si="14"/>
        <v/>
      </c>
      <c r="BF22" s="43" t="str">
        <f t="shared" si="15"/>
        <v/>
      </c>
      <c r="BG22" s="43" t="str">
        <f t="shared" si="16"/>
        <v/>
      </c>
      <c r="BH22" s="43" t="str">
        <f t="shared" si="17"/>
        <v/>
      </c>
      <c r="BI22" s="43" t="str">
        <f t="shared" si="18"/>
        <v/>
      </c>
      <c r="BJ22" s="43" t="str">
        <f t="shared" si="19"/>
        <v/>
      </c>
      <c r="BK22" s="43" t="str">
        <f t="shared" si="20"/>
        <v/>
      </c>
      <c r="BL22" s="43" t="str">
        <f t="shared" si="21"/>
        <v/>
      </c>
      <c r="BM22" s="43" t="str">
        <f t="shared" si="22"/>
        <v/>
      </c>
      <c r="BN22" s="43" t="str">
        <f t="shared" si="23"/>
        <v/>
      </c>
      <c r="BO22" s="43" t="str">
        <f t="shared" si="24"/>
        <v/>
      </c>
      <c r="BP22" s="43" t="str">
        <f t="shared" si="25"/>
        <v/>
      </c>
      <c r="BQ22" s="43" t="str">
        <f t="shared" si="26"/>
        <v/>
      </c>
      <c r="BR22" s="43" t="str">
        <f t="shared" si="27"/>
        <v/>
      </c>
      <c r="BS22" s="43">
        <f t="shared" si="28"/>
        <v>4.2113946814097683E-3</v>
      </c>
      <c r="BT22" s="43" t="str">
        <f t="shared" si="29"/>
        <v/>
      </c>
      <c r="BU22" s="43" t="str">
        <f t="shared" si="30"/>
        <v/>
      </c>
      <c r="BV22" s="43" t="str">
        <f t="shared" si="31"/>
        <v/>
      </c>
      <c r="BW22" s="43" t="str">
        <f t="shared" si="32"/>
        <v/>
      </c>
      <c r="BX22" s="43" t="str">
        <f t="shared" si="33"/>
        <v/>
      </c>
      <c r="BY22" s="43" t="str">
        <f t="shared" si="34"/>
        <v/>
      </c>
      <c r="BZ22" s="43" t="str">
        <f t="shared" si="35"/>
        <v/>
      </c>
      <c r="CB22" s="9" t="s">
        <v>14</v>
      </c>
      <c r="CC22" s="43" t="e">
        <f>INDEX('CCS-costs'!$L$32:$L$94,MATCH(IF(AP$7&lt;$AO22,AP$7&amp;"-"&amp;$AO22,$AO22&amp;"-"&amp;AP$7),'CCS-costs'!$I$32:$I$94,0))</f>
        <v>#N/A</v>
      </c>
      <c r="CD22" s="43" t="e">
        <f>INDEX('CCS-costs'!$L$32:$L$94,MATCH(IF(AQ$7&lt;$AO22,AQ$7&amp;"-"&amp;$AO22,$AO22&amp;"-"&amp;AQ$7),'CCS-costs'!$I$32:$I$94,0))</f>
        <v>#N/A</v>
      </c>
      <c r="CE22" s="43" t="e">
        <f>INDEX('CCS-costs'!$L$32:$L$94,MATCH(IF(AR$7&lt;$AO22,AR$7&amp;"-"&amp;$AO22,$AO22&amp;"-"&amp;AR$7),'CCS-costs'!$I$32:$I$94,0))</f>
        <v>#N/A</v>
      </c>
      <c r="CF22" s="43" t="e">
        <f>INDEX('CCS-costs'!$L$32:$L$94,MATCH(IF(AS$7&lt;$AO22,AS$7&amp;"-"&amp;$AO22,$AO22&amp;"-"&amp;AS$7),'CCS-costs'!$I$32:$I$94,0))</f>
        <v>#N/A</v>
      </c>
      <c r="CG22" s="43" t="e">
        <f>INDEX('CCS-costs'!$L$32:$L$94,MATCH(IF(AT$7&lt;$AO22,AT$7&amp;"-"&amp;$AO22,$AO22&amp;"-"&amp;AT$7),'CCS-costs'!$I$32:$I$94,0))</f>
        <v>#N/A</v>
      </c>
      <c r="CH22" s="43" t="e">
        <f>INDEX('CCS-costs'!$L$32:$L$94,MATCH(IF(AU$7&lt;$AO22,AU$7&amp;"-"&amp;$AO22,$AO22&amp;"-"&amp;AU$7),'CCS-costs'!$I$32:$I$94,0))</f>
        <v>#N/A</v>
      </c>
      <c r="CI22" s="43" t="e">
        <f>INDEX('CCS-costs'!$L$32:$L$94,MATCH(IF(AV$7&lt;$AO22,AV$7&amp;"-"&amp;$AO22,$AO22&amp;"-"&amp;AV$7),'CCS-costs'!$I$32:$I$94,0))</f>
        <v>#N/A</v>
      </c>
      <c r="CJ22" s="43" t="e">
        <f>INDEX('CCS-costs'!$L$32:$L$94,MATCH(IF(AW$7&lt;$AO22,AW$7&amp;"-"&amp;$AO22,$AO22&amp;"-"&amp;AW$7),'CCS-costs'!$I$32:$I$94,0))</f>
        <v>#N/A</v>
      </c>
      <c r="CK22" s="43" t="e">
        <f>INDEX('CCS-costs'!$L$32:$L$94,MATCH(IF(AX$7&lt;$AO22,AX$7&amp;"-"&amp;$AO22,$AO22&amp;"-"&amp;AX$7),'CCS-costs'!$I$32:$I$94,0))</f>
        <v>#N/A</v>
      </c>
      <c r="CL22" s="43" t="str">
        <f>INDEX('CCS-costs'!$L$32:$L$94,MATCH(IF(AY$7&lt;$AO22,AY$7&amp;"-"&amp;$AO22,$AO22&amp;"-"&amp;AY$7),'CCS-costs'!$I$32:$I$94,0))</f>
        <v/>
      </c>
      <c r="CM22" s="43" t="e">
        <f>INDEX('CCS-costs'!$L$32:$L$94,MATCH(IF(AZ$7&lt;$AO22,AZ$7&amp;"-"&amp;$AO22,$AO22&amp;"-"&amp;AZ$7),'CCS-costs'!$I$32:$I$94,0))</f>
        <v>#N/A</v>
      </c>
      <c r="CN22" s="43" t="e">
        <f>INDEX('CCS-costs'!$L$32:$L$94,MATCH(IF(BA$7&lt;$AO22,BA$7&amp;"-"&amp;$AO22,$AO22&amp;"-"&amp;BA$7),'CCS-costs'!$I$32:$I$94,0))</f>
        <v>#N/A</v>
      </c>
      <c r="CO22" s="43" t="e">
        <f>INDEX('CCS-costs'!$L$32:$L$94,MATCH(IF(BB$7&lt;$AO22,BB$7&amp;"-"&amp;$AO22,$AO22&amp;"-"&amp;BB$7),'CCS-costs'!$I$32:$I$94,0))</f>
        <v>#N/A</v>
      </c>
      <c r="CP22" s="43" t="e">
        <f>INDEX('CCS-costs'!$L$32:$L$94,MATCH(IF(BC$7&lt;$AO22,BC$7&amp;"-"&amp;$AO22,$AO22&amp;"-"&amp;BC$7),'CCS-costs'!$I$32:$I$94,0))</f>
        <v>#N/A</v>
      </c>
      <c r="CQ22" s="52" t="e">
        <f>INDEX('CCS-costs'!$L$32:$L$94,MATCH(IF(BD$7&lt;$AO22,BD$7&amp;"-"&amp;$AO22,$AO22&amp;"-"&amp;BD$7),'CCS-costs'!$I$32:$I$94,0))</f>
        <v>#N/A</v>
      </c>
      <c r="CR22" s="43" t="e">
        <f>INDEX('CCS-costs'!$L$32:$L$94,MATCH(IF(BE$7&lt;$AO22,BE$7&amp;"-"&amp;$AO22,$AO22&amp;"-"&amp;BE$7),'CCS-costs'!$I$32:$I$94,0))</f>
        <v>#N/A</v>
      </c>
      <c r="CS22" s="43" t="e">
        <f>INDEX('CCS-costs'!$L$32:$L$94,MATCH(IF(BF$7&lt;$AO22,BF$7&amp;"-"&amp;$AO22,$AO22&amp;"-"&amp;BF$7),'CCS-costs'!$I$32:$I$94,0))</f>
        <v>#N/A</v>
      </c>
      <c r="CT22" s="43" t="e">
        <f>INDEX('CCS-costs'!$L$32:$L$94,MATCH(IF(BG$7&lt;$AO22,BG$7&amp;"-"&amp;$AO22,$AO22&amp;"-"&amp;BG$7),'CCS-costs'!$I$32:$I$94,0))</f>
        <v>#N/A</v>
      </c>
      <c r="CU22" s="43" t="e">
        <f>INDEX('CCS-costs'!$L$32:$L$94,MATCH(IF(BH$7&lt;$AO22,BH$7&amp;"-"&amp;$AO22,$AO22&amp;"-"&amp;BH$7),'CCS-costs'!$I$32:$I$94,0))</f>
        <v>#N/A</v>
      </c>
      <c r="CV22" s="43" t="e">
        <f>INDEX('CCS-costs'!$L$32:$L$94,MATCH(IF(BI$7&lt;$AO22,BI$7&amp;"-"&amp;$AO22,$AO22&amp;"-"&amp;BI$7),'CCS-costs'!$I$32:$I$94,0))</f>
        <v>#N/A</v>
      </c>
      <c r="CW22" s="43" t="e">
        <f>INDEX('CCS-costs'!$L$32:$L$94,MATCH(IF(BJ$7&lt;$AO22,BJ$7&amp;"-"&amp;$AO22,$AO22&amp;"-"&amp;BJ$7),'CCS-costs'!$I$32:$I$94,0))</f>
        <v>#N/A</v>
      </c>
      <c r="CX22" s="43" t="e">
        <f>INDEX('CCS-costs'!$L$32:$L$94,MATCH(IF(BK$7&lt;$AO22,BK$7&amp;"-"&amp;$AO22,$AO22&amp;"-"&amp;BK$7),'CCS-costs'!$I$32:$I$94,0))</f>
        <v>#N/A</v>
      </c>
      <c r="CY22" s="43" t="str">
        <f>INDEX('CCS-costs'!$L$32:$L$94,MATCH(IF(BL$7&lt;$AO22,BL$7&amp;"-"&amp;$AO22,$AO22&amp;"-"&amp;BL$7),'CCS-costs'!$I$32:$I$94,0))</f>
        <v/>
      </c>
      <c r="CZ22" s="43" t="e">
        <f>INDEX('CCS-costs'!$L$32:$L$94,MATCH(IF(BM$7&lt;$AO22,BM$7&amp;"-"&amp;$AO22,$AO22&amp;"-"&amp;BM$7),'CCS-costs'!$I$32:$I$94,0))</f>
        <v>#N/A</v>
      </c>
      <c r="DA22" s="43" t="str">
        <f>INDEX('CCS-costs'!$L$32:$L$94,MATCH(IF(BN$7&lt;$AO22,BN$7&amp;"-"&amp;$AO22,$AO22&amp;"-"&amp;BN$7),'CCS-costs'!$I$32:$I$94,0))</f>
        <v/>
      </c>
      <c r="DB22" s="43" t="e">
        <f>INDEX('CCS-costs'!$L$32:$L$94,MATCH(IF(BO$7&lt;$AO22,BO$7&amp;"-"&amp;$AO22,$AO22&amp;"-"&amp;BO$7),'CCS-costs'!$I$32:$I$94,0))</f>
        <v>#N/A</v>
      </c>
      <c r="DC22" s="43" t="e">
        <f>INDEX('CCS-costs'!$L$32:$L$94,MATCH(IF(BP$7&lt;$AO22,BP$7&amp;"-"&amp;$AO22,$AO22&amp;"-"&amp;BP$7),'CCS-costs'!$I$32:$I$94,0))</f>
        <v>#N/A</v>
      </c>
      <c r="DD22" s="43" t="e">
        <f>INDEX('CCS-costs'!$L$32:$L$94,MATCH(IF(BQ$7&lt;$AO22,BQ$7&amp;"-"&amp;$AO22,$AO22&amp;"-"&amp;BQ$7),'CCS-costs'!$I$32:$I$94,0))</f>
        <v>#N/A</v>
      </c>
      <c r="DE22" s="43" t="e">
        <f>INDEX('CCS-costs'!$L$32:$L$94,MATCH(IF(BR$7&lt;$AO22,BR$7&amp;"-"&amp;$AO22,$AO22&amp;"-"&amp;BR$7),'CCS-costs'!$I$32:$I$94,0))</f>
        <v>#N/A</v>
      </c>
      <c r="DF22" s="43">
        <f>INDEX('CCS-costs'!$L$32:$L$94,MATCH(IF(BS$7&lt;$AO22,BS$7&amp;"-"&amp;$AO22,$AO22&amp;"-"&amp;BS$7),'CCS-costs'!$I$32:$I$94,0))</f>
        <v>4.211394681409768</v>
      </c>
      <c r="DG22" s="43" t="e">
        <f>INDEX('CCS-costs'!$L$32:$L$94,MATCH(IF(BT$7&lt;$AO22,BT$7&amp;"-"&amp;$AO22,$AO22&amp;"-"&amp;BT$7),'CCS-costs'!$I$32:$I$94,0))</f>
        <v>#N/A</v>
      </c>
      <c r="DH22" s="43" t="e">
        <f>INDEX('CCS-costs'!$L$32:$L$94,MATCH(IF(BU$7&lt;$AO22,BU$7&amp;"-"&amp;$AO22,$AO22&amp;"-"&amp;BU$7),'CCS-costs'!$I$32:$I$94,0))</f>
        <v>#N/A</v>
      </c>
      <c r="DI22" s="43" t="e">
        <f>INDEX('CCS-costs'!$L$32:$L$94,MATCH(IF(BV$7&lt;$AO22,BV$7&amp;"-"&amp;$AO22,$AO22&amp;"-"&amp;BV$7),'CCS-costs'!$I$32:$I$94,0))</f>
        <v>#N/A</v>
      </c>
      <c r="DJ22" s="43" t="e">
        <f>INDEX('CCS-costs'!$L$32:$L$94,MATCH(IF(BW$7&lt;$AO22,BW$7&amp;"-"&amp;$AO22,$AO22&amp;"-"&amp;BW$7),'CCS-costs'!$I$32:$I$94,0))</f>
        <v>#N/A</v>
      </c>
      <c r="DK22" s="43" t="e">
        <f>INDEX('CCS-costs'!$L$32:$L$94,MATCH(IF(BX$7&lt;$AO22,BX$7&amp;"-"&amp;$AO22,$AO22&amp;"-"&amp;BX$7),'CCS-costs'!$I$32:$I$94,0))</f>
        <v>#N/A</v>
      </c>
      <c r="DL22" s="43" t="e">
        <f>INDEX('CCS-costs'!$L$32:$L$94,MATCH(IF(BY$7&lt;$AO22,BY$7&amp;"-"&amp;$AO22,$AO22&amp;"-"&amp;BY$7),'CCS-costs'!$I$32:$I$94,0))</f>
        <v>#N/A</v>
      </c>
      <c r="DM22" s="43" t="e">
        <f>INDEX('CCS-costs'!$L$32:$L$94,MATCH(IF(BZ$7&lt;$AO22,BZ$7&amp;"-"&amp;$AO22,$AO22&amp;"-"&amp;BZ$7),'CCS-costs'!$I$32:$I$94,0))</f>
        <v>#N/A</v>
      </c>
    </row>
    <row r="23" spans="2:117" ht="15.75" x14ac:dyDescent="0.25">
      <c r="B23" s="9" t="s">
        <v>15</v>
      </c>
      <c r="C23" s="43" t="s">
        <v>109</v>
      </c>
      <c r="D23" s="43" t="s">
        <v>109</v>
      </c>
      <c r="E23" s="43" t="s">
        <v>109</v>
      </c>
      <c r="F23" s="43" t="s">
        <v>109</v>
      </c>
      <c r="G23" s="43" t="s">
        <v>109</v>
      </c>
      <c r="H23" s="43" t="s">
        <v>109</v>
      </c>
      <c r="I23" s="43" t="s">
        <v>109</v>
      </c>
      <c r="J23" s="43" t="s">
        <v>109</v>
      </c>
      <c r="K23" s="43" t="s">
        <v>109</v>
      </c>
      <c r="L23" s="43" t="s">
        <v>109</v>
      </c>
      <c r="M23" s="43" t="s">
        <v>109</v>
      </c>
      <c r="N23" s="43" t="s">
        <v>109</v>
      </c>
      <c r="O23" s="43" t="s">
        <v>109</v>
      </c>
      <c r="P23" s="43" t="s">
        <v>109</v>
      </c>
      <c r="Q23" s="43" t="s">
        <v>109</v>
      </c>
      <c r="R23" s="52" t="s">
        <v>109</v>
      </c>
      <c r="S23" s="43" t="s">
        <v>109</v>
      </c>
      <c r="T23" s="43" t="s">
        <v>109</v>
      </c>
      <c r="U23" s="43" t="s">
        <v>109</v>
      </c>
      <c r="V23" s="43" t="s">
        <v>109</v>
      </c>
      <c r="W23" s="43" t="s">
        <v>109</v>
      </c>
      <c r="X23" s="43" t="s">
        <v>109</v>
      </c>
      <c r="Y23" s="43" t="s">
        <v>109</v>
      </c>
      <c r="Z23" s="43" t="s">
        <v>109</v>
      </c>
      <c r="AA23" s="43" t="s">
        <v>109</v>
      </c>
      <c r="AB23" s="43" t="s">
        <v>109</v>
      </c>
      <c r="AC23" s="43" t="s">
        <v>109</v>
      </c>
      <c r="AD23" s="43" t="s">
        <v>109</v>
      </c>
      <c r="AE23" s="43" t="s">
        <v>109</v>
      </c>
      <c r="AF23" s="43" t="s">
        <v>109</v>
      </c>
      <c r="AG23" s="43" t="s">
        <v>109</v>
      </c>
      <c r="AH23" s="43" t="s">
        <v>109</v>
      </c>
      <c r="AI23" s="43" t="s">
        <v>109</v>
      </c>
      <c r="AJ23" s="43" t="s">
        <v>109</v>
      </c>
      <c r="AK23" s="43" t="s">
        <v>109</v>
      </c>
      <c r="AL23" s="43" t="s">
        <v>109</v>
      </c>
      <c r="AM23" s="43" t="s">
        <v>109</v>
      </c>
      <c r="AO23" s="9" t="s">
        <v>15</v>
      </c>
      <c r="AP23" s="43" t="str">
        <f t="shared" si="36"/>
        <v/>
      </c>
      <c r="AQ23" s="43" t="str">
        <f t="shared" si="0"/>
        <v/>
      </c>
      <c r="AR23" s="43" t="str">
        <f t="shared" si="1"/>
        <v/>
      </c>
      <c r="AS23" s="43" t="str">
        <f t="shared" si="2"/>
        <v/>
      </c>
      <c r="AT23" s="43" t="str">
        <f t="shared" si="3"/>
        <v/>
      </c>
      <c r="AU23" s="43" t="str">
        <f t="shared" si="4"/>
        <v/>
      </c>
      <c r="AV23" s="43" t="str">
        <f t="shared" si="5"/>
        <v/>
      </c>
      <c r="AW23" s="43" t="str">
        <f t="shared" si="6"/>
        <v/>
      </c>
      <c r="AX23" s="43" t="str">
        <f t="shared" si="7"/>
        <v/>
      </c>
      <c r="AY23" s="43" t="str">
        <f t="shared" si="8"/>
        <v/>
      </c>
      <c r="AZ23" s="43" t="str">
        <f t="shared" si="9"/>
        <v/>
      </c>
      <c r="BA23" s="43" t="str">
        <f t="shared" si="10"/>
        <v/>
      </c>
      <c r="BB23" s="43" t="str">
        <f t="shared" si="11"/>
        <v/>
      </c>
      <c r="BC23" s="43" t="str">
        <f t="shared" si="12"/>
        <v/>
      </c>
      <c r="BD23" s="43" t="str">
        <f t="shared" si="13"/>
        <v/>
      </c>
      <c r="BE23" s="52" t="str">
        <f t="shared" si="14"/>
        <v/>
      </c>
      <c r="BF23" s="43" t="str">
        <f t="shared" si="15"/>
        <v/>
      </c>
      <c r="BG23" s="43" t="str">
        <f t="shared" si="16"/>
        <v/>
      </c>
      <c r="BH23" s="43" t="str">
        <f t="shared" si="17"/>
        <v/>
      </c>
      <c r="BI23" s="43" t="str">
        <f t="shared" si="18"/>
        <v/>
      </c>
      <c r="BJ23" s="43" t="str">
        <f t="shared" si="19"/>
        <v/>
      </c>
      <c r="BK23" s="43" t="str">
        <f t="shared" si="20"/>
        <v/>
      </c>
      <c r="BL23" s="43" t="str">
        <f t="shared" si="21"/>
        <v/>
      </c>
      <c r="BM23" s="43" t="str">
        <f t="shared" si="22"/>
        <v/>
      </c>
      <c r="BN23" s="43" t="str">
        <f t="shared" si="23"/>
        <v/>
      </c>
      <c r="BO23" s="43" t="str">
        <f t="shared" si="24"/>
        <v/>
      </c>
      <c r="BP23" s="43" t="str">
        <f t="shared" si="25"/>
        <v/>
      </c>
      <c r="BQ23" s="43" t="str">
        <f t="shared" si="26"/>
        <v/>
      </c>
      <c r="BR23" s="43" t="str">
        <f t="shared" si="27"/>
        <v/>
      </c>
      <c r="BS23" s="43" t="str">
        <f t="shared" si="28"/>
        <v/>
      </c>
      <c r="BT23" s="43" t="str">
        <f t="shared" si="29"/>
        <v/>
      </c>
      <c r="BU23" s="43" t="str">
        <f t="shared" si="30"/>
        <v/>
      </c>
      <c r="BV23" s="43" t="str">
        <f t="shared" si="31"/>
        <v/>
      </c>
      <c r="BW23" s="43" t="str">
        <f t="shared" si="32"/>
        <v/>
      </c>
      <c r="BX23" s="43" t="str">
        <f t="shared" si="33"/>
        <v/>
      </c>
      <c r="BY23" s="43" t="str">
        <f t="shared" si="34"/>
        <v/>
      </c>
      <c r="BZ23" s="43" t="str">
        <f t="shared" si="35"/>
        <v/>
      </c>
      <c r="CB23" s="9" t="s">
        <v>15</v>
      </c>
      <c r="CC23" s="43" t="e">
        <f>INDEX('CCS-costs'!$L$32:$L$94,MATCH(IF(AP$7&lt;$AO23,AP$7&amp;"-"&amp;$AO23,$AO23&amp;"-"&amp;AP$7),'CCS-costs'!$I$32:$I$94,0))</f>
        <v>#N/A</v>
      </c>
      <c r="CD23" s="43" t="e">
        <f>INDEX('CCS-costs'!$L$32:$L$94,MATCH(IF(AQ$7&lt;$AO23,AQ$7&amp;"-"&amp;$AO23,$AO23&amp;"-"&amp;AQ$7),'CCS-costs'!$I$32:$I$94,0))</f>
        <v>#N/A</v>
      </c>
      <c r="CE23" s="43" t="e">
        <f>INDEX('CCS-costs'!$L$32:$L$94,MATCH(IF(AR$7&lt;$AO23,AR$7&amp;"-"&amp;$AO23,$AO23&amp;"-"&amp;AR$7),'CCS-costs'!$I$32:$I$94,0))</f>
        <v>#N/A</v>
      </c>
      <c r="CF23" s="43" t="e">
        <f>INDEX('CCS-costs'!$L$32:$L$94,MATCH(IF(AS$7&lt;$AO23,AS$7&amp;"-"&amp;$AO23,$AO23&amp;"-"&amp;AS$7),'CCS-costs'!$I$32:$I$94,0))</f>
        <v>#N/A</v>
      </c>
      <c r="CG23" s="43" t="e">
        <f>INDEX('CCS-costs'!$L$32:$L$94,MATCH(IF(AT$7&lt;$AO23,AT$7&amp;"-"&amp;$AO23,$AO23&amp;"-"&amp;AT$7),'CCS-costs'!$I$32:$I$94,0))</f>
        <v>#N/A</v>
      </c>
      <c r="CH23" s="43" t="e">
        <f>INDEX('CCS-costs'!$L$32:$L$94,MATCH(IF(AU$7&lt;$AO23,AU$7&amp;"-"&amp;$AO23,$AO23&amp;"-"&amp;AU$7),'CCS-costs'!$I$32:$I$94,0))</f>
        <v>#N/A</v>
      </c>
      <c r="CI23" s="43" t="e">
        <f>INDEX('CCS-costs'!$L$32:$L$94,MATCH(IF(AV$7&lt;$AO23,AV$7&amp;"-"&amp;$AO23,$AO23&amp;"-"&amp;AV$7),'CCS-costs'!$I$32:$I$94,0))</f>
        <v>#N/A</v>
      </c>
      <c r="CJ23" s="43" t="e">
        <f>INDEX('CCS-costs'!$L$32:$L$94,MATCH(IF(AW$7&lt;$AO23,AW$7&amp;"-"&amp;$AO23,$AO23&amp;"-"&amp;AW$7),'CCS-costs'!$I$32:$I$94,0))</f>
        <v>#N/A</v>
      </c>
      <c r="CK23" s="43" t="e">
        <f>INDEX('CCS-costs'!$L$32:$L$94,MATCH(IF(AX$7&lt;$AO23,AX$7&amp;"-"&amp;$AO23,$AO23&amp;"-"&amp;AX$7),'CCS-costs'!$I$32:$I$94,0))</f>
        <v>#N/A</v>
      </c>
      <c r="CL23" s="43" t="e">
        <f>INDEX('CCS-costs'!$L$32:$L$94,MATCH(IF(AY$7&lt;$AO23,AY$7&amp;"-"&amp;$AO23,$AO23&amp;"-"&amp;AY$7),'CCS-costs'!$I$32:$I$94,0))</f>
        <v>#N/A</v>
      </c>
      <c r="CM23" s="43" t="e">
        <f>INDEX('CCS-costs'!$L$32:$L$94,MATCH(IF(AZ$7&lt;$AO23,AZ$7&amp;"-"&amp;$AO23,$AO23&amp;"-"&amp;AZ$7),'CCS-costs'!$I$32:$I$94,0))</f>
        <v>#N/A</v>
      </c>
      <c r="CN23" s="43" t="e">
        <f>INDEX('CCS-costs'!$L$32:$L$94,MATCH(IF(BA$7&lt;$AO23,BA$7&amp;"-"&amp;$AO23,$AO23&amp;"-"&amp;BA$7),'CCS-costs'!$I$32:$I$94,0))</f>
        <v>#N/A</v>
      </c>
      <c r="CO23" s="43" t="e">
        <f>INDEX('CCS-costs'!$L$32:$L$94,MATCH(IF(BB$7&lt;$AO23,BB$7&amp;"-"&amp;$AO23,$AO23&amp;"-"&amp;BB$7),'CCS-costs'!$I$32:$I$94,0))</f>
        <v>#N/A</v>
      </c>
      <c r="CP23" s="43" t="e">
        <f>INDEX('CCS-costs'!$L$32:$L$94,MATCH(IF(BC$7&lt;$AO23,BC$7&amp;"-"&amp;$AO23,$AO23&amp;"-"&amp;BC$7),'CCS-costs'!$I$32:$I$94,0))</f>
        <v>#N/A</v>
      </c>
      <c r="CQ23" s="43" t="e">
        <f>INDEX('CCS-costs'!$L$32:$L$94,MATCH(IF(BD$7&lt;$AO23,BD$7&amp;"-"&amp;$AO23,$AO23&amp;"-"&amp;BD$7),'CCS-costs'!$I$32:$I$94,0))</f>
        <v>#N/A</v>
      </c>
      <c r="CR23" s="52" t="e">
        <f>INDEX('CCS-costs'!$L$32:$L$94,MATCH(IF(BE$7&lt;$AO23,BE$7&amp;"-"&amp;$AO23,$AO23&amp;"-"&amp;BE$7),'CCS-costs'!$I$32:$I$94,0))</f>
        <v>#N/A</v>
      </c>
      <c r="CS23" s="43" t="e">
        <f>INDEX('CCS-costs'!$L$32:$L$94,MATCH(IF(BF$7&lt;$AO23,BF$7&amp;"-"&amp;$AO23,$AO23&amp;"-"&amp;BF$7),'CCS-costs'!$I$32:$I$94,0))</f>
        <v>#N/A</v>
      </c>
      <c r="CT23" s="43" t="e">
        <f>INDEX('CCS-costs'!$L$32:$L$94,MATCH(IF(BG$7&lt;$AO23,BG$7&amp;"-"&amp;$AO23,$AO23&amp;"-"&amp;BG$7),'CCS-costs'!$I$32:$I$94,0))</f>
        <v>#N/A</v>
      </c>
      <c r="CU23" s="43" t="e">
        <f>INDEX('CCS-costs'!$L$32:$L$94,MATCH(IF(BH$7&lt;$AO23,BH$7&amp;"-"&amp;$AO23,$AO23&amp;"-"&amp;BH$7),'CCS-costs'!$I$32:$I$94,0))</f>
        <v>#N/A</v>
      </c>
      <c r="CV23" s="43" t="e">
        <f>INDEX('CCS-costs'!$L$32:$L$94,MATCH(IF(BI$7&lt;$AO23,BI$7&amp;"-"&amp;$AO23,$AO23&amp;"-"&amp;BI$7),'CCS-costs'!$I$32:$I$94,0))</f>
        <v>#N/A</v>
      </c>
      <c r="CW23" s="43" t="e">
        <f>INDEX('CCS-costs'!$L$32:$L$94,MATCH(IF(BJ$7&lt;$AO23,BJ$7&amp;"-"&amp;$AO23,$AO23&amp;"-"&amp;BJ$7),'CCS-costs'!$I$32:$I$94,0))</f>
        <v>#N/A</v>
      </c>
      <c r="CX23" s="43" t="e">
        <f>INDEX('CCS-costs'!$L$32:$L$94,MATCH(IF(BK$7&lt;$AO23,BK$7&amp;"-"&amp;$AO23,$AO23&amp;"-"&amp;BK$7),'CCS-costs'!$I$32:$I$94,0))</f>
        <v>#N/A</v>
      </c>
      <c r="CY23" s="43" t="e">
        <f>INDEX('CCS-costs'!$L$32:$L$94,MATCH(IF(BL$7&lt;$AO23,BL$7&amp;"-"&amp;$AO23,$AO23&amp;"-"&amp;BL$7),'CCS-costs'!$I$32:$I$94,0))</f>
        <v>#N/A</v>
      </c>
      <c r="CZ23" s="43" t="e">
        <f>INDEX('CCS-costs'!$L$32:$L$94,MATCH(IF(BM$7&lt;$AO23,BM$7&amp;"-"&amp;$AO23,$AO23&amp;"-"&amp;BM$7),'CCS-costs'!$I$32:$I$94,0))</f>
        <v>#N/A</v>
      </c>
      <c r="DA23" s="43" t="e">
        <f>INDEX('CCS-costs'!$L$32:$L$94,MATCH(IF(BN$7&lt;$AO23,BN$7&amp;"-"&amp;$AO23,$AO23&amp;"-"&amp;BN$7),'CCS-costs'!$I$32:$I$94,0))</f>
        <v>#N/A</v>
      </c>
      <c r="DB23" s="43" t="e">
        <f>INDEX('CCS-costs'!$L$32:$L$94,MATCH(IF(BO$7&lt;$AO23,BO$7&amp;"-"&amp;$AO23,$AO23&amp;"-"&amp;BO$7),'CCS-costs'!$I$32:$I$94,0))</f>
        <v>#N/A</v>
      </c>
      <c r="DC23" s="43" t="e">
        <f>INDEX('CCS-costs'!$L$32:$L$94,MATCH(IF(BP$7&lt;$AO23,BP$7&amp;"-"&amp;$AO23,$AO23&amp;"-"&amp;BP$7),'CCS-costs'!$I$32:$I$94,0))</f>
        <v>#N/A</v>
      </c>
      <c r="DD23" s="43" t="e">
        <f>INDEX('CCS-costs'!$L$32:$L$94,MATCH(IF(BQ$7&lt;$AO23,BQ$7&amp;"-"&amp;$AO23,$AO23&amp;"-"&amp;BQ$7),'CCS-costs'!$I$32:$I$94,0))</f>
        <v>#N/A</v>
      </c>
      <c r="DE23" s="43" t="e">
        <f>INDEX('CCS-costs'!$L$32:$L$94,MATCH(IF(BR$7&lt;$AO23,BR$7&amp;"-"&amp;$AO23,$AO23&amp;"-"&amp;BR$7),'CCS-costs'!$I$32:$I$94,0))</f>
        <v>#N/A</v>
      </c>
      <c r="DF23" s="43" t="e">
        <f>INDEX('CCS-costs'!$L$32:$L$94,MATCH(IF(BS$7&lt;$AO23,BS$7&amp;"-"&amp;$AO23,$AO23&amp;"-"&amp;BS$7),'CCS-costs'!$I$32:$I$94,0))</f>
        <v>#N/A</v>
      </c>
      <c r="DG23" s="43" t="e">
        <f>INDEX('CCS-costs'!$L$32:$L$94,MATCH(IF(BT$7&lt;$AO23,BT$7&amp;"-"&amp;$AO23,$AO23&amp;"-"&amp;BT$7),'CCS-costs'!$I$32:$I$94,0))</f>
        <v>#N/A</v>
      </c>
      <c r="DH23" s="43" t="e">
        <f>INDEX('CCS-costs'!$L$32:$L$94,MATCH(IF(BU$7&lt;$AO23,BU$7&amp;"-"&amp;$AO23,$AO23&amp;"-"&amp;BU$7),'CCS-costs'!$I$32:$I$94,0))</f>
        <v>#N/A</v>
      </c>
      <c r="DI23" s="43" t="e">
        <f>INDEX('CCS-costs'!$L$32:$L$94,MATCH(IF(BV$7&lt;$AO23,BV$7&amp;"-"&amp;$AO23,$AO23&amp;"-"&amp;BV$7),'CCS-costs'!$I$32:$I$94,0))</f>
        <v>#N/A</v>
      </c>
      <c r="DJ23" s="43" t="e">
        <f>INDEX('CCS-costs'!$L$32:$L$94,MATCH(IF(BW$7&lt;$AO23,BW$7&amp;"-"&amp;$AO23,$AO23&amp;"-"&amp;BW$7),'CCS-costs'!$I$32:$I$94,0))</f>
        <v>#N/A</v>
      </c>
      <c r="DK23" s="43" t="e">
        <f>INDEX('CCS-costs'!$L$32:$L$94,MATCH(IF(BX$7&lt;$AO23,BX$7&amp;"-"&amp;$AO23,$AO23&amp;"-"&amp;BX$7),'CCS-costs'!$I$32:$I$94,0))</f>
        <v>#N/A</v>
      </c>
      <c r="DL23" s="43" t="e">
        <f>INDEX('CCS-costs'!$L$32:$L$94,MATCH(IF(BY$7&lt;$AO23,BY$7&amp;"-"&amp;$AO23,$AO23&amp;"-"&amp;BY$7),'CCS-costs'!$I$32:$I$94,0))</f>
        <v>#N/A</v>
      </c>
      <c r="DM23" s="43" t="e">
        <f>INDEX('CCS-costs'!$L$32:$L$94,MATCH(IF(BZ$7&lt;$AO23,BZ$7&amp;"-"&amp;$AO23,$AO23&amp;"-"&amp;BZ$7),'CCS-costs'!$I$32:$I$94,0))</f>
        <v>#N/A</v>
      </c>
    </row>
    <row r="24" spans="2:117" ht="15.75" x14ac:dyDescent="0.25">
      <c r="B24" s="9" t="s">
        <v>16</v>
      </c>
      <c r="C24" s="43" t="s">
        <v>109</v>
      </c>
      <c r="D24" s="43" t="s">
        <v>109</v>
      </c>
      <c r="E24" s="43" t="s">
        <v>109</v>
      </c>
      <c r="F24" s="43" t="s">
        <v>109</v>
      </c>
      <c r="G24" s="43" t="s">
        <v>109</v>
      </c>
      <c r="H24" s="43" t="s">
        <v>109</v>
      </c>
      <c r="I24" s="43" t="s">
        <v>109</v>
      </c>
      <c r="J24" s="43" t="s">
        <v>109</v>
      </c>
      <c r="K24" s="43" t="s">
        <v>109</v>
      </c>
      <c r="L24" s="43" t="s">
        <v>109</v>
      </c>
      <c r="M24" s="43" t="s">
        <v>109</v>
      </c>
      <c r="N24" s="43">
        <v>4.2123910074859713E-3</v>
      </c>
      <c r="O24" s="43">
        <v>5.9042325807519454E-3</v>
      </c>
      <c r="P24" s="43" t="s">
        <v>109</v>
      </c>
      <c r="Q24" s="43" t="s">
        <v>109</v>
      </c>
      <c r="R24" s="43" t="s">
        <v>109</v>
      </c>
      <c r="S24" s="52" t="s">
        <v>109</v>
      </c>
      <c r="T24" s="43" t="s">
        <v>109</v>
      </c>
      <c r="U24" s="43" t="s">
        <v>109</v>
      </c>
      <c r="V24" s="43" t="s">
        <v>109</v>
      </c>
      <c r="W24" s="43">
        <v>3.970441419366838E-3</v>
      </c>
      <c r="X24" s="43" t="s">
        <v>109</v>
      </c>
      <c r="Y24" s="43" t="s">
        <v>109</v>
      </c>
      <c r="Z24" s="43" t="s">
        <v>109</v>
      </c>
      <c r="AA24" s="43" t="s">
        <v>109</v>
      </c>
      <c r="AB24" s="43" t="s">
        <v>109</v>
      </c>
      <c r="AC24" s="43" t="s">
        <v>109</v>
      </c>
      <c r="AD24" s="43">
        <v>2.8775285118330701E-3</v>
      </c>
      <c r="AE24" s="43" t="s">
        <v>109</v>
      </c>
      <c r="AF24" s="43" t="s">
        <v>109</v>
      </c>
      <c r="AG24" s="43" t="s">
        <v>109</v>
      </c>
      <c r="AH24" s="43" t="s">
        <v>109</v>
      </c>
      <c r="AI24" s="43" t="s">
        <v>109</v>
      </c>
      <c r="AJ24" s="43" t="s">
        <v>109</v>
      </c>
      <c r="AK24" s="43" t="s">
        <v>109</v>
      </c>
      <c r="AL24" s="43" t="s">
        <v>109</v>
      </c>
      <c r="AM24" s="43" t="s">
        <v>109</v>
      </c>
      <c r="AO24" s="9" t="s">
        <v>16</v>
      </c>
      <c r="AP24" s="43" t="str">
        <f t="shared" si="36"/>
        <v/>
      </c>
      <c r="AQ24" s="43" t="str">
        <f t="shared" si="0"/>
        <v/>
      </c>
      <c r="AR24" s="43" t="str">
        <f t="shared" si="1"/>
        <v/>
      </c>
      <c r="AS24" s="43" t="str">
        <f t="shared" si="2"/>
        <v/>
      </c>
      <c r="AT24" s="43" t="str">
        <f t="shared" si="3"/>
        <v/>
      </c>
      <c r="AU24" s="43" t="str">
        <f t="shared" si="4"/>
        <v/>
      </c>
      <c r="AV24" s="43" t="str">
        <f t="shared" si="5"/>
        <v/>
      </c>
      <c r="AW24" s="43" t="str">
        <f t="shared" si="6"/>
        <v/>
      </c>
      <c r="AX24" s="43" t="str">
        <f t="shared" si="7"/>
        <v/>
      </c>
      <c r="AY24" s="43" t="str">
        <f t="shared" si="8"/>
        <v/>
      </c>
      <c r="AZ24" s="43" t="str">
        <f t="shared" si="9"/>
        <v/>
      </c>
      <c r="BA24" s="43">
        <f t="shared" si="10"/>
        <v>4.2123910074859713E-3</v>
      </c>
      <c r="BB24" s="43">
        <f t="shared" si="11"/>
        <v>5.9042325807519454E-3</v>
      </c>
      <c r="BC24" s="43" t="str">
        <f t="shared" si="12"/>
        <v/>
      </c>
      <c r="BD24" s="43" t="str">
        <f t="shared" si="13"/>
        <v/>
      </c>
      <c r="BE24" s="43" t="str">
        <f t="shared" si="14"/>
        <v/>
      </c>
      <c r="BF24" s="52" t="str">
        <f t="shared" si="15"/>
        <v/>
      </c>
      <c r="BG24" s="43" t="str">
        <f t="shared" si="16"/>
        <v/>
      </c>
      <c r="BH24" s="43" t="str">
        <f t="shared" si="17"/>
        <v/>
      </c>
      <c r="BI24" s="43" t="str">
        <f t="shared" si="18"/>
        <v/>
      </c>
      <c r="BJ24" s="43">
        <f t="shared" si="19"/>
        <v>3.970441419366838E-3</v>
      </c>
      <c r="BK24" s="43" t="str">
        <f t="shared" si="20"/>
        <v/>
      </c>
      <c r="BL24" s="43" t="str">
        <f t="shared" si="21"/>
        <v/>
      </c>
      <c r="BM24" s="43" t="str">
        <f t="shared" si="22"/>
        <v/>
      </c>
      <c r="BN24" s="43" t="str">
        <f t="shared" si="23"/>
        <v/>
      </c>
      <c r="BO24" s="43" t="str">
        <f t="shared" si="24"/>
        <v/>
      </c>
      <c r="BP24" s="43" t="str">
        <f t="shared" si="25"/>
        <v/>
      </c>
      <c r="BQ24" s="43">
        <f t="shared" si="26"/>
        <v>2.8775285118330701E-3</v>
      </c>
      <c r="BR24" s="43" t="str">
        <f t="shared" si="27"/>
        <v/>
      </c>
      <c r="BS24" s="43" t="str">
        <f t="shared" si="28"/>
        <v/>
      </c>
      <c r="BT24" s="43" t="str">
        <f t="shared" si="29"/>
        <v/>
      </c>
      <c r="BU24" s="43" t="str">
        <f t="shared" si="30"/>
        <v/>
      </c>
      <c r="BV24" s="43" t="str">
        <f t="shared" si="31"/>
        <v/>
      </c>
      <c r="BW24" s="43" t="str">
        <f t="shared" si="32"/>
        <v/>
      </c>
      <c r="BX24" s="43" t="str">
        <f t="shared" si="33"/>
        <v/>
      </c>
      <c r="BY24" s="43" t="str">
        <f t="shared" si="34"/>
        <v/>
      </c>
      <c r="BZ24" s="43" t="str">
        <f t="shared" si="35"/>
        <v/>
      </c>
      <c r="CB24" s="9" t="s">
        <v>16</v>
      </c>
      <c r="CC24" s="43" t="e">
        <f>INDEX('CCS-costs'!$L$32:$L$94,MATCH(IF(AP$7&lt;$AO24,AP$7&amp;"-"&amp;$AO24,$AO24&amp;"-"&amp;AP$7),'CCS-costs'!$I$32:$I$94,0))</f>
        <v>#N/A</v>
      </c>
      <c r="CD24" s="43" t="e">
        <f>INDEX('CCS-costs'!$L$32:$L$94,MATCH(IF(AQ$7&lt;$AO24,AQ$7&amp;"-"&amp;$AO24,$AO24&amp;"-"&amp;AQ$7),'CCS-costs'!$I$32:$I$94,0))</f>
        <v>#N/A</v>
      </c>
      <c r="CE24" s="43" t="e">
        <f>INDEX('CCS-costs'!$L$32:$L$94,MATCH(IF(AR$7&lt;$AO24,AR$7&amp;"-"&amp;$AO24,$AO24&amp;"-"&amp;AR$7),'CCS-costs'!$I$32:$I$94,0))</f>
        <v>#N/A</v>
      </c>
      <c r="CF24" s="43" t="e">
        <f>INDEX('CCS-costs'!$L$32:$L$94,MATCH(IF(AS$7&lt;$AO24,AS$7&amp;"-"&amp;$AO24,$AO24&amp;"-"&amp;AS$7),'CCS-costs'!$I$32:$I$94,0))</f>
        <v>#N/A</v>
      </c>
      <c r="CG24" s="43" t="e">
        <f>INDEX('CCS-costs'!$L$32:$L$94,MATCH(IF(AT$7&lt;$AO24,AT$7&amp;"-"&amp;$AO24,$AO24&amp;"-"&amp;AT$7),'CCS-costs'!$I$32:$I$94,0))</f>
        <v>#N/A</v>
      </c>
      <c r="CH24" s="43" t="e">
        <f>INDEX('CCS-costs'!$L$32:$L$94,MATCH(IF(AU$7&lt;$AO24,AU$7&amp;"-"&amp;$AO24,$AO24&amp;"-"&amp;AU$7),'CCS-costs'!$I$32:$I$94,0))</f>
        <v>#N/A</v>
      </c>
      <c r="CI24" s="43" t="str">
        <f>INDEX('CCS-costs'!$L$32:$L$94,MATCH(IF(AV$7&lt;$AO24,AV$7&amp;"-"&amp;$AO24,$AO24&amp;"-"&amp;AV$7),'CCS-costs'!$I$32:$I$94,0))</f>
        <v/>
      </c>
      <c r="CJ24" s="43" t="e">
        <f>INDEX('CCS-costs'!$L$32:$L$94,MATCH(IF(AW$7&lt;$AO24,AW$7&amp;"-"&amp;$AO24,$AO24&amp;"-"&amp;AW$7),'CCS-costs'!$I$32:$I$94,0))</f>
        <v>#N/A</v>
      </c>
      <c r="CK24" s="43" t="e">
        <f>INDEX('CCS-costs'!$L$32:$L$94,MATCH(IF(AX$7&lt;$AO24,AX$7&amp;"-"&amp;$AO24,$AO24&amp;"-"&amp;AX$7),'CCS-costs'!$I$32:$I$94,0))</f>
        <v>#N/A</v>
      </c>
      <c r="CL24" s="43" t="e">
        <f>INDEX('CCS-costs'!$L$32:$L$94,MATCH(IF(AY$7&lt;$AO24,AY$7&amp;"-"&amp;$AO24,$AO24&amp;"-"&amp;AY$7),'CCS-costs'!$I$32:$I$94,0))</f>
        <v>#N/A</v>
      </c>
      <c r="CM24" s="43" t="e">
        <f>INDEX('CCS-costs'!$L$32:$L$94,MATCH(IF(AZ$7&lt;$AO24,AZ$7&amp;"-"&amp;$AO24,$AO24&amp;"-"&amp;AZ$7),'CCS-costs'!$I$32:$I$94,0))</f>
        <v>#N/A</v>
      </c>
      <c r="CN24" s="43">
        <f>INDEX('CCS-costs'!$L$32:$L$94,MATCH(IF(BA$7&lt;$AO24,BA$7&amp;"-"&amp;$AO24,$AO24&amp;"-"&amp;BA$7),'CCS-costs'!$I$32:$I$94,0))</f>
        <v>4.2123910074859712</v>
      </c>
      <c r="CO24" s="43">
        <f>INDEX('CCS-costs'!$L$32:$L$94,MATCH(IF(BB$7&lt;$AO24,BB$7&amp;"-"&amp;$AO24,$AO24&amp;"-"&amp;BB$7),'CCS-costs'!$I$32:$I$94,0))</f>
        <v>5.9042325807519456</v>
      </c>
      <c r="CP24" s="43" t="e">
        <f>INDEX('CCS-costs'!$L$32:$L$94,MATCH(IF(BC$7&lt;$AO24,BC$7&amp;"-"&amp;$AO24,$AO24&amp;"-"&amp;BC$7),'CCS-costs'!$I$32:$I$94,0))</f>
        <v>#N/A</v>
      </c>
      <c r="CQ24" s="43" t="e">
        <f>INDEX('CCS-costs'!$L$32:$L$94,MATCH(IF(BD$7&lt;$AO24,BD$7&amp;"-"&amp;$AO24,$AO24&amp;"-"&amp;BD$7),'CCS-costs'!$I$32:$I$94,0))</f>
        <v>#N/A</v>
      </c>
      <c r="CR24" s="43" t="e">
        <f>INDEX('CCS-costs'!$L$32:$L$94,MATCH(IF(BE$7&lt;$AO24,BE$7&amp;"-"&amp;$AO24,$AO24&amp;"-"&amp;BE$7),'CCS-costs'!$I$32:$I$94,0))</f>
        <v>#N/A</v>
      </c>
      <c r="CS24" s="52" t="e">
        <f>INDEX('CCS-costs'!$L$32:$L$94,MATCH(IF(BF$7&lt;$AO24,BF$7&amp;"-"&amp;$AO24,$AO24&amp;"-"&amp;BF$7),'CCS-costs'!$I$32:$I$94,0))</f>
        <v>#N/A</v>
      </c>
      <c r="CT24" s="43" t="e">
        <f>INDEX('CCS-costs'!$L$32:$L$94,MATCH(IF(BG$7&lt;$AO24,BG$7&amp;"-"&amp;$AO24,$AO24&amp;"-"&amp;BG$7),'CCS-costs'!$I$32:$I$94,0))</f>
        <v>#N/A</v>
      </c>
      <c r="CU24" s="43" t="e">
        <f>INDEX('CCS-costs'!$L$32:$L$94,MATCH(IF(BH$7&lt;$AO24,BH$7&amp;"-"&amp;$AO24,$AO24&amp;"-"&amp;BH$7),'CCS-costs'!$I$32:$I$94,0))</f>
        <v>#N/A</v>
      </c>
      <c r="CV24" s="43" t="e">
        <f>INDEX('CCS-costs'!$L$32:$L$94,MATCH(IF(BI$7&lt;$AO24,BI$7&amp;"-"&amp;$AO24,$AO24&amp;"-"&amp;BI$7),'CCS-costs'!$I$32:$I$94,0))</f>
        <v>#N/A</v>
      </c>
      <c r="CW24" s="43">
        <f>INDEX('CCS-costs'!$L$32:$L$94,MATCH(IF(BJ$7&lt;$AO24,BJ$7&amp;"-"&amp;$AO24,$AO24&amp;"-"&amp;BJ$7),'CCS-costs'!$I$32:$I$94,0))</f>
        <v>3.9704414193668383</v>
      </c>
      <c r="CX24" s="43" t="e">
        <f>INDEX('CCS-costs'!$L$32:$L$94,MATCH(IF(BK$7&lt;$AO24,BK$7&amp;"-"&amp;$AO24,$AO24&amp;"-"&amp;BK$7),'CCS-costs'!$I$32:$I$94,0))</f>
        <v>#N/A</v>
      </c>
      <c r="CY24" s="43" t="e">
        <f>INDEX('CCS-costs'!$L$32:$L$94,MATCH(IF(BL$7&lt;$AO24,BL$7&amp;"-"&amp;$AO24,$AO24&amp;"-"&amp;BL$7),'CCS-costs'!$I$32:$I$94,0))</f>
        <v>#N/A</v>
      </c>
      <c r="CZ24" s="43" t="e">
        <f>INDEX('CCS-costs'!$L$32:$L$94,MATCH(IF(BM$7&lt;$AO24,BM$7&amp;"-"&amp;$AO24,$AO24&amp;"-"&amp;BM$7),'CCS-costs'!$I$32:$I$94,0))</f>
        <v>#N/A</v>
      </c>
      <c r="DA24" s="43" t="e">
        <f>INDEX('CCS-costs'!$L$32:$L$94,MATCH(IF(BN$7&lt;$AO24,BN$7&amp;"-"&amp;$AO24,$AO24&amp;"-"&amp;BN$7),'CCS-costs'!$I$32:$I$94,0))</f>
        <v>#N/A</v>
      </c>
      <c r="DB24" s="43" t="e">
        <f>INDEX('CCS-costs'!$L$32:$L$94,MATCH(IF(BO$7&lt;$AO24,BO$7&amp;"-"&amp;$AO24,$AO24&amp;"-"&amp;BO$7),'CCS-costs'!$I$32:$I$94,0))</f>
        <v>#N/A</v>
      </c>
      <c r="DC24" s="43" t="e">
        <f>INDEX('CCS-costs'!$L$32:$L$94,MATCH(IF(BP$7&lt;$AO24,BP$7&amp;"-"&amp;$AO24,$AO24&amp;"-"&amp;BP$7),'CCS-costs'!$I$32:$I$94,0))</f>
        <v>#N/A</v>
      </c>
      <c r="DD24" s="43">
        <f>INDEX('CCS-costs'!$L$32:$L$94,MATCH(IF(BQ$7&lt;$AO24,BQ$7&amp;"-"&amp;$AO24,$AO24&amp;"-"&amp;BQ$7),'CCS-costs'!$I$32:$I$94,0))</f>
        <v>2.87752851183307</v>
      </c>
      <c r="DE24" s="43" t="e">
        <f>INDEX('CCS-costs'!$L$32:$L$94,MATCH(IF(BR$7&lt;$AO24,BR$7&amp;"-"&amp;$AO24,$AO24&amp;"-"&amp;BR$7),'CCS-costs'!$I$32:$I$94,0))</f>
        <v>#N/A</v>
      </c>
      <c r="DF24" s="43" t="e">
        <f>INDEX('CCS-costs'!$L$32:$L$94,MATCH(IF(BS$7&lt;$AO24,BS$7&amp;"-"&amp;$AO24,$AO24&amp;"-"&amp;BS$7),'CCS-costs'!$I$32:$I$94,0))</f>
        <v>#N/A</v>
      </c>
      <c r="DG24" s="43" t="e">
        <f>INDEX('CCS-costs'!$L$32:$L$94,MATCH(IF(BT$7&lt;$AO24,BT$7&amp;"-"&amp;$AO24,$AO24&amp;"-"&amp;BT$7),'CCS-costs'!$I$32:$I$94,0))</f>
        <v>#N/A</v>
      </c>
      <c r="DH24" s="43" t="e">
        <f>INDEX('CCS-costs'!$L$32:$L$94,MATCH(IF(BU$7&lt;$AO24,BU$7&amp;"-"&amp;$AO24,$AO24&amp;"-"&amp;BU$7),'CCS-costs'!$I$32:$I$94,0))</f>
        <v>#N/A</v>
      </c>
      <c r="DI24" s="43" t="e">
        <f>INDEX('CCS-costs'!$L$32:$L$94,MATCH(IF(BV$7&lt;$AO24,BV$7&amp;"-"&amp;$AO24,$AO24&amp;"-"&amp;BV$7),'CCS-costs'!$I$32:$I$94,0))</f>
        <v>#N/A</v>
      </c>
      <c r="DJ24" s="43" t="e">
        <f>INDEX('CCS-costs'!$L$32:$L$94,MATCH(IF(BW$7&lt;$AO24,BW$7&amp;"-"&amp;$AO24,$AO24&amp;"-"&amp;BW$7),'CCS-costs'!$I$32:$I$94,0))</f>
        <v>#N/A</v>
      </c>
      <c r="DK24" s="43" t="e">
        <f>INDEX('CCS-costs'!$L$32:$L$94,MATCH(IF(BX$7&lt;$AO24,BX$7&amp;"-"&amp;$AO24,$AO24&amp;"-"&amp;BX$7),'CCS-costs'!$I$32:$I$94,0))</f>
        <v>#N/A</v>
      </c>
      <c r="DL24" s="43" t="e">
        <f>INDEX('CCS-costs'!$L$32:$L$94,MATCH(IF(BY$7&lt;$AO24,BY$7&amp;"-"&amp;$AO24,$AO24&amp;"-"&amp;BY$7),'CCS-costs'!$I$32:$I$94,0))</f>
        <v>#N/A</v>
      </c>
      <c r="DM24" s="43" t="e">
        <f>INDEX('CCS-costs'!$L$32:$L$94,MATCH(IF(BZ$7&lt;$AO24,BZ$7&amp;"-"&amp;$AO24,$AO24&amp;"-"&amp;BZ$7),'CCS-costs'!$I$32:$I$94,0))</f>
        <v>#N/A</v>
      </c>
    </row>
    <row r="25" spans="2:117" ht="15.75" x14ac:dyDescent="0.25">
      <c r="B25" s="9" t="s">
        <v>17</v>
      </c>
      <c r="C25" s="43" t="s">
        <v>109</v>
      </c>
      <c r="D25" s="43" t="s">
        <v>109</v>
      </c>
      <c r="E25" s="43" t="s">
        <v>109</v>
      </c>
      <c r="F25" s="43" t="s">
        <v>109</v>
      </c>
      <c r="G25" s="43" t="s">
        <v>109</v>
      </c>
      <c r="H25" s="43" t="s">
        <v>109</v>
      </c>
      <c r="I25" s="43" t="s">
        <v>109</v>
      </c>
      <c r="J25" s="43" t="s">
        <v>109</v>
      </c>
      <c r="K25" s="43" t="s">
        <v>109</v>
      </c>
      <c r="L25" s="43" t="s">
        <v>109</v>
      </c>
      <c r="M25" s="43" t="s">
        <v>109</v>
      </c>
      <c r="N25" s="43" t="s">
        <v>109</v>
      </c>
      <c r="O25" s="43" t="s">
        <v>109</v>
      </c>
      <c r="P25" s="43" t="s">
        <v>109</v>
      </c>
      <c r="Q25" s="43" t="s">
        <v>109</v>
      </c>
      <c r="R25" s="43" t="s">
        <v>109</v>
      </c>
      <c r="S25" s="43" t="s">
        <v>109</v>
      </c>
      <c r="T25" s="52" t="s">
        <v>109</v>
      </c>
      <c r="U25" s="43" t="s">
        <v>109</v>
      </c>
      <c r="V25" s="43">
        <v>8.0887772442375856E-4</v>
      </c>
      <c r="W25" s="43" t="s">
        <v>109</v>
      </c>
      <c r="X25" s="43" t="s">
        <v>109</v>
      </c>
      <c r="Y25" s="43" t="s">
        <v>109</v>
      </c>
      <c r="Z25" s="43">
        <v>2.6634889315132505E-3</v>
      </c>
      <c r="AA25" s="43" t="s">
        <v>109</v>
      </c>
      <c r="AB25" s="43" t="s">
        <v>109</v>
      </c>
      <c r="AC25" s="43" t="s">
        <v>109</v>
      </c>
      <c r="AD25" s="43" t="s">
        <v>109</v>
      </c>
      <c r="AE25" s="43" t="s">
        <v>109</v>
      </c>
      <c r="AF25" s="43" t="s">
        <v>109</v>
      </c>
      <c r="AG25" s="43" t="s">
        <v>109</v>
      </c>
      <c r="AH25" s="43" t="s">
        <v>109</v>
      </c>
      <c r="AI25" s="43" t="s">
        <v>109</v>
      </c>
      <c r="AJ25" s="43" t="s">
        <v>109</v>
      </c>
      <c r="AK25" s="43" t="s">
        <v>109</v>
      </c>
      <c r="AL25" s="43" t="s">
        <v>109</v>
      </c>
      <c r="AM25" s="43" t="s">
        <v>109</v>
      </c>
      <c r="AO25" s="9" t="s">
        <v>17</v>
      </c>
      <c r="AP25" s="43" t="str">
        <f t="shared" si="36"/>
        <v/>
      </c>
      <c r="AQ25" s="43" t="str">
        <f t="shared" si="0"/>
        <v/>
      </c>
      <c r="AR25" s="43" t="str">
        <f t="shared" si="1"/>
        <v/>
      </c>
      <c r="AS25" s="43" t="str">
        <f t="shared" si="2"/>
        <v/>
      </c>
      <c r="AT25" s="43" t="str">
        <f t="shared" si="3"/>
        <v/>
      </c>
      <c r="AU25" s="43" t="str">
        <f t="shared" si="4"/>
        <v/>
      </c>
      <c r="AV25" s="43" t="str">
        <f t="shared" si="5"/>
        <v/>
      </c>
      <c r="AW25" s="43" t="str">
        <f t="shared" si="6"/>
        <v/>
      </c>
      <c r="AX25" s="43" t="str">
        <f t="shared" si="7"/>
        <v/>
      </c>
      <c r="AY25" s="43" t="str">
        <f t="shared" si="8"/>
        <v/>
      </c>
      <c r="AZ25" s="43" t="str">
        <f t="shared" si="9"/>
        <v/>
      </c>
      <c r="BA25" s="43" t="str">
        <f t="shared" si="10"/>
        <v/>
      </c>
      <c r="BB25" s="43" t="str">
        <f t="shared" si="11"/>
        <v/>
      </c>
      <c r="BC25" s="43" t="str">
        <f t="shared" si="12"/>
        <v/>
      </c>
      <c r="BD25" s="43" t="str">
        <f t="shared" si="13"/>
        <v/>
      </c>
      <c r="BE25" s="43" t="str">
        <f t="shared" si="14"/>
        <v/>
      </c>
      <c r="BF25" s="43" t="str">
        <f t="shared" si="15"/>
        <v/>
      </c>
      <c r="BG25" s="52" t="str">
        <f t="shared" si="16"/>
        <v/>
      </c>
      <c r="BH25" s="43" t="str">
        <f t="shared" si="17"/>
        <v/>
      </c>
      <c r="BI25" s="43">
        <f t="shared" si="18"/>
        <v>8.0887772442375856E-4</v>
      </c>
      <c r="BJ25" s="43" t="str">
        <f t="shared" si="19"/>
        <v/>
      </c>
      <c r="BK25" s="43" t="str">
        <f t="shared" si="20"/>
        <v/>
      </c>
      <c r="BL25" s="43" t="str">
        <f t="shared" si="21"/>
        <v/>
      </c>
      <c r="BM25" s="43">
        <f t="shared" si="22"/>
        <v>2.6634889315132505E-3</v>
      </c>
      <c r="BN25" s="43" t="str">
        <f t="shared" si="23"/>
        <v/>
      </c>
      <c r="BO25" s="43" t="str">
        <f t="shared" si="24"/>
        <v/>
      </c>
      <c r="BP25" s="43" t="str">
        <f t="shared" si="25"/>
        <v/>
      </c>
      <c r="BQ25" s="43" t="str">
        <f t="shared" si="26"/>
        <v/>
      </c>
      <c r="BR25" s="43" t="str">
        <f t="shared" si="27"/>
        <v/>
      </c>
      <c r="BS25" s="43" t="str">
        <f t="shared" si="28"/>
        <v/>
      </c>
      <c r="BT25" s="43" t="str">
        <f t="shared" si="29"/>
        <v/>
      </c>
      <c r="BU25" s="43" t="str">
        <f t="shared" si="30"/>
        <v/>
      </c>
      <c r="BV25" s="43" t="str">
        <f t="shared" si="31"/>
        <v/>
      </c>
      <c r="BW25" s="43" t="str">
        <f t="shared" si="32"/>
        <v/>
      </c>
      <c r="BX25" s="43" t="str">
        <f t="shared" si="33"/>
        <v/>
      </c>
      <c r="BY25" s="43" t="str">
        <f t="shared" si="34"/>
        <v/>
      </c>
      <c r="BZ25" s="43" t="str">
        <f t="shared" si="35"/>
        <v/>
      </c>
      <c r="CB25" s="9" t="s">
        <v>17</v>
      </c>
      <c r="CC25" s="43" t="e">
        <f>INDEX('CCS-costs'!$L$32:$L$94,MATCH(IF(AP$7&lt;$AO25,AP$7&amp;"-"&amp;$AO25,$AO25&amp;"-"&amp;AP$7),'CCS-costs'!$I$32:$I$94,0))</f>
        <v>#N/A</v>
      </c>
      <c r="CD25" s="43" t="e">
        <f>INDEX('CCS-costs'!$L$32:$L$94,MATCH(IF(AQ$7&lt;$AO25,AQ$7&amp;"-"&amp;$AO25,$AO25&amp;"-"&amp;AQ$7),'CCS-costs'!$I$32:$I$94,0))</f>
        <v>#N/A</v>
      </c>
      <c r="CE25" s="43" t="e">
        <f>INDEX('CCS-costs'!$L$32:$L$94,MATCH(IF(AR$7&lt;$AO25,AR$7&amp;"-"&amp;$AO25,$AO25&amp;"-"&amp;AR$7),'CCS-costs'!$I$32:$I$94,0))</f>
        <v>#N/A</v>
      </c>
      <c r="CF25" s="43" t="e">
        <f>INDEX('CCS-costs'!$L$32:$L$94,MATCH(IF(AS$7&lt;$AO25,AS$7&amp;"-"&amp;$AO25,$AO25&amp;"-"&amp;AS$7),'CCS-costs'!$I$32:$I$94,0))</f>
        <v>#N/A</v>
      </c>
      <c r="CG25" s="43" t="e">
        <f>INDEX('CCS-costs'!$L$32:$L$94,MATCH(IF(AT$7&lt;$AO25,AT$7&amp;"-"&amp;$AO25,$AO25&amp;"-"&amp;AT$7),'CCS-costs'!$I$32:$I$94,0))</f>
        <v>#N/A</v>
      </c>
      <c r="CH25" s="43" t="e">
        <f>INDEX('CCS-costs'!$L$32:$L$94,MATCH(IF(AU$7&lt;$AO25,AU$7&amp;"-"&amp;$AO25,$AO25&amp;"-"&amp;AU$7),'CCS-costs'!$I$32:$I$94,0))</f>
        <v>#N/A</v>
      </c>
      <c r="CI25" s="43" t="e">
        <f>INDEX('CCS-costs'!$L$32:$L$94,MATCH(IF(AV$7&lt;$AO25,AV$7&amp;"-"&amp;$AO25,$AO25&amp;"-"&amp;AV$7),'CCS-costs'!$I$32:$I$94,0))</f>
        <v>#N/A</v>
      </c>
      <c r="CJ25" s="43" t="str">
        <f>INDEX('CCS-costs'!$L$32:$L$94,MATCH(IF(AW$7&lt;$AO25,AW$7&amp;"-"&amp;$AO25,$AO25&amp;"-"&amp;AW$7),'CCS-costs'!$I$32:$I$94,0))</f>
        <v/>
      </c>
      <c r="CK25" s="43" t="str">
        <f>INDEX('CCS-costs'!$L$32:$L$94,MATCH(IF(AX$7&lt;$AO25,AX$7&amp;"-"&amp;$AO25,$AO25&amp;"-"&amp;AX$7),'CCS-costs'!$I$32:$I$94,0))</f>
        <v/>
      </c>
      <c r="CL25" s="43" t="e">
        <f>INDEX('CCS-costs'!$L$32:$L$94,MATCH(IF(AY$7&lt;$AO25,AY$7&amp;"-"&amp;$AO25,$AO25&amp;"-"&amp;AY$7),'CCS-costs'!$I$32:$I$94,0))</f>
        <v>#N/A</v>
      </c>
      <c r="CM25" s="43" t="e">
        <f>INDEX('CCS-costs'!$L$32:$L$94,MATCH(IF(AZ$7&lt;$AO25,AZ$7&amp;"-"&amp;$AO25,$AO25&amp;"-"&amp;AZ$7),'CCS-costs'!$I$32:$I$94,0))</f>
        <v>#N/A</v>
      </c>
      <c r="CN25" s="43" t="e">
        <f>INDEX('CCS-costs'!$L$32:$L$94,MATCH(IF(BA$7&lt;$AO25,BA$7&amp;"-"&amp;$AO25,$AO25&amp;"-"&amp;BA$7),'CCS-costs'!$I$32:$I$94,0))</f>
        <v>#N/A</v>
      </c>
      <c r="CO25" s="43" t="e">
        <f>INDEX('CCS-costs'!$L$32:$L$94,MATCH(IF(BB$7&lt;$AO25,BB$7&amp;"-"&amp;$AO25,$AO25&amp;"-"&amp;BB$7),'CCS-costs'!$I$32:$I$94,0))</f>
        <v>#N/A</v>
      </c>
      <c r="CP25" s="43" t="e">
        <f>INDEX('CCS-costs'!$L$32:$L$94,MATCH(IF(BC$7&lt;$AO25,BC$7&amp;"-"&amp;$AO25,$AO25&amp;"-"&amp;BC$7),'CCS-costs'!$I$32:$I$94,0))</f>
        <v>#N/A</v>
      </c>
      <c r="CQ25" s="43" t="e">
        <f>INDEX('CCS-costs'!$L$32:$L$94,MATCH(IF(BD$7&lt;$AO25,BD$7&amp;"-"&amp;$AO25,$AO25&amp;"-"&amp;BD$7),'CCS-costs'!$I$32:$I$94,0))</f>
        <v>#N/A</v>
      </c>
      <c r="CR25" s="43" t="e">
        <f>INDEX('CCS-costs'!$L$32:$L$94,MATCH(IF(BE$7&lt;$AO25,BE$7&amp;"-"&amp;$AO25,$AO25&amp;"-"&amp;BE$7),'CCS-costs'!$I$32:$I$94,0))</f>
        <v>#N/A</v>
      </c>
      <c r="CS25" s="43" t="e">
        <f>INDEX('CCS-costs'!$L$32:$L$94,MATCH(IF(BF$7&lt;$AO25,BF$7&amp;"-"&amp;$AO25,$AO25&amp;"-"&amp;BF$7),'CCS-costs'!$I$32:$I$94,0))</f>
        <v>#N/A</v>
      </c>
      <c r="CT25" s="52" t="e">
        <f>INDEX('CCS-costs'!$L$32:$L$94,MATCH(IF(BG$7&lt;$AO25,BG$7&amp;"-"&amp;$AO25,$AO25&amp;"-"&amp;BG$7),'CCS-costs'!$I$32:$I$94,0))</f>
        <v>#N/A</v>
      </c>
      <c r="CU25" s="43" t="e">
        <f>INDEX('CCS-costs'!$L$32:$L$94,MATCH(IF(BH$7&lt;$AO25,BH$7&amp;"-"&amp;$AO25,$AO25&amp;"-"&amp;BH$7),'CCS-costs'!$I$32:$I$94,0))</f>
        <v>#N/A</v>
      </c>
      <c r="CV25" s="43">
        <f>INDEX('CCS-costs'!$L$32:$L$94,MATCH(IF(BI$7&lt;$AO25,BI$7&amp;"-"&amp;$AO25,$AO25&amp;"-"&amp;BI$7),'CCS-costs'!$I$32:$I$94,0))</f>
        <v>0.8088777244237586</v>
      </c>
      <c r="CW25" s="43" t="e">
        <f>INDEX('CCS-costs'!$L$32:$L$94,MATCH(IF(BJ$7&lt;$AO25,BJ$7&amp;"-"&amp;$AO25,$AO25&amp;"-"&amp;BJ$7),'CCS-costs'!$I$32:$I$94,0))</f>
        <v>#N/A</v>
      </c>
      <c r="CX25" s="43" t="e">
        <f>INDEX('CCS-costs'!$L$32:$L$94,MATCH(IF(BK$7&lt;$AO25,BK$7&amp;"-"&amp;$AO25,$AO25&amp;"-"&amp;BK$7),'CCS-costs'!$I$32:$I$94,0))</f>
        <v>#N/A</v>
      </c>
      <c r="CY25" s="43" t="e">
        <f>INDEX('CCS-costs'!$L$32:$L$94,MATCH(IF(BL$7&lt;$AO25,BL$7&amp;"-"&amp;$AO25,$AO25&amp;"-"&amp;BL$7),'CCS-costs'!$I$32:$I$94,0))</f>
        <v>#N/A</v>
      </c>
      <c r="CZ25" s="43">
        <f>INDEX('CCS-costs'!$L$32:$L$94,MATCH(IF(BM$7&lt;$AO25,BM$7&amp;"-"&amp;$AO25,$AO25&amp;"-"&amp;BM$7),'CCS-costs'!$I$32:$I$94,0))</f>
        <v>2.6634889315132506</v>
      </c>
      <c r="DA25" s="43" t="e">
        <f>INDEX('CCS-costs'!$L$32:$L$94,MATCH(IF(BN$7&lt;$AO25,BN$7&amp;"-"&amp;$AO25,$AO25&amp;"-"&amp;BN$7),'CCS-costs'!$I$32:$I$94,0))</f>
        <v>#N/A</v>
      </c>
      <c r="DB25" s="43" t="e">
        <f>INDEX('CCS-costs'!$L$32:$L$94,MATCH(IF(BO$7&lt;$AO25,BO$7&amp;"-"&amp;$AO25,$AO25&amp;"-"&amp;BO$7),'CCS-costs'!$I$32:$I$94,0))</f>
        <v>#N/A</v>
      </c>
      <c r="DC25" s="43" t="e">
        <f>INDEX('CCS-costs'!$L$32:$L$94,MATCH(IF(BP$7&lt;$AO25,BP$7&amp;"-"&amp;$AO25,$AO25&amp;"-"&amp;BP$7),'CCS-costs'!$I$32:$I$94,0))</f>
        <v>#N/A</v>
      </c>
      <c r="DD25" s="43" t="e">
        <f>INDEX('CCS-costs'!$L$32:$L$94,MATCH(IF(BQ$7&lt;$AO25,BQ$7&amp;"-"&amp;$AO25,$AO25&amp;"-"&amp;BQ$7),'CCS-costs'!$I$32:$I$94,0))</f>
        <v>#N/A</v>
      </c>
      <c r="DE25" s="43" t="e">
        <f>INDEX('CCS-costs'!$L$32:$L$94,MATCH(IF(BR$7&lt;$AO25,BR$7&amp;"-"&amp;$AO25,$AO25&amp;"-"&amp;BR$7),'CCS-costs'!$I$32:$I$94,0))</f>
        <v>#N/A</v>
      </c>
      <c r="DF25" s="43" t="e">
        <f>INDEX('CCS-costs'!$L$32:$L$94,MATCH(IF(BS$7&lt;$AO25,BS$7&amp;"-"&amp;$AO25,$AO25&amp;"-"&amp;BS$7),'CCS-costs'!$I$32:$I$94,0))</f>
        <v>#N/A</v>
      </c>
      <c r="DG25" s="43" t="e">
        <f>INDEX('CCS-costs'!$L$32:$L$94,MATCH(IF(BT$7&lt;$AO25,BT$7&amp;"-"&amp;$AO25,$AO25&amp;"-"&amp;BT$7),'CCS-costs'!$I$32:$I$94,0))</f>
        <v>#N/A</v>
      </c>
      <c r="DH25" s="43" t="e">
        <f>INDEX('CCS-costs'!$L$32:$L$94,MATCH(IF(BU$7&lt;$AO25,BU$7&amp;"-"&amp;$AO25,$AO25&amp;"-"&amp;BU$7),'CCS-costs'!$I$32:$I$94,0))</f>
        <v>#N/A</v>
      </c>
      <c r="DI25" s="43" t="e">
        <f>INDEX('CCS-costs'!$L$32:$L$94,MATCH(IF(BV$7&lt;$AO25,BV$7&amp;"-"&amp;$AO25,$AO25&amp;"-"&amp;BV$7),'CCS-costs'!$I$32:$I$94,0))</f>
        <v>#N/A</v>
      </c>
      <c r="DJ25" s="43" t="e">
        <f>INDEX('CCS-costs'!$L$32:$L$94,MATCH(IF(BW$7&lt;$AO25,BW$7&amp;"-"&amp;$AO25,$AO25&amp;"-"&amp;BW$7),'CCS-costs'!$I$32:$I$94,0))</f>
        <v>#N/A</v>
      </c>
      <c r="DK25" s="43" t="e">
        <f>INDEX('CCS-costs'!$L$32:$L$94,MATCH(IF(BX$7&lt;$AO25,BX$7&amp;"-"&amp;$AO25,$AO25&amp;"-"&amp;BX$7),'CCS-costs'!$I$32:$I$94,0))</f>
        <v>#N/A</v>
      </c>
      <c r="DL25" s="43" t="e">
        <f>INDEX('CCS-costs'!$L$32:$L$94,MATCH(IF(BY$7&lt;$AO25,BY$7&amp;"-"&amp;$AO25,$AO25&amp;"-"&amp;BY$7),'CCS-costs'!$I$32:$I$94,0))</f>
        <v>#N/A</v>
      </c>
      <c r="DM25" s="43" t="e">
        <f>INDEX('CCS-costs'!$L$32:$L$94,MATCH(IF(BZ$7&lt;$AO25,BZ$7&amp;"-"&amp;$AO25,$AO25&amp;"-"&amp;BZ$7),'CCS-costs'!$I$32:$I$94,0))</f>
        <v>#N/A</v>
      </c>
    </row>
    <row r="26" spans="2:117" ht="15.75" x14ac:dyDescent="0.25">
      <c r="B26" s="9" t="s">
        <v>18</v>
      </c>
      <c r="C26" s="43" t="s">
        <v>109</v>
      </c>
      <c r="D26" s="43">
        <v>9.1738679739311721E-4</v>
      </c>
      <c r="E26" s="43" t="s">
        <v>109</v>
      </c>
      <c r="F26" s="43" t="s">
        <v>109</v>
      </c>
      <c r="G26" s="43" t="s">
        <v>109</v>
      </c>
      <c r="H26" s="43" t="s">
        <v>109</v>
      </c>
      <c r="I26" s="43">
        <v>1.9290959827440403E-3</v>
      </c>
      <c r="J26" s="43" t="s">
        <v>109</v>
      </c>
      <c r="K26" s="43" t="s">
        <v>109</v>
      </c>
      <c r="L26" s="43" t="s">
        <v>109</v>
      </c>
      <c r="M26" s="43" t="s">
        <v>109</v>
      </c>
      <c r="N26" s="43">
        <v>2.4424517226336127E-3</v>
      </c>
      <c r="O26" s="43" t="s">
        <v>109</v>
      </c>
      <c r="P26" s="43" t="s">
        <v>109</v>
      </c>
      <c r="Q26" s="43" t="s">
        <v>109</v>
      </c>
      <c r="R26" s="43" t="s">
        <v>109</v>
      </c>
      <c r="S26" s="43" t="s">
        <v>109</v>
      </c>
      <c r="T26" s="43" t="s">
        <v>109</v>
      </c>
      <c r="U26" s="52" t="s">
        <v>109</v>
      </c>
      <c r="V26" s="43" t="s">
        <v>109</v>
      </c>
      <c r="W26" s="43" t="s">
        <v>109</v>
      </c>
      <c r="X26" s="43" t="s">
        <v>109</v>
      </c>
      <c r="Y26" s="43" t="s">
        <v>109</v>
      </c>
      <c r="Z26" s="43" t="s">
        <v>109</v>
      </c>
      <c r="AA26" s="43" t="s">
        <v>109</v>
      </c>
      <c r="AB26" s="43" t="s">
        <v>109</v>
      </c>
      <c r="AC26" s="43" t="s">
        <v>109</v>
      </c>
      <c r="AD26" s="43" t="s">
        <v>109</v>
      </c>
      <c r="AE26" s="43" t="s">
        <v>109</v>
      </c>
      <c r="AF26" s="43" t="s">
        <v>109</v>
      </c>
      <c r="AG26" s="43" t="s">
        <v>109</v>
      </c>
      <c r="AH26" s="43" t="s">
        <v>109</v>
      </c>
      <c r="AI26" s="43" t="s">
        <v>109</v>
      </c>
      <c r="AJ26" s="43" t="s">
        <v>109</v>
      </c>
      <c r="AK26" s="43" t="s">
        <v>109</v>
      </c>
      <c r="AL26" s="43" t="s">
        <v>109</v>
      </c>
      <c r="AM26" s="43" t="s">
        <v>109</v>
      </c>
      <c r="AO26" s="9" t="s">
        <v>18</v>
      </c>
      <c r="AP26" s="43" t="str">
        <f t="shared" si="36"/>
        <v/>
      </c>
      <c r="AQ26" s="43">
        <f t="shared" si="0"/>
        <v>9.1738679739311721E-4</v>
      </c>
      <c r="AR26" s="43" t="str">
        <f t="shared" si="1"/>
        <v/>
      </c>
      <c r="AS26" s="43" t="str">
        <f t="shared" si="2"/>
        <v/>
      </c>
      <c r="AT26" s="43" t="str">
        <f t="shared" si="3"/>
        <v/>
      </c>
      <c r="AU26" s="43" t="str">
        <f t="shared" si="4"/>
        <v/>
      </c>
      <c r="AV26" s="43">
        <f t="shared" si="5"/>
        <v>1.9290959827440403E-3</v>
      </c>
      <c r="AW26" s="43" t="str">
        <f t="shared" si="6"/>
        <v/>
      </c>
      <c r="AX26" s="43" t="str">
        <f t="shared" si="7"/>
        <v/>
      </c>
      <c r="AY26" s="43" t="str">
        <f t="shared" si="8"/>
        <v/>
      </c>
      <c r="AZ26" s="43" t="str">
        <f t="shared" si="9"/>
        <v/>
      </c>
      <c r="BA26" s="43">
        <f t="shared" si="10"/>
        <v>2.4424517226336127E-3</v>
      </c>
      <c r="BB26" s="43" t="str">
        <f t="shared" si="11"/>
        <v/>
      </c>
      <c r="BC26" s="43" t="str">
        <f t="shared" si="12"/>
        <v/>
      </c>
      <c r="BD26" s="43" t="str">
        <f t="shared" si="13"/>
        <v/>
      </c>
      <c r="BE26" s="43" t="str">
        <f t="shared" si="14"/>
        <v/>
      </c>
      <c r="BF26" s="43" t="str">
        <f t="shared" si="15"/>
        <v/>
      </c>
      <c r="BG26" s="43" t="str">
        <f t="shared" si="16"/>
        <v/>
      </c>
      <c r="BH26" s="52" t="str">
        <f t="shared" si="17"/>
        <v/>
      </c>
      <c r="BI26" s="43" t="str">
        <f t="shared" si="18"/>
        <v/>
      </c>
      <c r="BJ26" s="43" t="str">
        <f t="shared" si="19"/>
        <v/>
      </c>
      <c r="BK26" s="43" t="str">
        <f t="shared" si="20"/>
        <v/>
      </c>
      <c r="BL26" s="43" t="str">
        <f t="shared" si="21"/>
        <v/>
      </c>
      <c r="BM26" s="43" t="str">
        <f t="shared" si="22"/>
        <v/>
      </c>
      <c r="BN26" s="43" t="str">
        <f t="shared" si="23"/>
        <v/>
      </c>
      <c r="BO26" s="43" t="str">
        <f t="shared" si="24"/>
        <v/>
      </c>
      <c r="BP26" s="43" t="str">
        <f t="shared" si="25"/>
        <v/>
      </c>
      <c r="BQ26" s="43" t="str">
        <f t="shared" si="26"/>
        <v/>
      </c>
      <c r="BR26" s="43" t="str">
        <f t="shared" si="27"/>
        <v/>
      </c>
      <c r="BS26" s="43" t="str">
        <f t="shared" si="28"/>
        <v/>
      </c>
      <c r="BT26" s="43" t="str">
        <f t="shared" si="29"/>
        <v/>
      </c>
      <c r="BU26" s="43" t="str">
        <f t="shared" si="30"/>
        <v/>
      </c>
      <c r="BV26" s="43" t="str">
        <f t="shared" si="31"/>
        <v/>
      </c>
      <c r="BW26" s="43" t="str">
        <f t="shared" si="32"/>
        <v/>
      </c>
      <c r="BX26" s="43" t="str">
        <f t="shared" si="33"/>
        <v/>
      </c>
      <c r="BY26" s="43" t="str">
        <f t="shared" si="34"/>
        <v/>
      </c>
      <c r="BZ26" s="43" t="str">
        <f t="shared" si="35"/>
        <v/>
      </c>
      <c r="CB26" s="9" t="s">
        <v>18</v>
      </c>
      <c r="CC26" s="43" t="e">
        <f>INDEX('CCS-costs'!$L$32:$L$94,MATCH(IF(AP$7&lt;$AO26,AP$7&amp;"-"&amp;$AO26,$AO26&amp;"-"&amp;AP$7),'CCS-costs'!$I$32:$I$94,0))</f>
        <v>#N/A</v>
      </c>
      <c r="CD26" s="43">
        <f>INDEX('CCS-costs'!$L$32:$L$94,MATCH(IF(AQ$7&lt;$AO26,AQ$7&amp;"-"&amp;$AO26,$AO26&amp;"-"&amp;AQ$7),'CCS-costs'!$I$32:$I$94,0))</f>
        <v>0.91738679739311724</v>
      </c>
      <c r="CE26" s="43" t="e">
        <f>INDEX('CCS-costs'!$L$32:$L$94,MATCH(IF(AR$7&lt;$AO26,AR$7&amp;"-"&amp;$AO26,$AO26&amp;"-"&amp;AR$7),'CCS-costs'!$I$32:$I$94,0))</f>
        <v>#N/A</v>
      </c>
      <c r="CF26" s="43" t="e">
        <f>INDEX('CCS-costs'!$L$32:$L$94,MATCH(IF(AS$7&lt;$AO26,AS$7&amp;"-"&amp;$AO26,$AO26&amp;"-"&amp;AS$7),'CCS-costs'!$I$32:$I$94,0))</f>
        <v>#N/A</v>
      </c>
      <c r="CG26" s="43" t="e">
        <f>INDEX('CCS-costs'!$L$32:$L$94,MATCH(IF(AT$7&lt;$AO26,AT$7&amp;"-"&amp;$AO26,$AO26&amp;"-"&amp;AT$7),'CCS-costs'!$I$32:$I$94,0))</f>
        <v>#N/A</v>
      </c>
      <c r="CH26" s="43" t="e">
        <f>INDEX('CCS-costs'!$L$32:$L$94,MATCH(IF(AU$7&lt;$AO26,AU$7&amp;"-"&amp;$AO26,$AO26&amp;"-"&amp;AU$7),'CCS-costs'!$I$32:$I$94,0))</f>
        <v>#N/A</v>
      </c>
      <c r="CI26" s="43">
        <f>INDEX('CCS-costs'!$L$32:$L$94,MATCH(IF(AV$7&lt;$AO26,AV$7&amp;"-"&amp;$AO26,$AO26&amp;"-"&amp;AV$7),'CCS-costs'!$I$32:$I$94,0))</f>
        <v>1.9290959827440401</v>
      </c>
      <c r="CJ26" s="43" t="e">
        <f>INDEX('CCS-costs'!$L$32:$L$94,MATCH(IF(AW$7&lt;$AO26,AW$7&amp;"-"&amp;$AO26,$AO26&amp;"-"&amp;AW$7),'CCS-costs'!$I$32:$I$94,0))</f>
        <v>#N/A</v>
      </c>
      <c r="CK26" s="43" t="e">
        <f>INDEX('CCS-costs'!$L$32:$L$94,MATCH(IF(AX$7&lt;$AO26,AX$7&amp;"-"&amp;$AO26,$AO26&amp;"-"&amp;AX$7),'CCS-costs'!$I$32:$I$94,0))</f>
        <v>#N/A</v>
      </c>
      <c r="CL26" s="43" t="e">
        <f>INDEX('CCS-costs'!$L$32:$L$94,MATCH(IF(AY$7&lt;$AO26,AY$7&amp;"-"&amp;$AO26,$AO26&amp;"-"&amp;AY$7),'CCS-costs'!$I$32:$I$94,0))</f>
        <v>#N/A</v>
      </c>
      <c r="CM26" s="43" t="e">
        <f>INDEX('CCS-costs'!$L$32:$L$94,MATCH(IF(AZ$7&lt;$AO26,AZ$7&amp;"-"&amp;$AO26,$AO26&amp;"-"&amp;AZ$7),'CCS-costs'!$I$32:$I$94,0))</f>
        <v>#N/A</v>
      </c>
      <c r="CN26" s="43">
        <f>INDEX('CCS-costs'!$L$32:$L$94,MATCH(IF(BA$7&lt;$AO26,BA$7&amp;"-"&amp;$AO26,$AO26&amp;"-"&amp;BA$7),'CCS-costs'!$I$32:$I$94,0))</f>
        <v>2.4424517226336127</v>
      </c>
      <c r="CO26" s="43" t="e">
        <f>INDEX('CCS-costs'!$L$32:$L$94,MATCH(IF(BB$7&lt;$AO26,BB$7&amp;"-"&amp;$AO26,$AO26&amp;"-"&amp;BB$7),'CCS-costs'!$I$32:$I$94,0))</f>
        <v>#N/A</v>
      </c>
      <c r="CP26" s="43" t="e">
        <f>INDEX('CCS-costs'!$L$32:$L$94,MATCH(IF(BC$7&lt;$AO26,BC$7&amp;"-"&amp;$AO26,$AO26&amp;"-"&amp;BC$7),'CCS-costs'!$I$32:$I$94,0))</f>
        <v>#N/A</v>
      </c>
      <c r="CQ26" s="43" t="e">
        <f>INDEX('CCS-costs'!$L$32:$L$94,MATCH(IF(BD$7&lt;$AO26,BD$7&amp;"-"&amp;$AO26,$AO26&amp;"-"&amp;BD$7),'CCS-costs'!$I$32:$I$94,0))</f>
        <v>#N/A</v>
      </c>
      <c r="CR26" s="43" t="e">
        <f>INDEX('CCS-costs'!$L$32:$L$94,MATCH(IF(BE$7&lt;$AO26,BE$7&amp;"-"&amp;$AO26,$AO26&amp;"-"&amp;BE$7),'CCS-costs'!$I$32:$I$94,0))</f>
        <v>#N/A</v>
      </c>
      <c r="CS26" s="43" t="e">
        <f>INDEX('CCS-costs'!$L$32:$L$94,MATCH(IF(BF$7&lt;$AO26,BF$7&amp;"-"&amp;$AO26,$AO26&amp;"-"&amp;BF$7),'CCS-costs'!$I$32:$I$94,0))</f>
        <v>#N/A</v>
      </c>
      <c r="CT26" s="43" t="e">
        <f>INDEX('CCS-costs'!$L$32:$L$94,MATCH(IF(BG$7&lt;$AO26,BG$7&amp;"-"&amp;$AO26,$AO26&amp;"-"&amp;BG$7),'CCS-costs'!$I$32:$I$94,0))</f>
        <v>#N/A</v>
      </c>
      <c r="CU26" s="52" t="e">
        <f>INDEX('CCS-costs'!$L$32:$L$94,MATCH(IF(BH$7&lt;$AO26,BH$7&amp;"-"&amp;$AO26,$AO26&amp;"-"&amp;BH$7),'CCS-costs'!$I$32:$I$94,0))</f>
        <v>#N/A</v>
      </c>
      <c r="CV26" s="43" t="e">
        <f>INDEX('CCS-costs'!$L$32:$L$94,MATCH(IF(BI$7&lt;$AO26,BI$7&amp;"-"&amp;$AO26,$AO26&amp;"-"&amp;BI$7),'CCS-costs'!$I$32:$I$94,0))</f>
        <v>#N/A</v>
      </c>
      <c r="CW26" s="43" t="e">
        <f>INDEX('CCS-costs'!$L$32:$L$94,MATCH(IF(BJ$7&lt;$AO26,BJ$7&amp;"-"&amp;$AO26,$AO26&amp;"-"&amp;BJ$7),'CCS-costs'!$I$32:$I$94,0))</f>
        <v>#N/A</v>
      </c>
      <c r="CX26" s="43" t="e">
        <f>INDEX('CCS-costs'!$L$32:$L$94,MATCH(IF(BK$7&lt;$AO26,BK$7&amp;"-"&amp;$AO26,$AO26&amp;"-"&amp;BK$7),'CCS-costs'!$I$32:$I$94,0))</f>
        <v>#N/A</v>
      </c>
      <c r="CY26" s="43" t="e">
        <f>INDEX('CCS-costs'!$L$32:$L$94,MATCH(IF(BL$7&lt;$AO26,BL$7&amp;"-"&amp;$AO26,$AO26&amp;"-"&amp;BL$7),'CCS-costs'!$I$32:$I$94,0))</f>
        <v>#N/A</v>
      </c>
      <c r="CZ26" s="43" t="e">
        <f>INDEX('CCS-costs'!$L$32:$L$94,MATCH(IF(BM$7&lt;$AO26,BM$7&amp;"-"&amp;$AO26,$AO26&amp;"-"&amp;BM$7),'CCS-costs'!$I$32:$I$94,0))</f>
        <v>#N/A</v>
      </c>
      <c r="DA26" s="43" t="e">
        <f>INDEX('CCS-costs'!$L$32:$L$94,MATCH(IF(BN$7&lt;$AO26,BN$7&amp;"-"&amp;$AO26,$AO26&amp;"-"&amp;BN$7),'CCS-costs'!$I$32:$I$94,0))</f>
        <v>#N/A</v>
      </c>
      <c r="DB26" s="43" t="e">
        <f>INDEX('CCS-costs'!$L$32:$L$94,MATCH(IF(BO$7&lt;$AO26,BO$7&amp;"-"&amp;$AO26,$AO26&amp;"-"&amp;BO$7),'CCS-costs'!$I$32:$I$94,0))</f>
        <v>#N/A</v>
      </c>
      <c r="DC26" s="43" t="e">
        <f>INDEX('CCS-costs'!$L$32:$L$94,MATCH(IF(BP$7&lt;$AO26,BP$7&amp;"-"&amp;$AO26,$AO26&amp;"-"&amp;BP$7),'CCS-costs'!$I$32:$I$94,0))</f>
        <v>#N/A</v>
      </c>
      <c r="DD26" s="43" t="e">
        <f>INDEX('CCS-costs'!$L$32:$L$94,MATCH(IF(BQ$7&lt;$AO26,BQ$7&amp;"-"&amp;$AO26,$AO26&amp;"-"&amp;BQ$7),'CCS-costs'!$I$32:$I$94,0))</f>
        <v>#N/A</v>
      </c>
      <c r="DE26" s="43" t="e">
        <f>INDEX('CCS-costs'!$L$32:$L$94,MATCH(IF(BR$7&lt;$AO26,BR$7&amp;"-"&amp;$AO26,$AO26&amp;"-"&amp;BR$7),'CCS-costs'!$I$32:$I$94,0))</f>
        <v>#N/A</v>
      </c>
      <c r="DF26" s="43" t="e">
        <f>INDEX('CCS-costs'!$L$32:$L$94,MATCH(IF(BS$7&lt;$AO26,BS$7&amp;"-"&amp;$AO26,$AO26&amp;"-"&amp;BS$7),'CCS-costs'!$I$32:$I$94,0))</f>
        <v>#N/A</v>
      </c>
      <c r="DG26" s="43" t="e">
        <f>INDEX('CCS-costs'!$L$32:$L$94,MATCH(IF(BT$7&lt;$AO26,BT$7&amp;"-"&amp;$AO26,$AO26&amp;"-"&amp;BT$7),'CCS-costs'!$I$32:$I$94,0))</f>
        <v>#N/A</v>
      </c>
      <c r="DH26" s="43" t="e">
        <f>INDEX('CCS-costs'!$L$32:$L$94,MATCH(IF(BU$7&lt;$AO26,BU$7&amp;"-"&amp;$AO26,$AO26&amp;"-"&amp;BU$7),'CCS-costs'!$I$32:$I$94,0))</f>
        <v>#N/A</v>
      </c>
      <c r="DI26" s="43" t="e">
        <f>INDEX('CCS-costs'!$L$32:$L$94,MATCH(IF(BV$7&lt;$AO26,BV$7&amp;"-"&amp;$AO26,$AO26&amp;"-"&amp;BV$7),'CCS-costs'!$I$32:$I$94,0))</f>
        <v>#N/A</v>
      </c>
      <c r="DJ26" s="43" t="e">
        <f>INDEX('CCS-costs'!$L$32:$L$94,MATCH(IF(BW$7&lt;$AO26,BW$7&amp;"-"&amp;$AO26,$AO26&amp;"-"&amp;BW$7),'CCS-costs'!$I$32:$I$94,0))</f>
        <v>#N/A</v>
      </c>
      <c r="DK26" s="43" t="e">
        <f>INDEX('CCS-costs'!$L$32:$L$94,MATCH(IF(BX$7&lt;$AO26,BX$7&amp;"-"&amp;$AO26,$AO26&amp;"-"&amp;BX$7),'CCS-costs'!$I$32:$I$94,0))</f>
        <v>#N/A</v>
      </c>
      <c r="DL26" s="43" t="e">
        <f>INDEX('CCS-costs'!$L$32:$L$94,MATCH(IF(BY$7&lt;$AO26,BY$7&amp;"-"&amp;$AO26,$AO26&amp;"-"&amp;BY$7),'CCS-costs'!$I$32:$I$94,0))</f>
        <v>#N/A</v>
      </c>
      <c r="DM26" s="43" t="e">
        <f>INDEX('CCS-costs'!$L$32:$L$94,MATCH(IF(BZ$7&lt;$AO26,BZ$7&amp;"-"&amp;$AO26,$AO26&amp;"-"&amp;BZ$7),'CCS-costs'!$I$32:$I$94,0))</f>
        <v>#N/A</v>
      </c>
    </row>
    <row r="27" spans="2:117" ht="15.75" x14ac:dyDescent="0.25">
      <c r="B27" s="9" t="s">
        <v>19</v>
      </c>
      <c r="C27" s="43" t="s">
        <v>109</v>
      </c>
      <c r="D27" s="43" t="s">
        <v>109</v>
      </c>
      <c r="E27" s="43" t="s">
        <v>109</v>
      </c>
      <c r="F27" s="43" t="s">
        <v>109</v>
      </c>
      <c r="G27" s="43" t="s">
        <v>109</v>
      </c>
      <c r="H27" s="43" t="s">
        <v>109</v>
      </c>
      <c r="I27" s="43" t="s">
        <v>109</v>
      </c>
      <c r="J27" s="43" t="s">
        <v>109</v>
      </c>
      <c r="K27" s="43">
        <v>1.533235871501819E-3</v>
      </c>
      <c r="L27" s="43" t="s">
        <v>109</v>
      </c>
      <c r="M27" s="43" t="s">
        <v>109</v>
      </c>
      <c r="N27" s="43" t="s">
        <v>109</v>
      </c>
      <c r="O27" s="43" t="s">
        <v>109</v>
      </c>
      <c r="P27" s="43" t="s">
        <v>109</v>
      </c>
      <c r="Q27" s="43" t="s">
        <v>109</v>
      </c>
      <c r="R27" s="43" t="s">
        <v>109</v>
      </c>
      <c r="S27" s="43" t="s">
        <v>109</v>
      </c>
      <c r="T27" s="43">
        <v>8.0887772442375856E-4</v>
      </c>
      <c r="U27" s="43" t="s">
        <v>109</v>
      </c>
      <c r="V27" s="52" t="s">
        <v>109</v>
      </c>
      <c r="W27" s="43" t="s">
        <v>109</v>
      </c>
      <c r="X27" s="43" t="s">
        <v>109</v>
      </c>
      <c r="Y27" s="43" t="s">
        <v>109</v>
      </c>
      <c r="Z27" s="43" t="s">
        <v>109</v>
      </c>
      <c r="AA27" s="43" t="s">
        <v>109</v>
      </c>
      <c r="AB27" s="43" t="s">
        <v>109</v>
      </c>
      <c r="AC27" s="43">
        <v>3.7814388259321766E-3</v>
      </c>
      <c r="AD27" s="43" t="s">
        <v>109</v>
      </c>
      <c r="AE27" s="43" t="s">
        <v>109</v>
      </c>
      <c r="AF27" s="43" t="s">
        <v>109</v>
      </c>
      <c r="AG27" s="43" t="s">
        <v>109</v>
      </c>
      <c r="AH27" s="43" t="s">
        <v>109</v>
      </c>
      <c r="AI27" s="43" t="s">
        <v>109</v>
      </c>
      <c r="AJ27" s="43" t="s">
        <v>109</v>
      </c>
      <c r="AK27" s="43" t="s">
        <v>109</v>
      </c>
      <c r="AL27" s="43" t="s">
        <v>109</v>
      </c>
      <c r="AM27" s="43" t="s">
        <v>109</v>
      </c>
      <c r="AO27" s="9" t="s">
        <v>19</v>
      </c>
      <c r="AP27" s="43" t="str">
        <f t="shared" si="36"/>
        <v/>
      </c>
      <c r="AQ27" s="43" t="str">
        <f t="shared" si="0"/>
        <v/>
      </c>
      <c r="AR27" s="43" t="str">
        <f t="shared" si="1"/>
        <v/>
      </c>
      <c r="AS27" s="43" t="str">
        <f t="shared" si="2"/>
        <v/>
      </c>
      <c r="AT27" s="43" t="str">
        <f t="shared" si="3"/>
        <v/>
      </c>
      <c r="AU27" s="43" t="str">
        <f t="shared" si="4"/>
        <v/>
      </c>
      <c r="AV27" s="43" t="str">
        <f t="shared" si="5"/>
        <v/>
      </c>
      <c r="AW27" s="43" t="str">
        <f t="shared" si="6"/>
        <v/>
      </c>
      <c r="AX27" s="43">
        <f t="shared" si="7"/>
        <v>1.533235871501819E-3</v>
      </c>
      <c r="AY27" s="43" t="str">
        <f t="shared" si="8"/>
        <v/>
      </c>
      <c r="AZ27" s="43" t="str">
        <f t="shared" si="9"/>
        <v/>
      </c>
      <c r="BA27" s="43" t="str">
        <f t="shared" si="10"/>
        <v/>
      </c>
      <c r="BB27" s="43" t="str">
        <f t="shared" si="11"/>
        <v/>
      </c>
      <c r="BC27" s="43" t="str">
        <f t="shared" si="12"/>
        <v/>
      </c>
      <c r="BD27" s="43" t="str">
        <f t="shared" si="13"/>
        <v/>
      </c>
      <c r="BE27" s="43" t="str">
        <f t="shared" si="14"/>
        <v/>
      </c>
      <c r="BF27" s="43" t="str">
        <f t="shared" si="15"/>
        <v/>
      </c>
      <c r="BG27" s="43">
        <f t="shared" si="16"/>
        <v>8.0887772442375856E-4</v>
      </c>
      <c r="BH27" s="43" t="str">
        <f t="shared" si="17"/>
        <v/>
      </c>
      <c r="BI27" s="52" t="str">
        <f t="shared" si="18"/>
        <v/>
      </c>
      <c r="BJ27" s="43" t="str">
        <f t="shared" si="19"/>
        <v/>
      </c>
      <c r="BK27" s="43" t="str">
        <f t="shared" si="20"/>
        <v/>
      </c>
      <c r="BL27" s="43" t="str">
        <f t="shared" si="21"/>
        <v/>
      </c>
      <c r="BM27" s="43" t="str">
        <f t="shared" si="22"/>
        <v/>
      </c>
      <c r="BN27" s="43" t="str">
        <f t="shared" si="23"/>
        <v/>
      </c>
      <c r="BO27" s="43" t="str">
        <f t="shared" si="24"/>
        <v/>
      </c>
      <c r="BP27" s="43">
        <f t="shared" si="25"/>
        <v>3.7814388259321766E-3</v>
      </c>
      <c r="BQ27" s="43" t="str">
        <f t="shared" si="26"/>
        <v/>
      </c>
      <c r="BR27" s="43" t="str">
        <f t="shared" si="27"/>
        <v/>
      </c>
      <c r="BS27" s="43" t="str">
        <f t="shared" si="28"/>
        <v/>
      </c>
      <c r="BT27" s="43" t="str">
        <f t="shared" si="29"/>
        <v/>
      </c>
      <c r="BU27" s="43" t="str">
        <f t="shared" si="30"/>
        <v/>
      </c>
      <c r="BV27" s="43" t="str">
        <f t="shared" si="31"/>
        <v/>
      </c>
      <c r="BW27" s="43" t="str">
        <f t="shared" si="32"/>
        <v/>
      </c>
      <c r="BX27" s="43" t="str">
        <f t="shared" si="33"/>
        <v/>
      </c>
      <c r="BY27" s="43" t="str">
        <f t="shared" si="34"/>
        <v/>
      </c>
      <c r="BZ27" s="43" t="str">
        <f t="shared" si="35"/>
        <v/>
      </c>
      <c r="CB27" s="9" t="s">
        <v>19</v>
      </c>
      <c r="CC27" s="43" t="e">
        <f>INDEX('CCS-costs'!$L$32:$L$94,MATCH(IF(AP$7&lt;$AO27,AP$7&amp;"-"&amp;$AO27,$AO27&amp;"-"&amp;AP$7),'CCS-costs'!$I$32:$I$94,0))</f>
        <v>#N/A</v>
      </c>
      <c r="CD27" s="43" t="e">
        <f>INDEX('CCS-costs'!$L$32:$L$94,MATCH(IF(AQ$7&lt;$AO27,AQ$7&amp;"-"&amp;$AO27,$AO27&amp;"-"&amp;AQ$7),'CCS-costs'!$I$32:$I$94,0))</f>
        <v>#N/A</v>
      </c>
      <c r="CE27" s="43" t="e">
        <f>INDEX('CCS-costs'!$L$32:$L$94,MATCH(IF(AR$7&lt;$AO27,AR$7&amp;"-"&amp;$AO27,$AO27&amp;"-"&amp;AR$7),'CCS-costs'!$I$32:$I$94,0))</f>
        <v>#N/A</v>
      </c>
      <c r="CF27" s="43" t="e">
        <f>INDEX('CCS-costs'!$L$32:$L$94,MATCH(IF(AS$7&lt;$AO27,AS$7&amp;"-"&amp;$AO27,$AO27&amp;"-"&amp;AS$7),'CCS-costs'!$I$32:$I$94,0))</f>
        <v>#N/A</v>
      </c>
      <c r="CG27" s="43" t="e">
        <f>INDEX('CCS-costs'!$L$32:$L$94,MATCH(IF(AT$7&lt;$AO27,AT$7&amp;"-"&amp;$AO27,$AO27&amp;"-"&amp;AT$7),'CCS-costs'!$I$32:$I$94,0))</f>
        <v>#N/A</v>
      </c>
      <c r="CH27" s="43" t="e">
        <f>INDEX('CCS-costs'!$L$32:$L$94,MATCH(IF(AU$7&lt;$AO27,AU$7&amp;"-"&amp;$AO27,$AO27&amp;"-"&amp;AU$7),'CCS-costs'!$I$32:$I$94,0))</f>
        <v>#N/A</v>
      </c>
      <c r="CI27" s="43" t="e">
        <f>INDEX('CCS-costs'!$L$32:$L$94,MATCH(IF(AV$7&lt;$AO27,AV$7&amp;"-"&amp;$AO27,$AO27&amp;"-"&amp;AV$7),'CCS-costs'!$I$32:$I$94,0))</f>
        <v>#N/A</v>
      </c>
      <c r="CJ27" s="43" t="str">
        <f>INDEX('CCS-costs'!$L$32:$L$94,MATCH(IF(AW$7&lt;$AO27,AW$7&amp;"-"&amp;$AO27,$AO27&amp;"-"&amp;AW$7),'CCS-costs'!$I$32:$I$94,0))</f>
        <v/>
      </c>
      <c r="CK27" s="43">
        <f>INDEX('CCS-costs'!$L$32:$L$94,MATCH(IF(AX$7&lt;$AO27,AX$7&amp;"-"&amp;$AO27,$AO27&amp;"-"&amp;AX$7),'CCS-costs'!$I$32:$I$94,0))</f>
        <v>1.5332358715018191</v>
      </c>
      <c r="CL27" s="43" t="e">
        <f>INDEX('CCS-costs'!$L$32:$L$94,MATCH(IF(AY$7&lt;$AO27,AY$7&amp;"-"&amp;$AO27,$AO27&amp;"-"&amp;AY$7),'CCS-costs'!$I$32:$I$94,0))</f>
        <v>#N/A</v>
      </c>
      <c r="CM27" s="43" t="str">
        <f>INDEX('CCS-costs'!$L$32:$L$94,MATCH(IF(AZ$7&lt;$AO27,AZ$7&amp;"-"&amp;$AO27,$AO27&amp;"-"&amp;AZ$7),'CCS-costs'!$I$32:$I$94,0))</f>
        <v/>
      </c>
      <c r="CN27" s="43" t="e">
        <f>INDEX('CCS-costs'!$L$32:$L$94,MATCH(IF(BA$7&lt;$AO27,BA$7&amp;"-"&amp;$AO27,$AO27&amp;"-"&amp;BA$7),'CCS-costs'!$I$32:$I$94,0))</f>
        <v>#N/A</v>
      </c>
      <c r="CO27" s="43" t="e">
        <f>INDEX('CCS-costs'!$L$32:$L$94,MATCH(IF(BB$7&lt;$AO27,BB$7&amp;"-"&amp;$AO27,$AO27&amp;"-"&amp;BB$7),'CCS-costs'!$I$32:$I$94,0))</f>
        <v>#N/A</v>
      </c>
      <c r="CP27" s="43" t="e">
        <f>INDEX('CCS-costs'!$L$32:$L$94,MATCH(IF(BC$7&lt;$AO27,BC$7&amp;"-"&amp;$AO27,$AO27&amp;"-"&amp;BC$7),'CCS-costs'!$I$32:$I$94,0))</f>
        <v>#N/A</v>
      </c>
      <c r="CQ27" s="43" t="e">
        <f>INDEX('CCS-costs'!$L$32:$L$94,MATCH(IF(BD$7&lt;$AO27,BD$7&amp;"-"&amp;$AO27,$AO27&amp;"-"&amp;BD$7),'CCS-costs'!$I$32:$I$94,0))</f>
        <v>#N/A</v>
      </c>
      <c r="CR27" s="43" t="e">
        <f>INDEX('CCS-costs'!$L$32:$L$94,MATCH(IF(BE$7&lt;$AO27,BE$7&amp;"-"&amp;$AO27,$AO27&amp;"-"&amp;BE$7),'CCS-costs'!$I$32:$I$94,0))</f>
        <v>#N/A</v>
      </c>
      <c r="CS27" s="43" t="e">
        <f>INDEX('CCS-costs'!$L$32:$L$94,MATCH(IF(BF$7&lt;$AO27,BF$7&amp;"-"&amp;$AO27,$AO27&amp;"-"&amp;BF$7),'CCS-costs'!$I$32:$I$94,0))</f>
        <v>#N/A</v>
      </c>
      <c r="CT27" s="43">
        <f>INDEX('CCS-costs'!$L$32:$L$94,MATCH(IF(BG$7&lt;$AO27,BG$7&amp;"-"&amp;$AO27,$AO27&amp;"-"&amp;BG$7),'CCS-costs'!$I$32:$I$94,0))</f>
        <v>0.8088777244237586</v>
      </c>
      <c r="CU27" s="43" t="e">
        <f>INDEX('CCS-costs'!$L$32:$L$94,MATCH(IF(BH$7&lt;$AO27,BH$7&amp;"-"&amp;$AO27,$AO27&amp;"-"&amp;BH$7),'CCS-costs'!$I$32:$I$94,0))</f>
        <v>#N/A</v>
      </c>
      <c r="CV27" s="52" t="e">
        <f>INDEX('CCS-costs'!$L$32:$L$94,MATCH(IF(BI$7&lt;$AO27,BI$7&amp;"-"&amp;$AO27,$AO27&amp;"-"&amp;BI$7),'CCS-costs'!$I$32:$I$94,0))</f>
        <v>#N/A</v>
      </c>
      <c r="CW27" s="43" t="e">
        <f>INDEX('CCS-costs'!$L$32:$L$94,MATCH(IF(BJ$7&lt;$AO27,BJ$7&amp;"-"&amp;$AO27,$AO27&amp;"-"&amp;BJ$7),'CCS-costs'!$I$32:$I$94,0))</f>
        <v>#N/A</v>
      </c>
      <c r="CX27" s="43" t="e">
        <f>INDEX('CCS-costs'!$L$32:$L$94,MATCH(IF(BK$7&lt;$AO27,BK$7&amp;"-"&amp;$AO27,$AO27&amp;"-"&amp;BK$7),'CCS-costs'!$I$32:$I$94,0))</f>
        <v>#N/A</v>
      </c>
      <c r="CY27" s="43" t="e">
        <f>INDEX('CCS-costs'!$L$32:$L$94,MATCH(IF(BL$7&lt;$AO27,BL$7&amp;"-"&amp;$AO27,$AO27&amp;"-"&amp;BL$7),'CCS-costs'!$I$32:$I$94,0))</f>
        <v>#N/A</v>
      </c>
      <c r="CZ27" s="43" t="e">
        <f>INDEX('CCS-costs'!$L$32:$L$94,MATCH(IF(BM$7&lt;$AO27,BM$7&amp;"-"&amp;$AO27,$AO27&amp;"-"&amp;BM$7),'CCS-costs'!$I$32:$I$94,0))</f>
        <v>#N/A</v>
      </c>
      <c r="DA27" s="43" t="e">
        <f>INDEX('CCS-costs'!$L$32:$L$94,MATCH(IF(BN$7&lt;$AO27,BN$7&amp;"-"&amp;$AO27,$AO27&amp;"-"&amp;BN$7),'CCS-costs'!$I$32:$I$94,0))</f>
        <v>#N/A</v>
      </c>
      <c r="DB27" s="43" t="e">
        <f>INDEX('CCS-costs'!$L$32:$L$94,MATCH(IF(BO$7&lt;$AO27,BO$7&amp;"-"&amp;$AO27,$AO27&amp;"-"&amp;BO$7),'CCS-costs'!$I$32:$I$94,0))</f>
        <v>#N/A</v>
      </c>
      <c r="DC27" s="43">
        <f>INDEX('CCS-costs'!$L$32:$L$94,MATCH(IF(BP$7&lt;$AO27,BP$7&amp;"-"&amp;$AO27,$AO27&amp;"-"&amp;BP$7),'CCS-costs'!$I$32:$I$94,0))</f>
        <v>3.7814388259321765</v>
      </c>
      <c r="DD27" s="43" t="e">
        <f>INDEX('CCS-costs'!$L$32:$L$94,MATCH(IF(BQ$7&lt;$AO27,BQ$7&amp;"-"&amp;$AO27,$AO27&amp;"-"&amp;BQ$7),'CCS-costs'!$I$32:$I$94,0))</f>
        <v>#N/A</v>
      </c>
      <c r="DE27" s="43" t="e">
        <f>INDEX('CCS-costs'!$L$32:$L$94,MATCH(IF(BR$7&lt;$AO27,BR$7&amp;"-"&amp;$AO27,$AO27&amp;"-"&amp;BR$7),'CCS-costs'!$I$32:$I$94,0))</f>
        <v>#N/A</v>
      </c>
      <c r="DF27" s="43" t="e">
        <f>INDEX('CCS-costs'!$L$32:$L$94,MATCH(IF(BS$7&lt;$AO27,BS$7&amp;"-"&amp;$AO27,$AO27&amp;"-"&amp;BS$7),'CCS-costs'!$I$32:$I$94,0))</f>
        <v>#N/A</v>
      </c>
      <c r="DG27" s="43" t="e">
        <f>INDEX('CCS-costs'!$L$32:$L$94,MATCH(IF(BT$7&lt;$AO27,BT$7&amp;"-"&amp;$AO27,$AO27&amp;"-"&amp;BT$7),'CCS-costs'!$I$32:$I$94,0))</f>
        <v>#N/A</v>
      </c>
      <c r="DH27" s="43" t="e">
        <f>INDEX('CCS-costs'!$L$32:$L$94,MATCH(IF(BU$7&lt;$AO27,BU$7&amp;"-"&amp;$AO27,$AO27&amp;"-"&amp;BU$7),'CCS-costs'!$I$32:$I$94,0))</f>
        <v>#N/A</v>
      </c>
      <c r="DI27" s="43" t="e">
        <f>INDEX('CCS-costs'!$L$32:$L$94,MATCH(IF(BV$7&lt;$AO27,BV$7&amp;"-"&amp;$AO27,$AO27&amp;"-"&amp;BV$7),'CCS-costs'!$I$32:$I$94,0))</f>
        <v>#N/A</v>
      </c>
      <c r="DJ27" s="43" t="e">
        <f>INDEX('CCS-costs'!$L$32:$L$94,MATCH(IF(BW$7&lt;$AO27,BW$7&amp;"-"&amp;$AO27,$AO27&amp;"-"&amp;BW$7),'CCS-costs'!$I$32:$I$94,0))</f>
        <v>#N/A</v>
      </c>
      <c r="DK27" s="43" t="e">
        <f>INDEX('CCS-costs'!$L$32:$L$94,MATCH(IF(BX$7&lt;$AO27,BX$7&amp;"-"&amp;$AO27,$AO27&amp;"-"&amp;BX$7),'CCS-costs'!$I$32:$I$94,0))</f>
        <v>#N/A</v>
      </c>
      <c r="DL27" s="43" t="e">
        <f>INDEX('CCS-costs'!$L$32:$L$94,MATCH(IF(BY$7&lt;$AO27,BY$7&amp;"-"&amp;$AO27,$AO27&amp;"-"&amp;BY$7),'CCS-costs'!$I$32:$I$94,0))</f>
        <v>#N/A</v>
      </c>
      <c r="DM27" s="43" t="e">
        <f>INDEX('CCS-costs'!$L$32:$L$94,MATCH(IF(BZ$7&lt;$AO27,BZ$7&amp;"-"&amp;$AO27,$AO27&amp;"-"&amp;BZ$7),'CCS-costs'!$I$32:$I$94,0))</f>
        <v>#N/A</v>
      </c>
    </row>
    <row r="28" spans="2:117" ht="15.75" x14ac:dyDescent="0.25">
      <c r="B28" s="9" t="s">
        <v>20</v>
      </c>
      <c r="C28" s="43" t="s">
        <v>109</v>
      </c>
      <c r="D28" s="43" t="s">
        <v>109</v>
      </c>
      <c r="E28" s="43" t="s">
        <v>109</v>
      </c>
      <c r="F28" s="43" t="s">
        <v>109</v>
      </c>
      <c r="G28" s="43" t="s">
        <v>109</v>
      </c>
      <c r="H28" s="43" t="s">
        <v>109</v>
      </c>
      <c r="I28" s="43" t="s">
        <v>109</v>
      </c>
      <c r="J28" s="43" t="s">
        <v>109</v>
      </c>
      <c r="K28" s="43" t="s">
        <v>109</v>
      </c>
      <c r="L28" s="43" t="s">
        <v>109</v>
      </c>
      <c r="M28" s="43" t="s">
        <v>109</v>
      </c>
      <c r="N28" s="43" t="s">
        <v>109</v>
      </c>
      <c r="O28" s="43" t="s">
        <v>109</v>
      </c>
      <c r="P28" s="43" t="s">
        <v>109</v>
      </c>
      <c r="Q28" s="43" t="s">
        <v>109</v>
      </c>
      <c r="R28" s="43" t="s">
        <v>109</v>
      </c>
      <c r="S28" s="43">
        <v>3.970441419366838E-3</v>
      </c>
      <c r="T28" s="43" t="s">
        <v>109</v>
      </c>
      <c r="U28" s="43" t="s">
        <v>109</v>
      </c>
      <c r="V28" s="43" t="s">
        <v>109</v>
      </c>
      <c r="W28" s="52" t="s">
        <v>109</v>
      </c>
      <c r="X28" s="43" t="s">
        <v>109</v>
      </c>
      <c r="Y28" s="43" t="s">
        <v>109</v>
      </c>
      <c r="Z28" s="43" t="s">
        <v>109</v>
      </c>
      <c r="AA28" s="43" t="s">
        <v>109</v>
      </c>
      <c r="AB28" s="43" t="s">
        <v>109</v>
      </c>
      <c r="AC28" s="43" t="s">
        <v>109</v>
      </c>
      <c r="AD28" s="43" t="s">
        <v>109</v>
      </c>
      <c r="AE28" s="43" t="s">
        <v>109</v>
      </c>
      <c r="AF28" s="43" t="s">
        <v>109</v>
      </c>
      <c r="AG28" s="43" t="s">
        <v>109</v>
      </c>
      <c r="AH28" s="43" t="s">
        <v>109</v>
      </c>
      <c r="AI28" s="43" t="s">
        <v>109</v>
      </c>
      <c r="AJ28" s="43" t="s">
        <v>109</v>
      </c>
      <c r="AK28" s="43" t="s">
        <v>109</v>
      </c>
      <c r="AL28" s="43" t="s">
        <v>109</v>
      </c>
      <c r="AM28" s="43" t="s">
        <v>109</v>
      </c>
      <c r="AO28" s="9" t="s">
        <v>20</v>
      </c>
      <c r="AP28" s="43" t="str">
        <f t="shared" si="36"/>
        <v/>
      </c>
      <c r="AQ28" s="43" t="str">
        <f t="shared" si="0"/>
        <v/>
      </c>
      <c r="AR28" s="43" t="str">
        <f t="shared" si="1"/>
        <v/>
      </c>
      <c r="AS28" s="43" t="str">
        <f t="shared" si="2"/>
        <v/>
      </c>
      <c r="AT28" s="43" t="str">
        <f t="shared" si="3"/>
        <v/>
      </c>
      <c r="AU28" s="43" t="str">
        <f t="shared" si="4"/>
        <v/>
      </c>
      <c r="AV28" s="43" t="str">
        <f t="shared" si="5"/>
        <v/>
      </c>
      <c r="AW28" s="43" t="str">
        <f t="shared" si="6"/>
        <v/>
      </c>
      <c r="AX28" s="43" t="str">
        <f t="shared" si="7"/>
        <v/>
      </c>
      <c r="AY28" s="43" t="str">
        <f t="shared" si="8"/>
        <v/>
      </c>
      <c r="AZ28" s="43" t="str">
        <f t="shared" si="9"/>
        <v/>
      </c>
      <c r="BA28" s="43" t="str">
        <f t="shared" si="10"/>
        <v/>
      </c>
      <c r="BB28" s="43" t="str">
        <f t="shared" si="11"/>
        <v/>
      </c>
      <c r="BC28" s="43" t="str">
        <f t="shared" si="12"/>
        <v/>
      </c>
      <c r="BD28" s="43" t="str">
        <f t="shared" si="13"/>
        <v/>
      </c>
      <c r="BE28" s="43" t="str">
        <f t="shared" si="14"/>
        <v/>
      </c>
      <c r="BF28" s="43">
        <f t="shared" si="15"/>
        <v>3.970441419366838E-3</v>
      </c>
      <c r="BG28" s="43" t="str">
        <f t="shared" si="16"/>
        <v/>
      </c>
      <c r="BH28" s="43" t="str">
        <f t="shared" si="17"/>
        <v/>
      </c>
      <c r="BI28" s="43" t="str">
        <f t="shared" si="18"/>
        <v/>
      </c>
      <c r="BJ28" s="52" t="str">
        <f t="shared" si="19"/>
        <v/>
      </c>
      <c r="BK28" s="43" t="str">
        <f t="shared" si="20"/>
        <v/>
      </c>
      <c r="BL28" s="43" t="str">
        <f t="shared" si="21"/>
        <v/>
      </c>
      <c r="BM28" s="43" t="str">
        <f t="shared" si="22"/>
        <v/>
      </c>
      <c r="BN28" s="43" t="str">
        <f t="shared" si="23"/>
        <v/>
      </c>
      <c r="BO28" s="43" t="str">
        <f t="shared" si="24"/>
        <v/>
      </c>
      <c r="BP28" s="43" t="str">
        <f t="shared" si="25"/>
        <v/>
      </c>
      <c r="BQ28" s="43" t="str">
        <f t="shared" si="26"/>
        <v/>
      </c>
      <c r="BR28" s="43" t="str">
        <f t="shared" si="27"/>
        <v/>
      </c>
      <c r="BS28" s="43" t="str">
        <f t="shared" si="28"/>
        <v/>
      </c>
      <c r="BT28" s="43" t="str">
        <f t="shared" si="29"/>
        <v/>
      </c>
      <c r="BU28" s="43" t="str">
        <f t="shared" si="30"/>
        <v/>
      </c>
      <c r="BV28" s="43" t="str">
        <f t="shared" si="31"/>
        <v/>
      </c>
      <c r="BW28" s="43" t="str">
        <f t="shared" si="32"/>
        <v/>
      </c>
      <c r="BX28" s="43" t="str">
        <f t="shared" si="33"/>
        <v/>
      </c>
      <c r="BY28" s="43" t="str">
        <f t="shared" si="34"/>
        <v/>
      </c>
      <c r="BZ28" s="43" t="str">
        <f t="shared" si="35"/>
        <v/>
      </c>
      <c r="CB28" s="9" t="s">
        <v>20</v>
      </c>
      <c r="CC28" s="43" t="e">
        <f>INDEX('CCS-costs'!$L$32:$L$94,MATCH(IF(AP$7&lt;$AO28,AP$7&amp;"-"&amp;$AO28,$AO28&amp;"-"&amp;AP$7),'CCS-costs'!$I$32:$I$94,0))</f>
        <v>#N/A</v>
      </c>
      <c r="CD28" s="43" t="e">
        <f>INDEX('CCS-costs'!$L$32:$L$94,MATCH(IF(AQ$7&lt;$AO28,AQ$7&amp;"-"&amp;$AO28,$AO28&amp;"-"&amp;AQ$7),'CCS-costs'!$I$32:$I$94,0))</f>
        <v>#N/A</v>
      </c>
      <c r="CE28" s="43" t="e">
        <f>INDEX('CCS-costs'!$L$32:$L$94,MATCH(IF(AR$7&lt;$AO28,AR$7&amp;"-"&amp;$AO28,$AO28&amp;"-"&amp;AR$7),'CCS-costs'!$I$32:$I$94,0))</f>
        <v>#N/A</v>
      </c>
      <c r="CF28" s="43" t="e">
        <f>INDEX('CCS-costs'!$L$32:$L$94,MATCH(IF(AS$7&lt;$AO28,AS$7&amp;"-"&amp;$AO28,$AO28&amp;"-"&amp;AS$7),'CCS-costs'!$I$32:$I$94,0))</f>
        <v>#N/A</v>
      </c>
      <c r="CG28" s="43" t="str">
        <f>INDEX('CCS-costs'!$L$32:$L$94,MATCH(IF(AT$7&lt;$AO28,AT$7&amp;"-"&amp;$AO28,$AO28&amp;"-"&amp;AT$7),'CCS-costs'!$I$32:$I$94,0))</f>
        <v/>
      </c>
      <c r="CH28" s="43" t="e">
        <f>INDEX('CCS-costs'!$L$32:$L$94,MATCH(IF(AU$7&lt;$AO28,AU$7&amp;"-"&amp;$AO28,$AO28&amp;"-"&amp;AU$7),'CCS-costs'!$I$32:$I$94,0))</f>
        <v>#N/A</v>
      </c>
      <c r="CI28" s="43" t="e">
        <f>INDEX('CCS-costs'!$L$32:$L$94,MATCH(IF(AV$7&lt;$AO28,AV$7&amp;"-"&amp;$AO28,$AO28&amp;"-"&amp;AV$7),'CCS-costs'!$I$32:$I$94,0))</f>
        <v>#N/A</v>
      </c>
      <c r="CJ28" s="43" t="e">
        <f>INDEX('CCS-costs'!$L$32:$L$94,MATCH(IF(AW$7&lt;$AO28,AW$7&amp;"-"&amp;$AO28,$AO28&amp;"-"&amp;AW$7),'CCS-costs'!$I$32:$I$94,0))</f>
        <v>#N/A</v>
      </c>
      <c r="CK28" s="43" t="e">
        <f>INDEX('CCS-costs'!$L$32:$L$94,MATCH(IF(AX$7&lt;$AO28,AX$7&amp;"-"&amp;$AO28,$AO28&amp;"-"&amp;AX$7),'CCS-costs'!$I$32:$I$94,0))</f>
        <v>#N/A</v>
      </c>
      <c r="CL28" s="43" t="str">
        <f>INDEX('CCS-costs'!$L$32:$L$94,MATCH(IF(AY$7&lt;$AO28,AY$7&amp;"-"&amp;$AO28,$AO28&amp;"-"&amp;AY$7),'CCS-costs'!$I$32:$I$94,0))</f>
        <v/>
      </c>
      <c r="CM28" s="43" t="e">
        <f>INDEX('CCS-costs'!$L$32:$L$94,MATCH(IF(AZ$7&lt;$AO28,AZ$7&amp;"-"&amp;$AO28,$AO28&amp;"-"&amp;AZ$7),'CCS-costs'!$I$32:$I$94,0))</f>
        <v>#N/A</v>
      </c>
      <c r="CN28" s="43" t="str">
        <f>INDEX('CCS-costs'!$L$32:$L$94,MATCH(IF(BA$7&lt;$AO28,BA$7&amp;"-"&amp;$AO28,$AO28&amp;"-"&amp;BA$7),'CCS-costs'!$I$32:$I$94,0))</f>
        <v/>
      </c>
      <c r="CO28" s="43" t="str">
        <f>INDEX('CCS-costs'!$L$32:$L$94,MATCH(IF(BB$7&lt;$AO28,BB$7&amp;"-"&amp;$AO28,$AO28&amp;"-"&amp;BB$7),'CCS-costs'!$I$32:$I$94,0))</f>
        <v/>
      </c>
      <c r="CP28" s="43" t="e">
        <f>INDEX('CCS-costs'!$L$32:$L$94,MATCH(IF(BC$7&lt;$AO28,BC$7&amp;"-"&amp;$AO28,$AO28&amp;"-"&amp;BC$7),'CCS-costs'!$I$32:$I$94,0))</f>
        <v>#N/A</v>
      </c>
      <c r="CQ28" s="43" t="e">
        <f>INDEX('CCS-costs'!$L$32:$L$94,MATCH(IF(BD$7&lt;$AO28,BD$7&amp;"-"&amp;$AO28,$AO28&amp;"-"&amp;BD$7),'CCS-costs'!$I$32:$I$94,0))</f>
        <v>#N/A</v>
      </c>
      <c r="CR28" s="43" t="e">
        <f>INDEX('CCS-costs'!$L$32:$L$94,MATCH(IF(BE$7&lt;$AO28,BE$7&amp;"-"&amp;$AO28,$AO28&amp;"-"&amp;BE$7),'CCS-costs'!$I$32:$I$94,0))</f>
        <v>#N/A</v>
      </c>
      <c r="CS28" s="43">
        <f>INDEX('CCS-costs'!$L$32:$L$94,MATCH(IF(BF$7&lt;$AO28,BF$7&amp;"-"&amp;$AO28,$AO28&amp;"-"&amp;BF$7),'CCS-costs'!$I$32:$I$94,0))</f>
        <v>3.9704414193668383</v>
      </c>
      <c r="CT28" s="43" t="e">
        <f>INDEX('CCS-costs'!$L$32:$L$94,MATCH(IF(BG$7&lt;$AO28,BG$7&amp;"-"&amp;$AO28,$AO28&amp;"-"&amp;BG$7),'CCS-costs'!$I$32:$I$94,0))</f>
        <v>#N/A</v>
      </c>
      <c r="CU28" s="43" t="e">
        <f>INDEX('CCS-costs'!$L$32:$L$94,MATCH(IF(BH$7&lt;$AO28,BH$7&amp;"-"&amp;$AO28,$AO28&amp;"-"&amp;BH$7),'CCS-costs'!$I$32:$I$94,0))</f>
        <v>#N/A</v>
      </c>
      <c r="CV28" s="43" t="e">
        <f>INDEX('CCS-costs'!$L$32:$L$94,MATCH(IF(BI$7&lt;$AO28,BI$7&amp;"-"&amp;$AO28,$AO28&amp;"-"&amp;BI$7),'CCS-costs'!$I$32:$I$94,0))</f>
        <v>#N/A</v>
      </c>
      <c r="CW28" s="52" t="e">
        <f>INDEX('CCS-costs'!$L$32:$L$94,MATCH(IF(BJ$7&lt;$AO28,BJ$7&amp;"-"&amp;$AO28,$AO28&amp;"-"&amp;BJ$7),'CCS-costs'!$I$32:$I$94,0))</f>
        <v>#N/A</v>
      </c>
      <c r="CX28" s="43" t="e">
        <f>INDEX('CCS-costs'!$L$32:$L$94,MATCH(IF(BK$7&lt;$AO28,BK$7&amp;"-"&amp;$AO28,$AO28&amp;"-"&amp;BK$7),'CCS-costs'!$I$32:$I$94,0))</f>
        <v>#N/A</v>
      </c>
      <c r="CY28" s="43" t="e">
        <f>INDEX('CCS-costs'!$L$32:$L$94,MATCH(IF(BL$7&lt;$AO28,BL$7&amp;"-"&amp;$AO28,$AO28&amp;"-"&amp;BL$7),'CCS-costs'!$I$32:$I$94,0))</f>
        <v>#N/A</v>
      </c>
      <c r="CZ28" s="43" t="e">
        <f>INDEX('CCS-costs'!$L$32:$L$94,MATCH(IF(BM$7&lt;$AO28,BM$7&amp;"-"&amp;$AO28,$AO28&amp;"-"&amp;BM$7),'CCS-costs'!$I$32:$I$94,0))</f>
        <v>#N/A</v>
      </c>
      <c r="DA28" s="43" t="e">
        <f>INDEX('CCS-costs'!$L$32:$L$94,MATCH(IF(BN$7&lt;$AO28,BN$7&amp;"-"&amp;$AO28,$AO28&amp;"-"&amp;BN$7),'CCS-costs'!$I$32:$I$94,0))</f>
        <v>#N/A</v>
      </c>
      <c r="DB28" s="43" t="e">
        <f>INDEX('CCS-costs'!$L$32:$L$94,MATCH(IF(BO$7&lt;$AO28,BO$7&amp;"-"&amp;$AO28,$AO28&amp;"-"&amp;BO$7),'CCS-costs'!$I$32:$I$94,0))</f>
        <v>#N/A</v>
      </c>
      <c r="DC28" s="43" t="e">
        <f>INDEX('CCS-costs'!$L$32:$L$94,MATCH(IF(BP$7&lt;$AO28,BP$7&amp;"-"&amp;$AO28,$AO28&amp;"-"&amp;BP$7),'CCS-costs'!$I$32:$I$94,0))</f>
        <v>#N/A</v>
      </c>
      <c r="DD28" s="43" t="e">
        <f>INDEX('CCS-costs'!$L$32:$L$94,MATCH(IF(BQ$7&lt;$AO28,BQ$7&amp;"-"&amp;$AO28,$AO28&amp;"-"&amp;BQ$7),'CCS-costs'!$I$32:$I$94,0))</f>
        <v>#N/A</v>
      </c>
      <c r="DE28" s="43" t="e">
        <f>INDEX('CCS-costs'!$L$32:$L$94,MATCH(IF(BR$7&lt;$AO28,BR$7&amp;"-"&amp;$AO28,$AO28&amp;"-"&amp;BR$7),'CCS-costs'!$I$32:$I$94,0))</f>
        <v>#N/A</v>
      </c>
      <c r="DF28" s="43" t="e">
        <f>INDEX('CCS-costs'!$L$32:$L$94,MATCH(IF(BS$7&lt;$AO28,BS$7&amp;"-"&amp;$AO28,$AO28&amp;"-"&amp;BS$7),'CCS-costs'!$I$32:$I$94,0))</f>
        <v>#N/A</v>
      </c>
      <c r="DG28" s="43" t="e">
        <f>INDEX('CCS-costs'!$L$32:$L$94,MATCH(IF(BT$7&lt;$AO28,BT$7&amp;"-"&amp;$AO28,$AO28&amp;"-"&amp;BT$7),'CCS-costs'!$I$32:$I$94,0))</f>
        <v>#N/A</v>
      </c>
      <c r="DH28" s="43" t="e">
        <f>INDEX('CCS-costs'!$L$32:$L$94,MATCH(IF(BU$7&lt;$AO28,BU$7&amp;"-"&amp;$AO28,$AO28&amp;"-"&amp;BU$7),'CCS-costs'!$I$32:$I$94,0))</f>
        <v>#N/A</v>
      </c>
      <c r="DI28" s="43" t="e">
        <f>INDEX('CCS-costs'!$L$32:$L$94,MATCH(IF(BV$7&lt;$AO28,BV$7&amp;"-"&amp;$AO28,$AO28&amp;"-"&amp;BV$7),'CCS-costs'!$I$32:$I$94,0))</f>
        <v>#N/A</v>
      </c>
      <c r="DJ28" s="43" t="e">
        <f>INDEX('CCS-costs'!$L$32:$L$94,MATCH(IF(BW$7&lt;$AO28,BW$7&amp;"-"&amp;$AO28,$AO28&amp;"-"&amp;BW$7),'CCS-costs'!$I$32:$I$94,0))</f>
        <v>#N/A</v>
      </c>
      <c r="DK28" s="43" t="e">
        <f>INDEX('CCS-costs'!$L$32:$L$94,MATCH(IF(BX$7&lt;$AO28,BX$7&amp;"-"&amp;$AO28,$AO28&amp;"-"&amp;BX$7),'CCS-costs'!$I$32:$I$94,0))</f>
        <v>#N/A</v>
      </c>
      <c r="DL28" s="43" t="e">
        <f>INDEX('CCS-costs'!$L$32:$L$94,MATCH(IF(BY$7&lt;$AO28,BY$7&amp;"-"&amp;$AO28,$AO28&amp;"-"&amp;BY$7),'CCS-costs'!$I$32:$I$94,0))</f>
        <v>#N/A</v>
      </c>
      <c r="DM28" s="43" t="e">
        <f>INDEX('CCS-costs'!$L$32:$L$94,MATCH(IF(BZ$7&lt;$AO28,BZ$7&amp;"-"&amp;$AO28,$AO28&amp;"-"&amp;BZ$7),'CCS-costs'!$I$32:$I$94,0))</f>
        <v>#N/A</v>
      </c>
    </row>
    <row r="29" spans="2:117" ht="15.75" x14ac:dyDescent="0.25">
      <c r="B29" s="9" t="s">
        <v>21</v>
      </c>
      <c r="C29" s="43" t="s">
        <v>109</v>
      </c>
      <c r="D29" s="43">
        <v>9.5090599560139412E-4</v>
      </c>
      <c r="E29" s="43" t="s">
        <v>109</v>
      </c>
      <c r="F29" s="43" t="s">
        <v>109</v>
      </c>
      <c r="G29" s="43" t="s">
        <v>109</v>
      </c>
      <c r="H29" s="43" t="s">
        <v>109</v>
      </c>
      <c r="I29" s="43">
        <v>2.6918290867920499E-3</v>
      </c>
      <c r="J29" s="43">
        <v>3.3282645674882695E-3</v>
      </c>
      <c r="K29" s="43" t="s">
        <v>109</v>
      </c>
      <c r="L29" s="43" t="s">
        <v>109</v>
      </c>
      <c r="M29" s="43" t="s">
        <v>109</v>
      </c>
      <c r="N29" s="43" t="s">
        <v>109</v>
      </c>
      <c r="O29" s="43" t="s">
        <v>109</v>
      </c>
      <c r="P29" s="43" t="s">
        <v>109</v>
      </c>
      <c r="Q29" s="43" t="s">
        <v>109</v>
      </c>
      <c r="R29" s="43" t="s">
        <v>109</v>
      </c>
      <c r="S29" s="43" t="s">
        <v>109</v>
      </c>
      <c r="T29" s="43" t="s">
        <v>109</v>
      </c>
      <c r="U29" s="43" t="s">
        <v>109</v>
      </c>
      <c r="V29" s="43" t="s">
        <v>109</v>
      </c>
      <c r="W29" s="43" t="s">
        <v>109</v>
      </c>
      <c r="X29" s="52" t="s">
        <v>109</v>
      </c>
      <c r="Y29" s="43" t="s">
        <v>109</v>
      </c>
      <c r="Z29" s="43" t="s">
        <v>109</v>
      </c>
      <c r="AA29" s="43" t="s">
        <v>109</v>
      </c>
      <c r="AB29" s="43" t="s">
        <v>109</v>
      </c>
      <c r="AC29" s="43" t="s">
        <v>109</v>
      </c>
      <c r="AD29" s="43" t="s">
        <v>109</v>
      </c>
      <c r="AE29" s="43" t="s">
        <v>109</v>
      </c>
      <c r="AF29" s="43">
        <v>2.9389061546042337E-3</v>
      </c>
      <c r="AG29" s="43" t="s">
        <v>109</v>
      </c>
      <c r="AH29" s="43" t="s">
        <v>109</v>
      </c>
      <c r="AI29" s="43" t="s">
        <v>109</v>
      </c>
      <c r="AJ29" s="43" t="s">
        <v>109</v>
      </c>
      <c r="AK29" s="43" t="s">
        <v>109</v>
      </c>
      <c r="AL29" s="43" t="s">
        <v>109</v>
      </c>
      <c r="AM29" s="43" t="s">
        <v>109</v>
      </c>
      <c r="AO29" s="9" t="s">
        <v>21</v>
      </c>
      <c r="AP29" s="43" t="str">
        <f t="shared" si="36"/>
        <v/>
      </c>
      <c r="AQ29" s="43">
        <f t="shared" si="0"/>
        <v>9.5090599560139412E-4</v>
      </c>
      <c r="AR29" s="43" t="str">
        <f t="shared" si="1"/>
        <v/>
      </c>
      <c r="AS29" s="43" t="str">
        <f t="shared" si="2"/>
        <v/>
      </c>
      <c r="AT29" s="43" t="str">
        <f t="shared" si="3"/>
        <v/>
      </c>
      <c r="AU29" s="43" t="str">
        <f t="shared" si="4"/>
        <v/>
      </c>
      <c r="AV29" s="43">
        <f t="shared" si="5"/>
        <v>2.6918290867920499E-3</v>
      </c>
      <c r="AW29" s="43">
        <f t="shared" si="6"/>
        <v>3.3282645674882695E-3</v>
      </c>
      <c r="AX29" s="43" t="str">
        <f t="shared" si="7"/>
        <v/>
      </c>
      <c r="AY29" s="43" t="str">
        <f t="shared" si="8"/>
        <v/>
      </c>
      <c r="AZ29" s="43" t="str">
        <f t="shared" si="9"/>
        <v/>
      </c>
      <c r="BA29" s="43" t="str">
        <f t="shared" si="10"/>
        <v/>
      </c>
      <c r="BB29" s="43" t="str">
        <f t="shared" si="11"/>
        <v/>
      </c>
      <c r="BC29" s="43" t="str">
        <f t="shared" si="12"/>
        <v/>
      </c>
      <c r="BD29" s="43" t="str">
        <f t="shared" si="13"/>
        <v/>
      </c>
      <c r="BE29" s="43" t="str">
        <f t="shared" si="14"/>
        <v/>
      </c>
      <c r="BF29" s="43" t="str">
        <f t="shared" si="15"/>
        <v/>
      </c>
      <c r="BG29" s="43" t="str">
        <f t="shared" si="16"/>
        <v/>
      </c>
      <c r="BH29" s="43" t="str">
        <f t="shared" si="17"/>
        <v/>
      </c>
      <c r="BI29" s="43" t="str">
        <f t="shared" si="18"/>
        <v/>
      </c>
      <c r="BJ29" s="43" t="str">
        <f t="shared" si="19"/>
        <v/>
      </c>
      <c r="BK29" s="52" t="str">
        <f t="shared" si="20"/>
        <v/>
      </c>
      <c r="BL29" s="43" t="str">
        <f t="shared" si="21"/>
        <v/>
      </c>
      <c r="BM29" s="43" t="str">
        <f t="shared" si="22"/>
        <v/>
      </c>
      <c r="BN29" s="43" t="str">
        <f t="shared" si="23"/>
        <v/>
      </c>
      <c r="BO29" s="43" t="str">
        <f t="shared" si="24"/>
        <v/>
      </c>
      <c r="BP29" s="43" t="str">
        <f t="shared" si="25"/>
        <v/>
      </c>
      <c r="BQ29" s="43" t="str">
        <f t="shared" si="26"/>
        <v/>
      </c>
      <c r="BR29" s="43" t="str">
        <f t="shared" si="27"/>
        <v/>
      </c>
      <c r="BS29" s="43">
        <f t="shared" si="28"/>
        <v>2.9389061546042337E-3</v>
      </c>
      <c r="BT29" s="43" t="str">
        <f t="shared" si="29"/>
        <v/>
      </c>
      <c r="BU29" s="43" t="str">
        <f t="shared" si="30"/>
        <v/>
      </c>
      <c r="BV29" s="43" t="str">
        <f t="shared" si="31"/>
        <v/>
      </c>
      <c r="BW29" s="43" t="str">
        <f t="shared" si="32"/>
        <v/>
      </c>
      <c r="BX29" s="43" t="str">
        <f t="shared" si="33"/>
        <v/>
      </c>
      <c r="BY29" s="43" t="str">
        <f t="shared" si="34"/>
        <v/>
      </c>
      <c r="BZ29" s="43" t="str">
        <f t="shared" si="35"/>
        <v/>
      </c>
      <c r="CB29" s="9" t="s">
        <v>21</v>
      </c>
      <c r="CC29" s="43" t="e">
        <f>INDEX('CCS-costs'!$L$32:$L$94,MATCH(IF(AP$7&lt;$AO29,AP$7&amp;"-"&amp;$AO29,$AO29&amp;"-"&amp;AP$7),'CCS-costs'!$I$32:$I$94,0))</f>
        <v>#N/A</v>
      </c>
      <c r="CD29" s="43">
        <f>INDEX('CCS-costs'!$L$32:$L$94,MATCH(IF(AQ$7&lt;$AO29,AQ$7&amp;"-"&amp;$AO29,$AO29&amp;"-"&amp;AQ$7),'CCS-costs'!$I$32:$I$94,0))</f>
        <v>0.95090599560139411</v>
      </c>
      <c r="CE29" s="43" t="e">
        <f>INDEX('CCS-costs'!$L$32:$L$94,MATCH(IF(AR$7&lt;$AO29,AR$7&amp;"-"&amp;$AO29,$AO29&amp;"-"&amp;AR$7),'CCS-costs'!$I$32:$I$94,0))</f>
        <v>#N/A</v>
      </c>
      <c r="CF29" s="43" t="e">
        <f>INDEX('CCS-costs'!$L$32:$L$94,MATCH(IF(AS$7&lt;$AO29,AS$7&amp;"-"&amp;$AO29,$AO29&amp;"-"&amp;AS$7),'CCS-costs'!$I$32:$I$94,0))</f>
        <v>#N/A</v>
      </c>
      <c r="CG29" s="43" t="e">
        <f>INDEX('CCS-costs'!$L$32:$L$94,MATCH(IF(AT$7&lt;$AO29,AT$7&amp;"-"&amp;$AO29,$AO29&amp;"-"&amp;AT$7),'CCS-costs'!$I$32:$I$94,0))</f>
        <v>#N/A</v>
      </c>
      <c r="CH29" s="43" t="e">
        <f>INDEX('CCS-costs'!$L$32:$L$94,MATCH(IF(AU$7&lt;$AO29,AU$7&amp;"-"&amp;$AO29,$AO29&amp;"-"&amp;AU$7),'CCS-costs'!$I$32:$I$94,0))</f>
        <v>#N/A</v>
      </c>
      <c r="CI29" s="43">
        <f>INDEX('CCS-costs'!$L$32:$L$94,MATCH(IF(AV$7&lt;$AO29,AV$7&amp;"-"&amp;$AO29,$AO29&amp;"-"&amp;AV$7),'CCS-costs'!$I$32:$I$94,0))</f>
        <v>2.6918290867920498</v>
      </c>
      <c r="CJ29" s="43">
        <f>INDEX('CCS-costs'!$L$32:$L$94,MATCH(IF(AW$7&lt;$AO29,AW$7&amp;"-"&amp;$AO29,$AO29&amp;"-"&amp;AW$7),'CCS-costs'!$I$32:$I$94,0))</f>
        <v>3.3282645674882696</v>
      </c>
      <c r="CK29" s="43" t="e">
        <f>INDEX('CCS-costs'!$L$32:$L$94,MATCH(IF(AX$7&lt;$AO29,AX$7&amp;"-"&amp;$AO29,$AO29&amp;"-"&amp;AX$7),'CCS-costs'!$I$32:$I$94,0))</f>
        <v>#N/A</v>
      </c>
      <c r="CL29" s="43" t="e">
        <f>INDEX('CCS-costs'!$L$32:$L$94,MATCH(IF(AY$7&lt;$AO29,AY$7&amp;"-"&amp;$AO29,$AO29&amp;"-"&amp;AY$7),'CCS-costs'!$I$32:$I$94,0))</f>
        <v>#N/A</v>
      </c>
      <c r="CM29" s="43" t="e">
        <f>INDEX('CCS-costs'!$L$32:$L$94,MATCH(IF(AZ$7&lt;$AO29,AZ$7&amp;"-"&amp;$AO29,$AO29&amp;"-"&amp;AZ$7),'CCS-costs'!$I$32:$I$94,0))</f>
        <v>#N/A</v>
      </c>
      <c r="CN29" s="43" t="e">
        <f>INDEX('CCS-costs'!$L$32:$L$94,MATCH(IF(BA$7&lt;$AO29,BA$7&amp;"-"&amp;$AO29,$AO29&amp;"-"&amp;BA$7),'CCS-costs'!$I$32:$I$94,0))</f>
        <v>#N/A</v>
      </c>
      <c r="CO29" s="43" t="e">
        <f>INDEX('CCS-costs'!$L$32:$L$94,MATCH(IF(BB$7&lt;$AO29,BB$7&amp;"-"&amp;$AO29,$AO29&amp;"-"&amp;BB$7),'CCS-costs'!$I$32:$I$94,0))</f>
        <v>#N/A</v>
      </c>
      <c r="CP29" s="43" t="e">
        <f>INDEX('CCS-costs'!$L$32:$L$94,MATCH(IF(BC$7&lt;$AO29,BC$7&amp;"-"&amp;$AO29,$AO29&amp;"-"&amp;BC$7),'CCS-costs'!$I$32:$I$94,0))</f>
        <v>#N/A</v>
      </c>
      <c r="CQ29" s="43" t="e">
        <f>INDEX('CCS-costs'!$L$32:$L$94,MATCH(IF(BD$7&lt;$AO29,BD$7&amp;"-"&amp;$AO29,$AO29&amp;"-"&amp;BD$7),'CCS-costs'!$I$32:$I$94,0))</f>
        <v>#N/A</v>
      </c>
      <c r="CR29" s="43" t="e">
        <f>INDEX('CCS-costs'!$L$32:$L$94,MATCH(IF(BE$7&lt;$AO29,BE$7&amp;"-"&amp;$AO29,$AO29&amp;"-"&amp;BE$7),'CCS-costs'!$I$32:$I$94,0))</f>
        <v>#N/A</v>
      </c>
      <c r="CS29" s="43" t="e">
        <f>INDEX('CCS-costs'!$L$32:$L$94,MATCH(IF(BF$7&lt;$AO29,BF$7&amp;"-"&amp;$AO29,$AO29&amp;"-"&amp;BF$7),'CCS-costs'!$I$32:$I$94,0))</f>
        <v>#N/A</v>
      </c>
      <c r="CT29" s="43" t="e">
        <f>INDEX('CCS-costs'!$L$32:$L$94,MATCH(IF(BG$7&lt;$AO29,BG$7&amp;"-"&amp;$AO29,$AO29&amp;"-"&amp;BG$7),'CCS-costs'!$I$32:$I$94,0))</f>
        <v>#N/A</v>
      </c>
      <c r="CU29" s="43" t="e">
        <f>INDEX('CCS-costs'!$L$32:$L$94,MATCH(IF(BH$7&lt;$AO29,BH$7&amp;"-"&amp;$AO29,$AO29&amp;"-"&amp;BH$7),'CCS-costs'!$I$32:$I$94,0))</f>
        <v>#N/A</v>
      </c>
      <c r="CV29" s="43" t="e">
        <f>INDEX('CCS-costs'!$L$32:$L$94,MATCH(IF(BI$7&lt;$AO29,BI$7&amp;"-"&amp;$AO29,$AO29&amp;"-"&amp;BI$7),'CCS-costs'!$I$32:$I$94,0))</f>
        <v>#N/A</v>
      </c>
      <c r="CW29" s="43" t="e">
        <f>INDEX('CCS-costs'!$L$32:$L$94,MATCH(IF(BJ$7&lt;$AO29,BJ$7&amp;"-"&amp;$AO29,$AO29&amp;"-"&amp;BJ$7),'CCS-costs'!$I$32:$I$94,0))</f>
        <v>#N/A</v>
      </c>
      <c r="CX29" s="52" t="e">
        <f>INDEX('CCS-costs'!$L$32:$L$94,MATCH(IF(BK$7&lt;$AO29,BK$7&amp;"-"&amp;$AO29,$AO29&amp;"-"&amp;BK$7),'CCS-costs'!$I$32:$I$94,0))</f>
        <v>#N/A</v>
      </c>
      <c r="CY29" s="43" t="e">
        <f>INDEX('CCS-costs'!$L$32:$L$94,MATCH(IF(BL$7&lt;$AO29,BL$7&amp;"-"&amp;$AO29,$AO29&amp;"-"&amp;BL$7),'CCS-costs'!$I$32:$I$94,0))</f>
        <v>#N/A</v>
      </c>
      <c r="CZ29" s="43" t="e">
        <f>INDEX('CCS-costs'!$L$32:$L$94,MATCH(IF(BM$7&lt;$AO29,BM$7&amp;"-"&amp;$AO29,$AO29&amp;"-"&amp;BM$7),'CCS-costs'!$I$32:$I$94,0))</f>
        <v>#N/A</v>
      </c>
      <c r="DA29" s="43" t="e">
        <f>INDEX('CCS-costs'!$L$32:$L$94,MATCH(IF(BN$7&lt;$AO29,BN$7&amp;"-"&amp;$AO29,$AO29&amp;"-"&amp;BN$7),'CCS-costs'!$I$32:$I$94,0))</f>
        <v>#N/A</v>
      </c>
      <c r="DB29" s="43" t="e">
        <f>INDEX('CCS-costs'!$L$32:$L$94,MATCH(IF(BO$7&lt;$AO29,BO$7&amp;"-"&amp;$AO29,$AO29&amp;"-"&amp;BO$7),'CCS-costs'!$I$32:$I$94,0))</f>
        <v>#N/A</v>
      </c>
      <c r="DC29" s="43" t="e">
        <f>INDEX('CCS-costs'!$L$32:$L$94,MATCH(IF(BP$7&lt;$AO29,BP$7&amp;"-"&amp;$AO29,$AO29&amp;"-"&amp;BP$7),'CCS-costs'!$I$32:$I$94,0))</f>
        <v>#N/A</v>
      </c>
      <c r="DD29" s="43" t="e">
        <f>INDEX('CCS-costs'!$L$32:$L$94,MATCH(IF(BQ$7&lt;$AO29,BQ$7&amp;"-"&amp;$AO29,$AO29&amp;"-"&amp;BQ$7),'CCS-costs'!$I$32:$I$94,0))</f>
        <v>#N/A</v>
      </c>
      <c r="DE29" s="43" t="e">
        <f>INDEX('CCS-costs'!$L$32:$L$94,MATCH(IF(BR$7&lt;$AO29,BR$7&amp;"-"&amp;$AO29,$AO29&amp;"-"&amp;BR$7),'CCS-costs'!$I$32:$I$94,0))</f>
        <v>#N/A</v>
      </c>
      <c r="DF29" s="43">
        <f>INDEX('CCS-costs'!$L$32:$L$94,MATCH(IF(BS$7&lt;$AO29,BS$7&amp;"-"&amp;$AO29,$AO29&amp;"-"&amp;BS$7),'CCS-costs'!$I$32:$I$94,0))</f>
        <v>2.9389061546042337</v>
      </c>
      <c r="DG29" s="43" t="e">
        <f>INDEX('CCS-costs'!$L$32:$L$94,MATCH(IF(BT$7&lt;$AO29,BT$7&amp;"-"&amp;$AO29,$AO29&amp;"-"&amp;BT$7),'CCS-costs'!$I$32:$I$94,0))</f>
        <v>#N/A</v>
      </c>
      <c r="DH29" s="43" t="e">
        <f>INDEX('CCS-costs'!$L$32:$L$94,MATCH(IF(BU$7&lt;$AO29,BU$7&amp;"-"&amp;$AO29,$AO29&amp;"-"&amp;BU$7),'CCS-costs'!$I$32:$I$94,0))</f>
        <v>#N/A</v>
      </c>
      <c r="DI29" s="43" t="e">
        <f>INDEX('CCS-costs'!$L$32:$L$94,MATCH(IF(BV$7&lt;$AO29,BV$7&amp;"-"&amp;$AO29,$AO29&amp;"-"&amp;BV$7),'CCS-costs'!$I$32:$I$94,0))</f>
        <v>#N/A</v>
      </c>
      <c r="DJ29" s="43" t="e">
        <f>INDEX('CCS-costs'!$L$32:$L$94,MATCH(IF(BW$7&lt;$AO29,BW$7&amp;"-"&amp;$AO29,$AO29&amp;"-"&amp;BW$7),'CCS-costs'!$I$32:$I$94,0))</f>
        <v>#N/A</v>
      </c>
      <c r="DK29" s="43" t="e">
        <f>INDEX('CCS-costs'!$L$32:$L$94,MATCH(IF(BX$7&lt;$AO29,BX$7&amp;"-"&amp;$AO29,$AO29&amp;"-"&amp;BX$7),'CCS-costs'!$I$32:$I$94,0))</f>
        <v>#N/A</v>
      </c>
      <c r="DL29" s="43" t="e">
        <f>INDEX('CCS-costs'!$L$32:$L$94,MATCH(IF(BY$7&lt;$AO29,BY$7&amp;"-"&amp;$AO29,$AO29&amp;"-"&amp;BY$7),'CCS-costs'!$I$32:$I$94,0))</f>
        <v>#N/A</v>
      </c>
      <c r="DM29" s="43" t="e">
        <f>INDEX('CCS-costs'!$L$32:$L$94,MATCH(IF(BZ$7&lt;$AO29,BZ$7&amp;"-"&amp;$AO29,$AO29&amp;"-"&amp;BZ$7),'CCS-costs'!$I$32:$I$94,0))</f>
        <v>#N/A</v>
      </c>
    </row>
    <row r="30" spans="2:117" ht="15.75" x14ac:dyDescent="0.25">
      <c r="B30" s="9" t="s">
        <v>22</v>
      </c>
      <c r="C30" s="43" t="s">
        <v>109</v>
      </c>
      <c r="D30" s="43" t="s">
        <v>109</v>
      </c>
      <c r="E30" s="43" t="s">
        <v>109</v>
      </c>
      <c r="F30" s="43" t="s">
        <v>109</v>
      </c>
      <c r="G30" s="43" t="s">
        <v>109</v>
      </c>
      <c r="H30" s="43" t="s">
        <v>109</v>
      </c>
      <c r="I30" s="43" t="s">
        <v>109</v>
      </c>
      <c r="J30" s="43">
        <v>3.6680100510990948E-3</v>
      </c>
      <c r="K30" s="43" t="s">
        <v>109</v>
      </c>
      <c r="L30" s="43" t="s">
        <v>109</v>
      </c>
      <c r="M30" s="43">
        <v>6.0904021123264051E-3</v>
      </c>
      <c r="N30" s="43" t="s">
        <v>109</v>
      </c>
      <c r="O30" s="43" t="s">
        <v>109</v>
      </c>
      <c r="P30" s="43" t="s">
        <v>109</v>
      </c>
      <c r="Q30" s="43" t="s">
        <v>109</v>
      </c>
      <c r="R30" s="43" t="s">
        <v>109</v>
      </c>
      <c r="S30" s="43" t="s">
        <v>109</v>
      </c>
      <c r="T30" s="43" t="s">
        <v>109</v>
      </c>
      <c r="U30" s="43" t="s">
        <v>109</v>
      </c>
      <c r="V30" s="43" t="s">
        <v>109</v>
      </c>
      <c r="W30" s="43" t="s">
        <v>109</v>
      </c>
      <c r="X30" s="43" t="s">
        <v>109</v>
      </c>
      <c r="Y30" s="52" t="s">
        <v>109</v>
      </c>
      <c r="Z30" s="43" t="s">
        <v>109</v>
      </c>
      <c r="AA30" s="43" t="s">
        <v>109</v>
      </c>
      <c r="AB30" s="43" t="s">
        <v>109</v>
      </c>
      <c r="AC30" s="43">
        <v>4.7214876097347062E-3</v>
      </c>
      <c r="AD30" s="43" t="s">
        <v>109</v>
      </c>
      <c r="AE30" s="43" t="s">
        <v>109</v>
      </c>
      <c r="AF30" s="43">
        <v>3.8709707557396454E-3</v>
      </c>
      <c r="AG30" s="43" t="s">
        <v>109</v>
      </c>
      <c r="AH30" s="43" t="s">
        <v>109</v>
      </c>
      <c r="AI30" s="43" t="s">
        <v>109</v>
      </c>
      <c r="AJ30" s="43" t="s">
        <v>109</v>
      </c>
      <c r="AK30" s="43" t="s">
        <v>109</v>
      </c>
      <c r="AL30" s="43" t="s">
        <v>109</v>
      </c>
      <c r="AM30" s="43" t="s">
        <v>109</v>
      </c>
      <c r="AO30" s="9" t="s">
        <v>22</v>
      </c>
      <c r="AP30" s="43" t="str">
        <f t="shared" si="36"/>
        <v/>
      </c>
      <c r="AQ30" s="43" t="str">
        <f t="shared" si="0"/>
        <v/>
      </c>
      <c r="AR30" s="43" t="str">
        <f t="shared" si="1"/>
        <v/>
      </c>
      <c r="AS30" s="43" t="str">
        <f t="shared" si="2"/>
        <v/>
      </c>
      <c r="AT30" s="43" t="str">
        <f t="shared" si="3"/>
        <v/>
      </c>
      <c r="AU30" s="43" t="str">
        <f t="shared" si="4"/>
        <v/>
      </c>
      <c r="AV30" s="43" t="str">
        <f t="shared" si="5"/>
        <v/>
      </c>
      <c r="AW30" s="43">
        <f t="shared" si="6"/>
        <v>3.6680100510990948E-3</v>
      </c>
      <c r="AX30" s="43" t="str">
        <f t="shared" si="7"/>
        <v/>
      </c>
      <c r="AY30" s="43" t="str">
        <f t="shared" si="8"/>
        <v/>
      </c>
      <c r="AZ30" s="43">
        <f t="shared" si="9"/>
        <v>6.0904021123264051E-3</v>
      </c>
      <c r="BA30" s="43" t="str">
        <f t="shared" si="10"/>
        <v/>
      </c>
      <c r="BB30" s="43" t="str">
        <f t="shared" si="11"/>
        <v/>
      </c>
      <c r="BC30" s="43" t="str">
        <f t="shared" si="12"/>
        <v/>
      </c>
      <c r="BD30" s="43" t="str">
        <f t="shared" si="13"/>
        <v/>
      </c>
      <c r="BE30" s="43" t="str">
        <f t="shared" si="14"/>
        <v/>
      </c>
      <c r="BF30" s="43" t="str">
        <f t="shared" si="15"/>
        <v/>
      </c>
      <c r="BG30" s="43" t="str">
        <f t="shared" si="16"/>
        <v/>
      </c>
      <c r="BH30" s="43" t="str">
        <f t="shared" si="17"/>
        <v/>
      </c>
      <c r="BI30" s="43" t="str">
        <f t="shared" si="18"/>
        <v/>
      </c>
      <c r="BJ30" s="43" t="str">
        <f t="shared" si="19"/>
        <v/>
      </c>
      <c r="BK30" s="43" t="str">
        <f t="shared" si="20"/>
        <v/>
      </c>
      <c r="BL30" s="52" t="str">
        <f t="shared" si="21"/>
        <v/>
      </c>
      <c r="BM30" s="43" t="str">
        <f t="shared" si="22"/>
        <v/>
      </c>
      <c r="BN30" s="43" t="str">
        <f t="shared" si="23"/>
        <v/>
      </c>
      <c r="BO30" s="43" t="str">
        <f t="shared" si="24"/>
        <v/>
      </c>
      <c r="BP30" s="43">
        <f t="shared" si="25"/>
        <v>4.7214876097347062E-3</v>
      </c>
      <c r="BQ30" s="43" t="str">
        <f t="shared" si="26"/>
        <v/>
      </c>
      <c r="BR30" s="43" t="str">
        <f t="shared" si="27"/>
        <v/>
      </c>
      <c r="BS30" s="43">
        <f t="shared" si="28"/>
        <v>3.8709707557396454E-3</v>
      </c>
      <c r="BT30" s="43" t="str">
        <f t="shared" si="29"/>
        <v/>
      </c>
      <c r="BU30" s="43" t="str">
        <f t="shared" si="30"/>
        <v/>
      </c>
      <c r="BV30" s="43" t="str">
        <f t="shared" si="31"/>
        <v/>
      </c>
      <c r="BW30" s="43" t="str">
        <f t="shared" si="32"/>
        <v/>
      </c>
      <c r="BX30" s="43" t="str">
        <f t="shared" si="33"/>
        <v/>
      </c>
      <c r="BY30" s="43" t="str">
        <f t="shared" si="34"/>
        <v/>
      </c>
      <c r="BZ30" s="43" t="str">
        <f t="shared" si="35"/>
        <v/>
      </c>
      <c r="CB30" s="9" t="s">
        <v>22</v>
      </c>
      <c r="CC30" s="43" t="e">
        <f>INDEX('CCS-costs'!$L$32:$L$94,MATCH(IF(AP$7&lt;$AO30,AP$7&amp;"-"&amp;$AO30,$AO30&amp;"-"&amp;AP$7),'CCS-costs'!$I$32:$I$94,0))</f>
        <v>#N/A</v>
      </c>
      <c r="CD30" s="43" t="e">
        <f>INDEX('CCS-costs'!$L$32:$L$94,MATCH(IF(AQ$7&lt;$AO30,AQ$7&amp;"-"&amp;$AO30,$AO30&amp;"-"&amp;AQ$7),'CCS-costs'!$I$32:$I$94,0))</f>
        <v>#N/A</v>
      </c>
      <c r="CE30" s="43" t="e">
        <f>INDEX('CCS-costs'!$L$32:$L$94,MATCH(IF(AR$7&lt;$AO30,AR$7&amp;"-"&amp;$AO30,$AO30&amp;"-"&amp;AR$7),'CCS-costs'!$I$32:$I$94,0))</f>
        <v>#N/A</v>
      </c>
      <c r="CF30" s="43" t="e">
        <f>INDEX('CCS-costs'!$L$32:$L$94,MATCH(IF(AS$7&lt;$AO30,AS$7&amp;"-"&amp;$AO30,$AO30&amp;"-"&amp;AS$7),'CCS-costs'!$I$32:$I$94,0))</f>
        <v>#N/A</v>
      </c>
      <c r="CG30" s="43" t="e">
        <f>INDEX('CCS-costs'!$L$32:$L$94,MATCH(IF(AT$7&lt;$AO30,AT$7&amp;"-"&amp;$AO30,$AO30&amp;"-"&amp;AT$7),'CCS-costs'!$I$32:$I$94,0))</f>
        <v>#N/A</v>
      </c>
      <c r="CH30" s="43" t="e">
        <f>INDEX('CCS-costs'!$L$32:$L$94,MATCH(IF(AU$7&lt;$AO30,AU$7&amp;"-"&amp;$AO30,$AO30&amp;"-"&amp;AU$7),'CCS-costs'!$I$32:$I$94,0))</f>
        <v>#N/A</v>
      </c>
      <c r="CI30" s="43" t="e">
        <f>INDEX('CCS-costs'!$L$32:$L$94,MATCH(IF(AV$7&lt;$AO30,AV$7&amp;"-"&amp;$AO30,$AO30&amp;"-"&amp;AV$7),'CCS-costs'!$I$32:$I$94,0))</f>
        <v>#N/A</v>
      </c>
      <c r="CJ30" s="43">
        <f>INDEX('CCS-costs'!$L$32:$L$94,MATCH(IF(AW$7&lt;$AO30,AW$7&amp;"-"&amp;$AO30,$AO30&amp;"-"&amp;AW$7),'CCS-costs'!$I$32:$I$94,0))</f>
        <v>3.6680100510990949</v>
      </c>
      <c r="CK30" s="43" t="e">
        <f>INDEX('CCS-costs'!$L$32:$L$94,MATCH(IF(AX$7&lt;$AO30,AX$7&amp;"-"&amp;$AO30,$AO30&amp;"-"&amp;AX$7),'CCS-costs'!$I$32:$I$94,0))</f>
        <v>#N/A</v>
      </c>
      <c r="CL30" s="43" t="e">
        <f>INDEX('CCS-costs'!$L$32:$L$94,MATCH(IF(AY$7&lt;$AO30,AY$7&amp;"-"&amp;$AO30,$AO30&amp;"-"&amp;AY$7),'CCS-costs'!$I$32:$I$94,0))</f>
        <v>#N/A</v>
      </c>
      <c r="CM30" s="43">
        <f>INDEX('CCS-costs'!$L$32:$L$94,MATCH(IF(AZ$7&lt;$AO30,AZ$7&amp;"-"&amp;$AO30,$AO30&amp;"-"&amp;AZ$7),'CCS-costs'!$I$32:$I$94,0))</f>
        <v>6.0904021123264052</v>
      </c>
      <c r="CN30" s="43" t="e">
        <f>INDEX('CCS-costs'!$L$32:$L$94,MATCH(IF(BA$7&lt;$AO30,BA$7&amp;"-"&amp;$AO30,$AO30&amp;"-"&amp;BA$7),'CCS-costs'!$I$32:$I$94,0))</f>
        <v>#N/A</v>
      </c>
      <c r="CO30" s="43" t="e">
        <f>INDEX('CCS-costs'!$L$32:$L$94,MATCH(IF(BB$7&lt;$AO30,BB$7&amp;"-"&amp;$AO30,$AO30&amp;"-"&amp;BB$7),'CCS-costs'!$I$32:$I$94,0))</f>
        <v>#N/A</v>
      </c>
      <c r="CP30" s="43" t="e">
        <f>INDEX('CCS-costs'!$L$32:$L$94,MATCH(IF(BC$7&lt;$AO30,BC$7&amp;"-"&amp;$AO30,$AO30&amp;"-"&amp;BC$7),'CCS-costs'!$I$32:$I$94,0))</f>
        <v>#N/A</v>
      </c>
      <c r="CQ30" s="43" t="str">
        <f>INDEX('CCS-costs'!$L$32:$L$94,MATCH(IF(BD$7&lt;$AO30,BD$7&amp;"-"&amp;$AO30,$AO30&amp;"-"&amp;BD$7),'CCS-costs'!$I$32:$I$94,0))</f>
        <v/>
      </c>
      <c r="CR30" s="43" t="e">
        <f>INDEX('CCS-costs'!$L$32:$L$94,MATCH(IF(BE$7&lt;$AO30,BE$7&amp;"-"&amp;$AO30,$AO30&amp;"-"&amp;BE$7),'CCS-costs'!$I$32:$I$94,0))</f>
        <v>#N/A</v>
      </c>
      <c r="CS30" s="43" t="e">
        <f>INDEX('CCS-costs'!$L$32:$L$94,MATCH(IF(BF$7&lt;$AO30,BF$7&amp;"-"&amp;$AO30,$AO30&amp;"-"&amp;BF$7),'CCS-costs'!$I$32:$I$94,0))</f>
        <v>#N/A</v>
      </c>
      <c r="CT30" s="43" t="e">
        <f>INDEX('CCS-costs'!$L$32:$L$94,MATCH(IF(BG$7&lt;$AO30,BG$7&amp;"-"&amp;$AO30,$AO30&amp;"-"&amp;BG$7),'CCS-costs'!$I$32:$I$94,0))</f>
        <v>#N/A</v>
      </c>
      <c r="CU30" s="43" t="e">
        <f>INDEX('CCS-costs'!$L$32:$L$94,MATCH(IF(BH$7&lt;$AO30,BH$7&amp;"-"&amp;$AO30,$AO30&amp;"-"&amp;BH$7),'CCS-costs'!$I$32:$I$94,0))</f>
        <v>#N/A</v>
      </c>
      <c r="CV30" s="43" t="e">
        <f>INDEX('CCS-costs'!$L$32:$L$94,MATCH(IF(BI$7&lt;$AO30,BI$7&amp;"-"&amp;$AO30,$AO30&amp;"-"&amp;BI$7),'CCS-costs'!$I$32:$I$94,0))</f>
        <v>#N/A</v>
      </c>
      <c r="CW30" s="43" t="e">
        <f>INDEX('CCS-costs'!$L$32:$L$94,MATCH(IF(BJ$7&lt;$AO30,BJ$7&amp;"-"&amp;$AO30,$AO30&amp;"-"&amp;BJ$7),'CCS-costs'!$I$32:$I$94,0))</f>
        <v>#N/A</v>
      </c>
      <c r="CX30" s="43" t="e">
        <f>INDEX('CCS-costs'!$L$32:$L$94,MATCH(IF(BK$7&lt;$AO30,BK$7&amp;"-"&amp;$AO30,$AO30&amp;"-"&amp;BK$7),'CCS-costs'!$I$32:$I$94,0))</f>
        <v>#N/A</v>
      </c>
      <c r="CY30" s="52" t="e">
        <f>INDEX('CCS-costs'!$L$32:$L$94,MATCH(IF(BL$7&lt;$AO30,BL$7&amp;"-"&amp;$AO30,$AO30&amp;"-"&amp;BL$7),'CCS-costs'!$I$32:$I$94,0))</f>
        <v>#N/A</v>
      </c>
      <c r="CZ30" s="43" t="e">
        <f>INDEX('CCS-costs'!$L$32:$L$94,MATCH(IF(BM$7&lt;$AO30,BM$7&amp;"-"&amp;$AO30,$AO30&amp;"-"&amp;BM$7),'CCS-costs'!$I$32:$I$94,0))</f>
        <v>#N/A</v>
      </c>
      <c r="DA30" s="43" t="e">
        <f>INDEX('CCS-costs'!$L$32:$L$94,MATCH(IF(BN$7&lt;$AO30,BN$7&amp;"-"&amp;$AO30,$AO30&amp;"-"&amp;BN$7),'CCS-costs'!$I$32:$I$94,0))</f>
        <v>#N/A</v>
      </c>
      <c r="DB30" s="43" t="e">
        <f>INDEX('CCS-costs'!$L$32:$L$94,MATCH(IF(BO$7&lt;$AO30,BO$7&amp;"-"&amp;$AO30,$AO30&amp;"-"&amp;BO$7),'CCS-costs'!$I$32:$I$94,0))</f>
        <v>#N/A</v>
      </c>
      <c r="DC30" s="43">
        <f>INDEX('CCS-costs'!$L$32:$L$94,MATCH(IF(BP$7&lt;$AO30,BP$7&amp;"-"&amp;$AO30,$AO30&amp;"-"&amp;BP$7),'CCS-costs'!$I$32:$I$94,0))</f>
        <v>4.721487609734706</v>
      </c>
      <c r="DD30" s="43" t="e">
        <f>INDEX('CCS-costs'!$L$32:$L$94,MATCH(IF(BQ$7&lt;$AO30,BQ$7&amp;"-"&amp;$AO30,$AO30&amp;"-"&amp;BQ$7),'CCS-costs'!$I$32:$I$94,0))</f>
        <v>#N/A</v>
      </c>
      <c r="DE30" s="43" t="e">
        <f>INDEX('CCS-costs'!$L$32:$L$94,MATCH(IF(BR$7&lt;$AO30,BR$7&amp;"-"&amp;$AO30,$AO30&amp;"-"&amp;BR$7),'CCS-costs'!$I$32:$I$94,0))</f>
        <v>#N/A</v>
      </c>
      <c r="DF30" s="43">
        <f>INDEX('CCS-costs'!$L$32:$L$94,MATCH(IF(BS$7&lt;$AO30,BS$7&amp;"-"&amp;$AO30,$AO30&amp;"-"&amp;BS$7),'CCS-costs'!$I$32:$I$94,0))</f>
        <v>3.8709707557396453</v>
      </c>
      <c r="DG30" s="43" t="e">
        <f>INDEX('CCS-costs'!$L$32:$L$94,MATCH(IF(BT$7&lt;$AO30,BT$7&amp;"-"&amp;$AO30,$AO30&amp;"-"&amp;BT$7),'CCS-costs'!$I$32:$I$94,0))</f>
        <v>#N/A</v>
      </c>
      <c r="DH30" s="43" t="e">
        <f>INDEX('CCS-costs'!$L$32:$L$94,MATCH(IF(BU$7&lt;$AO30,BU$7&amp;"-"&amp;$AO30,$AO30&amp;"-"&amp;BU$7),'CCS-costs'!$I$32:$I$94,0))</f>
        <v>#N/A</v>
      </c>
      <c r="DI30" s="43" t="e">
        <f>INDEX('CCS-costs'!$L$32:$L$94,MATCH(IF(BV$7&lt;$AO30,BV$7&amp;"-"&amp;$AO30,$AO30&amp;"-"&amp;BV$7),'CCS-costs'!$I$32:$I$94,0))</f>
        <v>#N/A</v>
      </c>
      <c r="DJ30" s="43" t="e">
        <f>INDEX('CCS-costs'!$L$32:$L$94,MATCH(IF(BW$7&lt;$AO30,BW$7&amp;"-"&amp;$AO30,$AO30&amp;"-"&amp;BW$7),'CCS-costs'!$I$32:$I$94,0))</f>
        <v>#N/A</v>
      </c>
      <c r="DK30" s="43" t="e">
        <f>INDEX('CCS-costs'!$L$32:$L$94,MATCH(IF(BX$7&lt;$AO30,BX$7&amp;"-"&amp;$AO30,$AO30&amp;"-"&amp;BX$7),'CCS-costs'!$I$32:$I$94,0))</f>
        <v>#N/A</v>
      </c>
      <c r="DL30" s="43" t="e">
        <f>INDEX('CCS-costs'!$L$32:$L$94,MATCH(IF(BY$7&lt;$AO30,BY$7&amp;"-"&amp;$AO30,$AO30&amp;"-"&amp;BY$7),'CCS-costs'!$I$32:$I$94,0))</f>
        <v>#N/A</v>
      </c>
      <c r="DM30" s="43" t="e">
        <f>INDEX('CCS-costs'!$L$32:$L$94,MATCH(IF(BZ$7&lt;$AO30,BZ$7&amp;"-"&amp;$AO30,$AO30&amp;"-"&amp;BZ$7),'CCS-costs'!$I$32:$I$94,0))</f>
        <v>#N/A</v>
      </c>
    </row>
    <row r="31" spans="2:117" ht="15.75" x14ac:dyDescent="0.25">
      <c r="B31" s="9" t="s">
        <v>23</v>
      </c>
      <c r="C31" s="43" t="s">
        <v>109</v>
      </c>
      <c r="D31" s="43" t="s">
        <v>109</v>
      </c>
      <c r="E31" s="43" t="s">
        <v>109</v>
      </c>
      <c r="F31" s="43" t="s">
        <v>109</v>
      </c>
      <c r="G31" s="43" t="s">
        <v>109</v>
      </c>
      <c r="H31" s="43">
        <v>1.4654235517428708E-3</v>
      </c>
      <c r="I31" s="43">
        <v>1.5661030818619249E-3</v>
      </c>
      <c r="J31" s="43">
        <v>4.3152208950506844E-3</v>
      </c>
      <c r="K31" s="43" t="s">
        <v>109</v>
      </c>
      <c r="L31" s="43" t="s">
        <v>109</v>
      </c>
      <c r="M31" s="43" t="s">
        <v>109</v>
      </c>
      <c r="N31" s="43" t="s">
        <v>109</v>
      </c>
      <c r="O31" s="43" t="s">
        <v>109</v>
      </c>
      <c r="P31" s="43" t="s">
        <v>109</v>
      </c>
      <c r="Q31" s="43" t="s">
        <v>109</v>
      </c>
      <c r="R31" s="43" t="s">
        <v>109</v>
      </c>
      <c r="S31" s="43" t="s">
        <v>109</v>
      </c>
      <c r="T31" s="43">
        <v>2.6634889315132505E-3</v>
      </c>
      <c r="U31" s="43" t="s">
        <v>109</v>
      </c>
      <c r="V31" s="43" t="s">
        <v>109</v>
      </c>
      <c r="W31" s="43" t="s">
        <v>109</v>
      </c>
      <c r="X31" s="43" t="s">
        <v>109</v>
      </c>
      <c r="Y31" s="43" t="s">
        <v>109</v>
      </c>
      <c r="Z31" s="52" t="s">
        <v>109</v>
      </c>
      <c r="AA31" s="43" t="s">
        <v>109</v>
      </c>
      <c r="AB31" s="43" t="s">
        <v>109</v>
      </c>
      <c r="AC31" s="43" t="s">
        <v>109</v>
      </c>
      <c r="AD31" s="43" t="s">
        <v>109</v>
      </c>
      <c r="AE31" s="43">
        <v>1.5469982219263572E-3</v>
      </c>
      <c r="AF31" s="43" t="s">
        <v>109</v>
      </c>
      <c r="AG31" s="43" t="s">
        <v>109</v>
      </c>
      <c r="AH31" s="43" t="s">
        <v>109</v>
      </c>
      <c r="AI31" s="43" t="s">
        <v>109</v>
      </c>
      <c r="AJ31" s="43" t="s">
        <v>109</v>
      </c>
      <c r="AK31" s="43" t="s">
        <v>109</v>
      </c>
      <c r="AL31" s="43" t="s">
        <v>109</v>
      </c>
      <c r="AM31" s="43" t="s">
        <v>109</v>
      </c>
      <c r="AO31" s="9" t="s">
        <v>23</v>
      </c>
      <c r="AP31" s="43" t="str">
        <f t="shared" si="36"/>
        <v/>
      </c>
      <c r="AQ31" s="43" t="str">
        <f t="shared" si="0"/>
        <v/>
      </c>
      <c r="AR31" s="43" t="str">
        <f t="shared" si="1"/>
        <v/>
      </c>
      <c r="AS31" s="43" t="str">
        <f t="shared" si="2"/>
        <v/>
      </c>
      <c r="AT31" s="43" t="str">
        <f t="shared" si="3"/>
        <v/>
      </c>
      <c r="AU31" s="43">
        <f t="shared" si="4"/>
        <v>1.4654235517428708E-3</v>
      </c>
      <c r="AV31" s="43">
        <f t="shared" si="5"/>
        <v>1.5661030818619249E-3</v>
      </c>
      <c r="AW31" s="43">
        <f t="shared" si="6"/>
        <v>4.3152208950506844E-3</v>
      </c>
      <c r="AX31" s="43" t="str">
        <f t="shared" si="7"/>
        <v/>
      </c>
      <c r="AY31" s="43" t="str">
        <f t="shared" si="8"/>
        <v/>
      </c>
      <c r="AZ31" s="43" t="str">
        <f t="shared" si="9"/>
        <v/>
      </c>
      <c r="BA31" s="43" t="str">
        <f t="shared" si="10"/>
        <v/>
      </c>
      <c r="BB31" s="43" t="str">
        <f t="shared" si="11"/>
        <v/>
      </c>
      <c r="BC31" s="43" t="str">
        <f t="shared" si="12"/>
        <v/>
      </c>
      <c r="BD31" s="43" t="str">
        <f t="shared" si="13"/>
        <v/>
      </c>
      <c r="BE31" s="43" t="str">
        <f t="shared" si="14"/>
        <v/>
      </c>
      <c r="BF31" s="43" t="str">
        <f t="shared" si="15"/>
        <v/>
      </c>
      <c r="BG31" s="43">
        <f t="shared" si="16"/>
        <v>2.6634889315132505E-3</v>
      </c>
      <c r="BH31" s="43" t="str">
        <f t="shared" si="17"/>
        <v/>
      </c>
      <c r="BI31" s="43" t="str">
        <f t="shared" si="18"/>
        <v/>
      </c>
      <c r="BJ31" s="43" t="str">
        <f t="shared" si="19"/>
        <v/>
      </c>
      <c r="BK31" s="43" t="str">
        <f t="shared" si="20"/>
        <v/>
      </c>
      <c r="BL31" s="43" t="str">
        <f t="shared" si="21"/>
        <v/>
      </c>
      <c r="BM31" s="52" t="str">
        <f t="shared" si="22"/>
        <v/>
      </c>
      <c r="BN31" s="43" t="str">
        <f t="shared" si="23"/>
        <v/>
      </c>
      <c r="BO31" s="43" t="str">
        <f t="shared" si="24"/>
        <v/>
      </c>
      <c r="BP31" s="43" t="str">
        <f t="shared" si="25"/>
        <v/>
      </c>
      <c r="BQ31" s="43" t="str">
        <f t="shared" si="26"/>
        <v/>
      </c>
      <c r="BR31" s="43">
        <f t="shared" si="27"/>
        <v>1.5469982219263572E-3</v>
      </c>
      <c r="BS31" s="43" t="str">
        <f t="shared" si="28"/>
        <v/>
      </c>
      <c r="BT31" s="43" t="str">
        <f t="shared" si="29"/>
        <v/>
      </c>
      <c r="BU31" s="43" t="str">
        <f t="shared" si="30"/>
        <v/>
      </c>
      <c r="BV31" s="43" t="str">
        <f t="shared" si="31"/>
        <v/>
      </c>
      <c r="BW31" s="43" t="str">
        <f t="shared" si="32"/>
        <v/>
      </c>
      <c r="BX31" s="43" t="str">
        <f t="shared" si="33"/>
        <v/>
      </c>
      <c r="BY31" s="43" t="str">
        <f t="shared" si="34"/>
        <v/>
      </c>
      <c r="BZ31" s="43" t="str">
        <f t="shared" si="35"/>
        <v/>
      </c>
      <c r="CB31" s="9" t="s">
        <v>23</v>
      </c>
      <c r="CC31" s="43" t="e">
        <f>INDEX('CCS-costs'!$L$32:$L$94,MATCH(IF(AP$7&lt;$AO31,AP$7&amp;"-"&amp;$AO31,$AO31&amp;"-"&amp;AP$7),'CCS-costs'!$I$32:$I$94,0))</f>
        <v>#N/A</v>
      </c>
      <c r="CD31" s="43" t="e">
        <f>INDEX('CCS-costs'!$L$32:$L$94,MATCH(IF(AQ$7&lt;$AO31,AQ$7&amp;"-"&amp;$AO31,$AO31&amp;"-"&amp;AQ$7),'CCS-costs'!$I$32:$I$94,0))</f>
        <v>#N/A</v>
      </c>
      <c r="CE31" s="43" t="e">
        <f>INDEX('CCS-costs'!$L$32:$L$94,MATCH(IF(AR$7&lt;$AO31,AR$7&amp;"-"&amp;$AO31,$AO31&amp;"-"&amp;AR$7),'CCS-costs'!$I$32:$I$94,0))</f>
        <v>#N/A</v>
      </c>
      <c r="CF31" s="43" t="e">
        <f>INDEX('CCS-costs'!$L$32:$L$94,MATCH(IF(AS$7&lt;$AO31,AS$7&amp;"-"&amp;$AO31,$AO31&amp;"-"&amp;AS$7),'CCS-costs'!$I$32:$I$94,0))</f>
        <v>#N/A</v>
      </c>
      <c r="CG31" s="43" t="e">
        <f>INDEX('CCS-costs'!$L$32:$L$94,MATCH(IF(AT$7&lt;$AO31,AT$7&amp;"-"&amp;$AO31,$AO31&amp;"-"&amp;AT$7),'CCS-costs'!$I$32:$I$94,0))</f>
        <v>#N/A</v>
      </c>
      <c r="CH31" s="43">
        <f>INDEX('CCS-costs'!$L$32:$L$94,MATCH(IF(AU$7&lt;$AO31,AU$7&amp;"-"&amp;$AO31,$AO31&amp;"-"&amp;AU$7),'CCS-costs'!$I$32:$I$94,0))</f>
        <v>1.4654235517428709</v>
      </c>
      <c r="CI31" s="43">
        <f>INDEX('CCS-costs'!$L$32:$L$94,MATCH(IF(AV$7&lt;$AO31,AV$7&amp;"-"&amp;$AO31,$AO31&amp;"-"&amp;AV$7),'CCS-costs'!$I$32:$I$94,0))</f>
        <v>1.5661030818619248</v>
      </c>
      <c r="CJ31" s="43">
        <f>INDEX('CCS-costs'!$L$32:$L$94,MATCH(IF(AW$7&lt;$AO31,AW$7&amp;"-"&amp;$AO31,$AO31&amp;"-"&amp;AW$7),'CCS-costs'!$I$32:$I$94,0))</f>
        <v>4.3152208950506843</v>
      </c>
      <c r="CK31" s="43" t="e">
        <f>INDEX('CCS-costs'!$L$32:$L$94,MATCH(IF(AX$7&lt;$AO31,AX$7&amp;"-"&amp;$AO31,$AO31&amp;"-"&amp;AX$7),'CCS-costs'!$I$32:$I$94,0))</f>
        <v>#N/A</v>
      </c>
      <c r="CL31" s="43" t="e">
        <f>INDEX('CCS-costs'!$L$32:$L$94,MATCH(IF(AY$7&lt;$AO31,AY$7&amp;"-"&amp;$AO31,$AO31&amp;"-"&amp;AY$7),'CCS-costs'!$I$32:$I$94,0))</f>
        <v>#N/A</v>
      </c>
      <c r="CM31" s="43" t="e">
        <f>INDEX('CCS-costs'!$L$32:$L$94,MATCH(IF(AZ$7&lt;$AO31,AZ$7&amp;"-"&amp;$AO31,$AO31&amp;"-"&amp;AZ$7),'CCS-costs'!$I$32:$I$94,0))</f>
        <v>#N/A</v>
      </c>
      <c r="CN31" s="43" t="e">
        <f>INDEX('CCS-costs'!$L$32:$L$94,MATCH(IF(BA$7&lt;$AO31,BA$7&amp;"-"&amp;$AO31,$AO31&amp;"-"&amp;BA$7),'CCS-costs'!$I$32:$I$94,0))</f>
        <v>#N/A</v>
      </c>
      <c r="CO31" s="43" t="e">
        <f>INDEX('CCS-costs'!$L$32:$L$94,MATCH(IF(BB$7&lt;$AO31,BB$7&amp;"-"&amp;$AO31,$AO31&amp;"-"&amp;BB$7),'CCS-costs'!$I$32:$I$94,0))</f>
        <v>#N/A</v>
      </c>
      <c r="CP31" s="43" t="e">
        <f>INDEX('CCS-costs'!$L$32:$L$94,MATCH(IF(BC$7&lt;$AO31,BC$7&amp;"-"&amp;$AO31,$AO31&amp;"-"&amp;BC$7),'CCS-costs'!$I$32:$I$94,0))</f>
        <v>#N/A</v>
      </c>
      <c r="CQ31" s="43" t="e">
        <f>INDEX('CCS-costs'!$L$32:$L$94,MATCH(IF(BD$7&lt;$AO31,BD$7&amp;"-"&amp;$AO31,$AO31&amp;"-"&amp;BD$7),'CCS-costs'!$I$32:$I$94,0))</f>
        <v>#N/A</v>
      </c>
      <c r="CR31" s="43" t="e">
        <f>INDEX('CCS-costs'!$L$32:$L$94,MATCH(IF(BE$7&lt;$AO31,BE$7&amp;"-"&amp;$AO31,$AO31&amp;"-"&amp;BE$7),'CCS-costs'!$I$32:$I$94,0))</f>
        <v>#N/A</v>
      </c>
      <c r="CS31" s="43" t="e">
        <f>INDEX('CCS-costs'!$L$32:$L$94,MATCH(IF(BF$7&lt;$AO31,BF$7&amp;"-"&amp;$AO31,$AO31&amp;"-"&amp;BF$7),'CCS-costs'!$I$32:$I$94,0))</f>
        <v>#N/A</v>
      </c>
      <c r="CT31" s="43">
        <f>INDEX('CCS-costs'!$L$32:$L$94,MATCH(IF(BG$7&lt;$AO31,BG$7&amp;"-"&amp;$AO31,$AO31&amp;"-"&amp;BG$7),'CCS-costs'!$I$32:$I$94,0))</f>
        <v>2.6634889315132506</v>
      </c>
      <c r="CU31" s="43" t="e">
        <f>INDEX('CCS-costs'!$L$32:$L$94,MATCH(IF(BH$7&lt;$AO31,BH$7&amp;"-"&amp;$AO31,$AO31&amp;"-"&amp;BH$7),'CCS-costs'!$I$32:$I$94,0))</f>
        <v>#N/A</v>
      </c>
      <c r="CV31" s="43" t="e">
        <f>INDEX('CCS-costs'!$L$32:$L$94,MATCH(IF(BI$7&lt;$AO31,BI$7&amp;"-"&amp;$AO31,$AO31&amp;"-"&amp;BI$7),'CCS-costs'!$I$32:$I$94,0))</f>
        <v>#N/A</v>
      </c>
      <c r="CW31" s="43" t="e">
        <f>INDEX('CCS-costs'!$L$32:$L$94,MATCH(IF(BJ$7&lt;$AO31,BJ$7&amp;"-"&amp;$AO31,$AO31&amp;"-"&amp;BJ$7),'CCS-costs'!$I$32:$I$94,0))</f>
        <v>#N/A</v>
      </c>
      <c r="CX31" s="43" t="e">
        <f>INDEX('CCS-costs'!$L$32:$L$94,MATCH(IF(BK$7&lt;$AO31,BK$7&amp;"-"&amp;$AO31,$AO31&amp;"-"&amp;BK$7),'CCS-costs'!$I$32:$I$94,0))</f>
        <v>#N/A</v>
      </c>
      <c r="CY31" s="43" t="e">
        <f>INDEX('CCS-costs'!$L$32:$L$94,MATCH(IF(BL$7&lt;$AO31,BL$7&amp;"-"&amp;$AO31,$AO31&amp;"-"&amp;BL$7),'CCS-costs'!$I$32:$I$94,0))</f>
        <v>#N/A</v>
      </c>
      <c r="CZ31" s="52" t="e">
        <f>INDEX('CCS-costs'!$L$32:$L$94,MATCH(IF(BM$7&lt;$AO31,BM$7&amp;"-"&amp;$AO31,$AO31&amp;"-"&amp;BM$7),'CCS-costs'!$I$32:$I$94,0))</f>
        <v>#N/A</v>
      </c>
      <c r="DA31" s="43" t="e">
        <f>INDEX('CCS-costs'!$L$32:$L$94,MATCH(IF(BN$7&lt;$AO31,BN$7&amp;"-"&amp;$AO31,$AO31&amp;"-"&amp;BN$7),'CCS-costs'!$I$32:$I$94,0))</f>
        <v>#N/A</v>
      </c>
      <c r="DB31" s="43" t="e">
        <f>INDEX('CCS-costs'!$L$32:$L$94,MATCH(IF(BO$7&lt;$AO31,BO$7&amp;"-"&amp;$AO31,$AO31&amp;"-"&amp;BO$7),'CCS-costs'!$I$32:$I$94,0))</f>
        <v>#N/A</v>
      </c>
      <c r="DC31" s="43" t="e">
        <f>INDEX('CCS-costs'!$L$32:$L$94,MATCH(IF(BP$7&lt;$AO31,BP$7&amp;"-"&amp;$AO31,$AO31&amp;"-"&amp;BP$7),'CCS-costs'!$I$32:$I$94,0))</f>
        <v>#N/A</v>
      </c>
      <c r="DD31" s="43" t="e">
        <f>INDEX('CCS-costs'!$L$32:$L$94,MATCH(IF(BQ$7&lt;$AO31,BQ$7&amp;"-"&amp;$AO31,$AO31&amp;"-"&amp;BQ$7),'CCS-costs'!$I$32:$I$94,0))</f>
        <v>#N/A</v>
      </c>
      <c r="DE31" s="43">
        <f>INDEX('CCS-costs'!$L$32:$L$94,MATCH(IF(BR$7&lt;$AO31,BR$7&amp;"-"&amp;$AO31,$AO31&amp;"-"&amp;BR$7),'CCS-costs'!$I$32:$I$94,0))</f>
        <v>1.5469982219263572</v>
      </c>
      <c r="DF31" s="43" t="e">
        <f>INDEX('CCS-costs'!$L$32:$L$94,MATCH(IF(BS$7&lt;$AO31,BS$7&amp;"-"&amp;$AO31,$AO31&amp;"-"&amp;BS$7),'CCS-costs'!$I$32:$I$94,0))</f>
        <v>#N/A</v>
      </c>
      <c r="DG31" s="43" t="e">
        <f>INDEX('CCS-costs'!$L$32:$L$94,MATCH(IF(BT$7&lt;$AO31,BT$7&amp;"-"&amp;$AO31,$AO31&amp;"-"&amp;BT$7),'CCS-costs'!$I$32:$I$94,0))</f>
        <v>#N/A</v>
      </c>
      <c r="DH31" s="43" t="e">
        <f>INDEX('CCS-costs'!$L$32:$L$94,MATCH(IF(BU$7&lt;$AO31,BU$7&amp;"-"&amp;$AO31,$AO31&amp;"-"&amp;BU$7),'CCS-costs'!$I$32:$I$94,0))</f>
        <v>#N/A</v>
      </c>
      <c r="DI31" s="43" t="e">
        <f>INDEX('CCS-costs'!$L$32:$L$94,MATCH(IF(BV$7&lt;$AO31,BV$7&amp;"-"&amp;$AO31,$AO31&amp;"-"&amp;BV$7),'CCS-costs'!$I$32:$I$94,0))</f>
        <v>#N/A</v>
      </c>
      <c r="DJ31" s="43" t="e">
        <f>INDEX('CCS-costs'!$L$32:$L$94,MATCH(IF(BW$7&lt;$AO31,BW$7&amp;"-"&amp;$AO31,$AO31&amp;"-"&amp;BW$7),'CCS-costs'!$I$32:$I$94,0))</f>
        <v>#N/A</v>
      </c>
      <c r="DK31" s="43" t="e">
        <f>INDEX('CCS-costs'!$L$32:$L$94,MATCH(IF(BX$7&lt;$AO31,BX$7&amp;"-"&amp;$AO31,$AO31&amp;"-"&amp;BX$7),'CCS-costs'!$I$32:$I$94,0))</f>
        <v>#N/A</v>
      </c>
      <c r="DL31" s="43" t="e">
        <f>INDEX('CCS-costs'!$L$32:$L$94,MATCH(IF(BY$7&lt;$AO31,BY$7&amp;"-"&amp;$AO31,$AO31&amp;"-"&amp;BY$7),'CCS-costs'!$I$32:$I$94,0))</f>
        <v>#N/A</v>
      </c>
      <c r="DM31" s="43" t="e">
        <f>INDEX('CCS-costs'!$L$32:$L$94,MATCH(IF(BZ$7&lt;$AO31,BZ$7&amp;"-"&amp;$AO31,$AO31&amp;"-"&amp;BZ$7),'CCS-costs'!$I$32:$I$94,0))</f>
        <v>#N/A</v>
      </c>
    </row>
    <row r="32" spans="2:117" ht="15.75" x14ac:dyDescent="0.25">
      <c r="B32" s="9" t="s">
        <v>24</v>
      </c>
      <c r="C32" s="43" t="s">
        <v>109</v>
      </c>
      <c r="D32" s="43" t="s">
        <v>109</v>
      </c>
      <c r="E32" s="43" t="s">
        <v>109</v>
      </c>
      <c r="F32" s="43" t="s">
        <v>109</v>
      </c>
      <c r="G32" s="43" t="s">
        <v>109</v>
      </c>
      <c r="H32" s="43" t="s">
        <v>109</v>
      </c>
      <c r="I32" s="43" t="s">
        <v>109</v>
      </c>
      <c r="J32" s="43" t="s">
        <v>109</v>
      </c>
      <c r="K32" s="43" t="s">
        <v>109</v>
      </c>
      <c r="L32" s="43">
        <v>2.801919302642709E-3</v>
      </c>
      <c r="M32" s="43" t="s">
        <v>109</v>
      </c>
      <c r="N32" s="43" t="s">
        <v>109</v>
      </c>
      <c r="O32" s="43" t="s">
        <v>109</v>
      </c>
      <c r="P32" s="43" t="s">
        <v>109</v>
      </c>
      <c r="Q32" s="43" t="s">
        <v>109</v>
      </c>
      <c r="R32" s="43" t="s">
        <v>109</v>
      </c>
      <c r="S32" s="43" t="s">
        <v>109</v>
      </c>
      <c r="T32" s="43" t="s">
        <v>109</v>
      </c>
      <c r="U32" s="43" t="s">
        <v>109</v>
      </c>
      <c r="V32" s="43" t="s">
        <v>109</v>
      </c>
      <c r="W32" s="43" t="s">
        <v>109</v>
      </c>
      <c r="X32" s="43" t="s">
        <v>109</v>
      </c>
      <c r="Y32" s="43" t="s">
        <v>109</v>
      </c>
      <c r="Z32" s="43" t="s">
        <v>109</v>
      </c>
      <c r="AA32" s="52" t="s">
        <v>109</v>
      </c>
      <c r="AB32" s="43" t="s">
        <v>109</v>
      </c>
      <c r="AC32" s="43" t="s">
        <v>109</v>
      </c>
      <c r="AD32" s="43" t="s">
        <v>109</v>
      </c>
      <c r="AE32" s="43" t="s">
        <v>109</v>
      </c>
      <c r="AF32" s="43" t="s">
        <v>109</v>
      </c>
      <c r="AG32" s="43" t="s">
        <v>109</v>
      </c>
      <c r="AH32" s="43" t="s">
        <v>109</v>
      </c>
      <c r="AI32" s="43" t="s">
        <v>109</v>
      </c>
      <c r="AJ32" s="43" t="s">
        <v>109</v>
      </c>
      <c r="AK32" s="43" t="s">
        <v>109</v>
      </c>
      <c r="AL32" s="43" t="s">
        <v>109</v>
      </c>
      <c r="AM32" s="43" t="s">
        <v>109</v>
      </c>
      <c r="AO32" s="9" t="s">
        <v>24</v>
      </c>
      <c r="AP32" s="43" t="str">
        <f t="shared" si="36"/>
        <v/>
      </c>
      <c r="AQ32" s="43" t="str">
        <f t="shared" si="0"/>
        <v/>
      </c>
      <c r="AR32" s="43" t="str">
        <f t="shared" si="1"/>
        <v/>
      </c>
      <c r="AS32" s="43" t="str">
        <f t="shared" si="2"/>
        <v/>
      </c>
      <c r="AT32" s="43" t="str">
        <f t="shared" si="3"/>
        <v/>
      </c>
      <c r="AU32" s="43" t="str">
        <f t="shared" si="4"/>
        <v/>
      </c>
      <c r="AV32" s="43" t="str">
        <f t="shared" si="5"/>
        <v/>
      </c>
      <c r="AW32" s="43" t="str">
        <f t="shared" si="6"/>
        <v/>
      </c>
      <c r="AX32" s="43" t="str">
        <f t="shared" si="7"/>
        <v/>
      </c>
      <c r="AY32" s="43">
        <f t="shared" si="8"/>
        <v>2.801919302642709E-3</v>
      </c>
      <c r="AZ32" s="43" t="str">
        <f t="shared" si="9"/>
        <v/>
      </c>
      <c r="BA32" s="43" t="str">
        <f t="shared" si="10"/>
        <v/>
      </c>
      <c r="BB32" s="43" t="str">
        <f t="shared" si="11"/>
        <v/>
      </c>
      <c r="BC32" s="43" t="str">
        <f t="shared" si="12"/>
        <v/>
      </c>
      <c r="BD32" s="43" t="str">
        <f t="shared" si="13"/>
        <v/>
      </c>
      <c r="BE32" s="43" t="str">
        <f t="shared" si="14"/>
        <v/>
      </c>
      <c r="BF32" s="43" t="str">
        <f t="shared" si="15"/>
        <v/>
      </c>
      <c r="BG32" s="43" t="str">
        <f t="shared" si="16"/>
        <v/>
      </c>
      <c r="BH32" s="43" t="str">
        <f t="shared" si="17"/>
        <v/>
      </c>
      <c r="BI32" s="43" t="str">
        <f t="shared" si="18"/>
        <v/>
      </c>
      <c r="BJ32" s="43" t="str">
        <f t="shared" si="19"/>
        <v/>
      </c>
      <c r="BK32" s="43" t="str">
        <f t="shared" si="20"/>
        <v/>
      </c>
      <c r="BL32" s="43" t="str">
        <f t="shared" si="21"/>
        <v/>
      </c>
      <c r="BM32" s="43" t="str">
        <f t="shared" si="22"/>
        <v/>
      </c>
      <c r="BN32" s="52" t="str">
        <f t="shared" si="23"/>
        <v/>
      </c>
      <c r="BO32" s="43" t="str">
        <f t="shared" si="24"/>
        <v/>
      </c>
      <c r="BP32" s="43" t="str">
        <f t="shared" si="25"/>
        <v/>
      </c>
      <c r="BQ32" s="43" t="str">
        <f t="shared" si="26"/>
        <v/>
      </c>
      <c r="BR32" s="43" t="str">
        <f t="shared" si="27"/>
        <v/>
      </c>
      <c r="BS32" s="43" t="str">
        <f t="shared" si="28"/>
        <v/>
      </c>
      <c r="BT32" s="43" t="str">
        <f t="shared" si="29"/>
        <v/>
      </c>
      <c r="BU32" s="43" t="str">
        <f t="shared" si="30"/>
        <v/>
      </c>
      <c r="BV32" s="43" t="str">
        <f t="shared" si="31"/>
        <v/>
      </c>
      <c r="BW32" s="43" t="str">
        <f t="shared" si="32"/>
        <v/>
      </c>
      <c r="BX32" s="43" t="str">
        <f t="shared" si="33"/>
        <v/>
      </c>
      <c r="BY32" s="43" t="str">
        <f t="shared" si="34"/>
        <v/>
      </c>
      <c r="BZ32" s="43" t="str">
        <f t="shared" si="35"/>
        <v/>
      </c>
      <c r="CB32" s="9" t="s">
        <v>24</v>
      </c>
      <c r="CC32" s="43" t="e">
        <f>INDEX('CCS-costs'!$L$32:$L$94,MATCH(IF(AP$7&lt;$AO32,AP$7&amp;"-"&amp;$AO32,$AO32&amp;"-"&amp;AP$7),'CCS-costs'!$I$32:$I$94,0))</f>
        <v>#N/A</v>
      </c>
      <c r="CD32" s="43" t="e">
        <f>INDEX('CCS-costs'!$L$32:$L$94,MATCH(IF(AQ$7&lt;$AO32,AQ$7&amp;"-"&amp;$AO32,$AO32&amp;"-"&amp;AQ$7),'CCS-costs'!$I$32:$I$94,0))</f>
        <v>#N/A</v>
      </c>
      <c r="CE32" s="43" t="e">
        <f>INDEX('CCS-costs'!$L$32:$L$94,MATCH(IF(AR$7&lt;$AO32,AR$7&amp;"-"&amp;$AO32,$AO32&amp;"-"&amp;AR$7),'CCS-costs'!$I$32:$I$94,0))</f>
        <v>#N/A</v>
      </c>
      <c r="CF32" s="43" t="e">
        <f>INDEX('CCS-costs'!$L$32:$L$94,MATCH(IF(AS$7&lt;$AO32,AS$7&amp;"-"&amp;$AO32,$AO32&amp;"-"&amp;AS$7),'CCS-costs'!$I$32:$I$94,0))</f>
        <v>#N/A</v>
      </c>
      <c r="CG32" s="43" t="e">
        <f>INDEX('CCS-costs'!$L$32:$L$94,MATCH(IF(AT$7&lt;$AO32,AT$7&amp;"-"&amp;$AO32,$AO32&amp;"-"&amp;AT$7),'CCS-costs'!$I$32:$I$94,0))</f>
        <v>#N/A</v>
      </c>
      <c r="CH32" s="43" t="e">
        <f>INDEX('CCS-costs'!$L$32:$L$94,MATCH(IF(AU$7&lt;$AO32,AU$7&amp;"-"&amp;$AO32,$AO32&amp;"-"&amp;AU$7),'CCS-costs'!$I$32:$I$94,0))</f>
        <v>#N/A</v>
      </c>
      <c r="CI32" s="43" t="e">
        <f>INDEX('CCS-costs'!$L$32:$L$94,MATCH(IF(AV$7&lt;$AO32,AV$7&amp;"-"&amp;$AO32,$AO32&amp;"-"&amp;AV$7),'CCS-costs'!$I$32:$I$94,0))</f>
        <v>#N/A</v>
      </c>
      <c r="CJ32" s="43" t="e">
        <f>INDEX('CCS-costs'!$L$32:$L$94,MATCH(IF(AW$7&lt;$AO32,AW$7&amp;"-"&amp;$AO32,$AO32&amp;"-"&amp;AW$7),'CCS-costs'!$I$32:$I$94,0))</f>
        <v>#N/A</v>
      </c>
      <c r="CK32" s="43" t="e">
        <f>INDEX('CCS-costs'!$L$32:$L$94,MATCH(IF(AX$7&lt;$AO32,AX$7&amp;"-"&amp;$AO32,$AO32&amp;"-"&amp;AX$7),'CCS-costs'!$I$32:$I$94,0))</f>
        <v>#N/A</v>
      </c>
      <c r="CL32" s="43">
        <f>INDEX('CCS-costs'!$L$32:$L$94,MATCH(IF(AY$7&lt;$AO32,AY$7&amp;"-"&amp;$AO32,$AO32&amp;"-"&amp;AY$7),'CCS-costs'!$I$32:$I$94,0))</f>
        <v>2.8019193026427089</v>
      </c>
      <c r="CM32" s="43" t="e">
        <f>INDEX('CCS-costs'!$L$32:$L$94,MATCH(IF(AZ$7&lt;$AO32,AZ$7&amp;"-"&amp;$AO32,$AO32&amp;"-"&amp;AZ$7),'CCS-costs'!$I$32:$I$94,0))</f>
        <v>#N/A</v>
      </c>
      <c r="CN32" s="43" t="e">
        <f>INDEX('CCS-costs'!$L$32:$L$94,MATCH(IF(BA$7&lt;$AO32,BA$7&amp;"-"&amp;$AO32,$AO32&amp;"-"&amp;BA$7),'CCS-costs'!$I$32:$I$94,0))</f>
        <v>#N/A</v>
      </c>
      <c r="CO32" s="43" t="e">
        <f>INDEX('CCS-costs'!$L$32:$L$94,MATCH(IF(BB$7&lt;$AO32,BB$7&amp;"-"&amp;$AO32,$AO32&amp;"-"&amp;BB$7),'CCS-costs'!$I$32:$I$94,0))</f>
        <v>#N/A</v>
      </c>
      <c r="CP32" s="43" t="e">
        <f>INDEX('CCS-costs'!$L$32:$L$94,MATCH(IF(BC$7&lt;$AO32,BC$7&amp;"-"&amp;$AO32,$AO32&amp;"-"&amp;BC$7),'CCS-costs'!$I$32:$I$94,0))</f>
        <v>#N/A</v>
      </c>
      <c r="CQ32" s="43" t="str">
        <f>INDEX('CCS-costs'!$L$32:$L$94,MATCH(IF(BD$7&lt;$AO32,BD$7&amp;"-"&amp;$AO32,$AO32&amp;"-"&amp;BD$7),'CCS-costs'!$I$32:$I$94,0))</f>
        <v/>
      </c>
      <c r="CR32" s="43" t="e">
        <f>INDEX('CCS-costs'!$L$32:$L$94,MATCH(IF(BE$7&lt;$AO32,BE$7&amp;"-"&amp;$AO32,$AO32&amp;"-"&amp;BE$7),'CCS-costs'!$I$32:$I$94,0))</f>
        <v>#N/A</v>
      </c>
      <c r="CS32" s="43" t="e">
        <f>INDEX('CCS-costs'!$L$32:$L$94,MATCH(IF(BF$7&lt;$AO32,BF$7&amp;"-"&amp;$AO32,$AO32&amp;"-"&amp;BF$7),'CCS-costs'!$I$32:$I$94,0))</f>
        <v>#N/A</v>
      </c>
      <c r="CT32" s="43" t="e">
        <f>INDEX('CCS-costs'!$L$32:$L$94,MATCH(IF(BG$7&lt;$AO32,BG$7&amp;"-"&amp;$AO32,$AO32&amp;"-"&amp;BG$7),'CCS-costs'!$I$32:$I$94,0))</f>
        <v>#N/A</v>
      </c>
      <c r="CU32" s="43" t="e">
        <f>INDEX('CCS-costs'!$L$32:$L$94,MATCH(IF(BH$7&lt;$AO32,BH$7&amp;"-"&amp;$AO32,$AO32&amp;"-"&amp;BH$7),'CCS-costs'!$I$32:$I$94,0))</f>
        <v>#N/A</v>
      </c>
      <c r="CV32" s="43" t="e">
        <f>INDEX('CCS-costs'!$L$32:$L$94,MATCH(IF(BI$7&lt;$AO32,BI$7&amp;"-"&amp;$AO32,$AO32&amp;"-"&amp;BI$7),'CCS-costs'!$I$32:$I$94,0))</f>
        <v>#N/A</v>
      </c>
      <c r="CW32" s="43" t="e">
        <f>INDEX('CCS-costs'!$L$32:$L$94,MATCH(IF(BJ$7&lt;$AO32,BJ$7&amp;"-"&amp;$AO32,$AO32&amp;"-"&amp;BJ$7),'CCS-costs'!$I$32:$I$94,0))</f>
        <v>#N/A</v>
      </c>
      <c r="CX32" s="43" t="e">
        <f>INDEX('CCS-costs'!$L$32:$L$94,MATCH(IF(BK$7&lt;$AO32,BK$7&amp;"-"&amp;$AO32,$AO32&amp;"-"&amp;BK$7),'CCS-costs'!$I$32:$I$94,0))</f>
        <v>#N/A</v>
      </c>
      <c r="CY32" s="43" t="e">
        <f>INDEX('CCS-costs'!$L$32:$L$94,MATCH(IF(BL$7&lt;$AO32,BL$7&amp;"-"&amp;$AO32,$AO32&amp;"-"&amp;BL$7),'CCS-costs'!$I$32:$I$94,0))</f>
        <v>#N/A</v>
      </c>
      <c r="CZ32" s="43" t="e">
        <f>INDEX('CCS-costs'!$L$32:$L$94,MATCH(IF(BM$7&lt;$AO32,BM$7&amp;"-"&amp;$AO32,$AO32&amp;"-"&amp;BM$7),'CCS-costs'!$I$32:$I$94,0))</f>
        <v>#N/A</v>
      </c>
      <c r="DA32" s="52" t="e">
        <f>INDEX('CCS-costs'!$L$32:$L$94,MATCH(IF(BN$7&lt;$AO32,BN$7&amp;"-"&amp;$AO32,$AO32&amp;"-"&amp;BN$7),'CCS-costs'!$I$32:$I$94,0))</f>
        <v>#N/A</v>
      </c>
      <c r="DB32" s="43" t="e">
        <f>INDEX('CCS-costs'!$L$32:$L$94,MATCH(IF(BO$7&lt;$AO32,BO$7&amp;"-"&amp;$AO32,$AO32&amp;"-"&amp;BO$7),'CCS-costs'!$I$32:$I$94,0))</f>
        <v>#N/A</v>
      </c>
      <c r="DC32" s="43" t="e">
        <f>INDEX('CCS-costs'!$L$32:$L$94,MATCH(IF(BP$7&lt;$AO32,BP$7&amp;"-"&amp;$AO32,$AO32&amp;"-"&amp;BP$7),'CCS-costs'!$I$32:$I$94,0))</f>
        <v>#N/A</v>
      </c>
      <c r="DD32" s="43" t="e">
        <f>INDEX('CCS-costs'!$L$32:$L$94,MATCH(IF(BQ$7&lt;$AO32,BQ$7&amp;"-"&amp;$AO32,$AO32&amp;"-"&amp;BQ$7),'CCS-costs'!$I$32:$I$94,0))</f>
        <v>#N/A</v>
      </c>
      <c r="DE32" s="43" t="e">
        <f>INDEX('CCS-costs'!$L$32:$L$94,MATCH(IF(BR$7&lt;$AO32,BR$7&amp;"-"&amp;$AO32,$AO32&amp;"-"&amp;BR$7),'CCS-costs'!$I$32:$I$94,0))</f>
        <v>#N/A</v>
      </c>
      <c r="DF32" s="43" t="e">
        <f>INDEX('CCS-costs'!$L$32:$L$94,MATCH(IF(BS$7&lt;$AO32,BS$7&amp;"-"&amp;$AO32,$AO32&amp;"-"&amp;BS$7),'CCS-costs'!$I$32:$I$94,0))</f>
        <v>#N/A</v>
      </c>
      <c r="DG32" s="43" t="e">
        <f>INDEX('CCS-costs'!$L$32:$L$94,MATCH(IF(BT$7&lt;$AO32,BT$7&amp;"-"&amp;$AO32,$AO32&amp;"-"&amp;BT$7),'CCS-costs'!$I$32:$I$94,0))</f>
        <v>#N/A</v>
      </c>
      <c r="DH32" s="43" t="e">
        <f>INDEX('CCS-costs'!$L$32:$L$94,MATCH(IF(BU$7&lt;$AO32,BU$7&amp;"-"&amp;$AO32,$AO32&amp;"-"&amp;BU$7),'CCS-costs'!$I$32:$I$94,0))</f>
        <v>#N/A</v>
      </c>
      <c r="DI32" s="43" t="e">
        <f>INDEX('CCS-costs'!$L$32:$L$94,MATCH(IF(BV$7&lt;$AO32,BV$7&amp;"-"&amp;$AO32,$AO32&amp;"-"&amp;BV$7),'CCS-costs'!$I$32:$I$94,0))</f>
        <v>#N/A</v>
      </c>
      <c r="DJ32" s="43" t="e">
        <f>INDEX('CCS-costs'!$L$32:$L$94,MATCH(IF(BW$7&lt;$AO32,BW$7&amp;"-"&amp;$AO32,$AO32&amp;"-"&amp;BW$7),'CCS-costs'!$I$32:$I$94,0))</f>
        <v>#N/A</v>
      </c>
      <c r="DK32" s="43" t="e">
        <f>INDEX('CCS-costs'!$L$32:$L$94,MATCH(IF(BX$7&lt;$AO32,BX$7&amp;"-"&amp;$AO32,$AO32&amp;"-"&amp;BX$7),'CCS-costs'!$I$32:$I$94,0))</f>
        <v>#N/A</v>
      </c>
      <c r="DL32" s="43" t="e">
        <f>INDEX('CCS-costs'!$L$32:$L$94,MATCH(IF(BY$7&lt;$AO32,BY$7&amp;"-"&amp;$AO32,$AO32&amp;"-"&amp;BY$7),'CCS-costs'!$I$32:$I$94,0))</f>
        <v>#N/A</v>
      </c>
      <c r="DM32" s="43" t="e">
        <f>INDEX('CCS-costs'!$L$32:$L$94,MATCH(IF(BZ$7&lt;$AO32,BZ$7&amp;"-"&amp;$AO32,$AO32&amp;"-"&amp;BZ$7),'CCS-costs'!$I$32:$I$94,0))</f>
        <v>#N/A</v>
      </c>
    </row>
    <row r="33" spans="2:117" ht="15.75" x14ac:dyDescent="0.25">
      <c r="B33" s="9" t="s">
        <v>25</v>
      </c>
      <c r="C33" s="43" t="s">
        <v>109</v>
      </c>
      <c r="D33" s="43" t="s">
        <v>109</v>
      </c>
      <c r="E33" s="43">
        <v>1.9861212033069511E-3</v>
      </c>
      <c r="F33" s="43" t="s">
        <v>109</v>
      </c>
      <c r="G33" s="43" t="s">
        <v>109</v>
      </c>
      <c r="H33" s="43" t="s">
        <v>109</v>
      </c>
      <c r="I33" s="43" t="s">
        <v>109</v>
      </c>
      <c r="J33" s="43" t="s">
        <v>109</v>
      </c>
      <c r="K33" s="43" t="s">
        <v>109</v>
      </c>
      <c r="L33" s="43" t="s">
        <v>109</v>
      </c>
      <c r="M33" s="43" t="s">
        <v>109</v>
      </c>
      <c r="N33" s="43" t="s">
        <v>109</v>
      </c>
      <c r="O33" s="43" t="s">
        <v>109</v>
      </c>
      <c r="P33" s="43">
        <v>2.6838204738955564E-3</v>
      </c>
      <c r="Q33" s="43" t="s">
        <v>109</v>
      </c>
      <c r="R33" s="43" t="s">
        <v>109</v>
      </c>
      <c r="S33" s="43" t="s">
        <v>109</v>
      </c>
      <c r="T33" s="43" t="s">
        <v>109</v>
      </c>
      <c r="U33" s="43" t="s">
        <v>109</v>
      </c>
      <c r="V33" s="43" t="s">
        <v>109</v>
      </c>
      <c r="W33" s="43" t="s">
        <v>109</v>
      </c>
      <c r="X33" s="43" t="s">
        <v>109</v>
      </c>
      <c r="Y33" s="43" t="s">
        <v>109</v>
      </c>
      <c r="Z33" s="43" t="s">
        <v>109</v>
      </c>
      <c r="AA33" s="43" t="s">
        <v>109</v>
      </c>
      <c r="AB33" s="52" t="s">
        <v>109</v>
      </c>
      <c r="AC33" s="43" t="s">
        <v>109</v>
      </c>
      <c r="AD33" s="43" t="s">
        <v>109</v>
      </c>
      <c r="AE33" s="43" t="s">
        <v>109</v>
      </c>
      <c r="AF33" s="43" t="s">
        <v>109</v>
      </c>
      <c r="AG33" s="43" t="s">
        <v>109</v>
      </c>
      <c r="AH33" s="43" t="s">
        <v>109</v>
      </c>
      <c r="AI33" s="43" t="s">
        <v>109</v>
      </c>
      <c r="AJ33" s="43" t="s">
        <v>109</v>
      </c>
      <c r="AK33" s="43" t="s">
        <v>109</v>
      </c>
      <c r="AL33" s="43" t="s">
        <v>109</v>
      </c>
      <c r="AM33" s="43" t="s">
        <v>109</v>
      </c>
      <c r="AO33" s="9" t="s">
        <v>25</v>
      </c>
      <c r="AP33" s="43" t="str">
        <f t="shared" si="36"/>
        <v/>
      </c>
      <c r="AQ33" s="43" t="str">
        <f t="shared" si="0"/>
        <v/>
      </c>
      <c r="AR33" s="43">
        <f t="shared" si="1"/>
        <v>1.9861212033069511E-3</v>
      </c>
      <c r="AS33" s="43" t="str">
        <f t="shared" si="2"/>
        <v/>
      </c>
      <c r="AT33" s="43" t="str">
        <f t="shared" si="3"/>
        <v/>
      </c>
      <c r="AU33" s="43" t="str">
        <f t="shared" si="4"/>
        <v/>
      </c>
      <c r="AV33" s="43" t="str">
        <f t="shared" si="5"/>
        <v/>
      </c>
      <c r="AW33" s="43" t="str">
        <f t="shared" si="6"/>
        <v/>
      </c>
      <c r="AX33" s="43" t="str">
        <f t="shared" si="7"/>
        <v/>
      </c>
      <c r="AY33" s="43" t="str">
        <f t="shared" si="8"/>
        <v/>
      </c>
      <c r="AZ33" s="43" t="str">
        <f t="shared" si="9"/>
        <v/>
      </c>
      <c r="BA33" s="43" t="str">
        <f t="shared" si="10"/>
        <v/>
      </c>
      <c r="BB33" s="43" t="str">
        <f t="shared" si="11"/>
        <v/>
      </c>
      <c r="BC33" s="43">
        <f t="shared" si="12"/>
        <v>2.6838204738955564E-3</v>
      </c>
      <c r="BD33" s="43" t="str">
        <f t="shared" si="13"/>
        <v/>
      </c>
      <c r="BE33" s="43" t="str">
        <f t="shared" si="14"/>
        <v/>
      </c>
      <c r="BF33" s="43" t="str">
        <f t="shared" si="15"/>
        <v/>
      </c>
      <c r="BG33" s="43" t="str">
        <f t="shared" si="16"/>
        <v/>
      </c>
      <c r="BH33" s="43" t="str">
        <f t="shared" si="17"/>
        <v/>
      </c>
      <c r="BI33" s="43" t="str">
        <f t="shared" si="18"/>
        <v/>
      </c>
      <c r="BJ33" s="43" t="str">
        <f t="shared" si="19"/>
        <v/>
      </c>
      <c r="BK33" s="43" t="str">
        <f t="shared" si="20"/>
        <v/>
      </c>
      <c r="BL33" s="43" t="str">
        <f t="shared" si="21"/>
        <v/>
      </c>
      <c r="BM33" s="43" t="str">
        <f t="shared" si="22"/>
        <v/>
      </c>
      <c r="BN33" s="43" t="str">
        <f t="shared" si="23"/>
        <v/>
      </c>
      <c r="BO33" s="52" t="str">
        <f t="shared" si="24"/>
        <v/>
      </c>
      <c r="BP33" s="43" t="str">
        <f t="shared" si="25"/>
        <v/>
      </c>
      <c r="BQ33" s="43" t="str">
        <f t="shared" si="26"/>
        <v/>
      </c>
      <c r="BR33" s="43" t="str">
        <f t="shared" si="27"/>
        <v/>
      </c>
      <c r="BS33" s="43" t="str">
        <f t="shared" si="28"/>
        <v/>
      </c>
      <c r="BT33" s="43" t="str">
        <f t="shared" si="29"/>
        <v/>
      </c>
      <c r="BU33" s="43" t="str">
        <f t="shared" si="30"/>
        <v/>
      </c>
      <c r="BV33" s="43" t="str">
        <f t="shared" si="31"/>
        <v/>
      </c>
      <c r="BW33" s="43" t="str">
        <f t="shared" si="32"/>
        <v/>
      </c>
      <c r="BX33" s="43" t="str">
        <f t="shared" si="33"/>
        <v/>
      </c>
      <c r="BY33" s="43" t="str">
        <f t="shared" si="34"/>
        <v/>
      </c>
      <c r="BZ33" s="43" t="str">
        <f t="shared" si="35"/>
        <v/>
      </c>
      <c r="CB33" s="9" t="s">
        <v>25</v>
      </c>
      <c r="CC33" s="43" t="e">
        <f>INDEX('CCS-costs'!$L$32:$L$94,MATCH(IF(AP$7&lt;$AO33,AP$7&amp;"-"&amp;$AO33,$AO33&amp;"-"&amp;AP$7),'CCS-costs'!$I$32:$I$94,0))</f>
        <v>#N/A</v>
      </c>
      <c r="CD33" s="43" t="e">
        <f>INDEX('CCS-costs'!$L$32:$L$94,MATCH(IF(AQ$7&lt;$AO33,AQ$7&amp;"-"&amp;$AO33,$AO33&amp;"-"&amp;AQ$7),'CCS-costs'!$I$32:$I$94,0))</f>
        <v>#N/A</v>
      </c>
      <c r="CE33" s="43">
        <f>INDEX('CCS-costs'!$L$32:$L$94,MATCH(IF(AR$7&lt;$AO33,AR$7&amp;"-"&amp;$AO33,$AO33&amp;"-"&amp;AR$7),'CCS-costs'!$I$32:$I$94,0))</f>
        <v>1.9861212033069511</v>
      </c>
      <c r="CF33" s="43" t="e">
        <f>INDEX('CCS-costs'!$L$32:$L$94,MATCH(IF(AS$7&lt;$AO33,AS$7&amp;"-"&amp;$AO33,$AO33&amp;"-"&amp;AS$7),'CCS-costs'!$I$32:$I$94,0))</f>
        <v>#N/A</v>
      </c>
      <c r="CG33" s="43" t="e">
        <f>INDEX('CCS-costs'!$L$32:$L$94,MATCH(IF(AT$7&lt;$AO33,AT$7&amp;"-"&amp;$AO33,$AO33&amp;"-"&amp;AT$7),'CCS-costs'!$I$32:$I$94,0))</f>
        <v>#N/A</v>
      </c>
      <c r="CH33" s="43" t="e">
        <f>INDEX('CCS-costs'!$L$32:$L$94,MATCH(IF(AU$7&lt;$AO33,AU$7&amp;"-"&amp;$AO33,$AO33&amp;"-"&amp;AU$7),'CCS-costs'!$I$32:$I$94,0))</f>
        <v>#N/A</v>
      </c>
      <c r="CI33" s="43" t="e">
        <f>INDEX('CCS-costs'!$L$32:$L$94,MATCH(IF(AV$7&lt;$AO33,AV$7&amp;"-"&amp;$AO33,$AO33&amp;"-"&amp;AV$7),'CCS-costs'!$I$32:$I$94,0))</f>
        <v>#N/A</v>
      </c>
      <c r="CJ33" s="43" t="e">
        <f>INDEX('CCS-costs'!$L$32:$L$94,MATCH(IF(AW$7&lt;$AO33,AW$7&amp;"-"&amp;$AO33,$AO33&amp;"-"&amp;AW$7),'CCS-costs'!$I$32:$I$94,0))</f>
        <v>#N/A</v>
      </c>
      <c r="CK33" s="43" t="e">
        <f>INDEX('CCS-costs'!$L$32:$L$94,MATCH(IF(AX$7&lt;$AO33,AX$7&amp;"-"&amp;$AO33,$AO33&amp;"-"&amp;AX$7),'CCS-costs'!$I$32:$I$94,0))</f>
        <v>#N/A</v>
      </c>
      <c r="CL33" s="43" t="e">
        <f>INDEX('CCS-costs'!$L$32:$L$94,MATCH(IF(AY$7&lt;$AO33,AY$7&amp;"-"&amp;$AO33,$AO33&amp;"-"&amp;AY$7),'CCS-costs'!$I$32:$I$94,0))</f>
        <v>#N/A</v>
      </c>
      <c r="CM33" s="43" t="e">
        <f>INDEX('CCS-costs'!$L$32:$L$94,MATCH(IF(AZ$7&lt;$AO33,AZ$7&amp;"-"&amp;$AO33,$AO33&amp;"-"&amp;AZ$7),'CCS-costs'!$I$32:$I$94,0))</f>
        <v>#N/A</v>
      </c>
      <c r="CN33" s="43" t="e">
        <f>INDEX('CCS-costs'!$L$32:$L$94,MATCH(IF(BA$7&lt;$AO33,BA$7&amp;"-"&amp;$AO33,$AO33&amp;"-"&amp;BA$7),'CCS-costs'!$I$32:$I$94,0))</f>
        <v>#N/A</v>
      </c>
      <c r="CO33" s="43" t="e">
        <f>INDEX('CCS-costs'!$L$32:$L$94,MATCH(IF(BB$7&lt;$AO33,BB$7&amp;"-"&amp;$AO33,$AO33&amp;"-"&amp;BB$7),'CCS-costs'!$I$32:$I$94,0))</f>
        <v>#N/A</v>
      </c>
      <c r="CP33" s="43">
        <f>INDEX('CCS-costs'!$L$32:$L$94,MATCH(IF(BC$7&lt;$AO33,BC$7&amp;"-"&amp;$AO33,$AO33&amp;"-"&amp;BC$7),'CCS-costs'!$I$32:$I$94,0))</f>
        <v>2.6838204738955564</v>
      </c>
      <c r="CQ33" s="43" t="e">
        <f>INDEX('CCS-costs'!$L$32:$L$94,MATCH(IF(BD$7&lt;$AO33,BD$7&amp;"-"&amp;$AO33,$AO33&amp;"-"&amp;BD$7),'CCS-costs'!$I$32:$I$94,0))</f>
        <v>#N/A</v>
      </c>
      <c r="CR33" s="43" t="e">
        <f>INDEX('CCS-costs'!$L$32:$L$94,MATCH(IF(BE$7&lt;$AO33,BE$7&amp;"-"&amp;$AO33,$AO33&amp;"-"&amp;BE$7),'CCS-costs'!$I$32:$I$94,0))</f>
        <v>#N/A</v>
      </c>
      <c r="CS33" s="43" t="e">
        <f>INDEX('CCS-costs'!$L$32:$L$94,MATCH(IF(BF$7&lt;$AO33,BF$7&amp;"-"&amp;$AO33,$AO33&amp;"-"&amp;BF$7),'CCS-costs'!$I$32:$I$94,0))</f>
        <v>#N/A</v>
      </c>
      <c r="CT33" s="43" t="e">
        <f>INDEX('CCS-costs'!$L$32:$L$94,MATCH(IF(BG$7&lt;$AO33,BG$7&amp;"-"&amp;$AO33,$AO33&amp;"-"&amp;BG$7),'CCS-costs'!$I$32:$I$94,0))</f>
        <v>#N/A</v>
      </c>
      <c r="CU33" s="43" t="e">
        <f>INDEX('CCS-costs'!$L$32:$L$94,MATCH(IF(BH$7&lt;$AO33,BH$7&amp;"-"&amp;$AO33,$AO33&amp;"-"&amp;BH$7),'CCS-costs'!$I$32:$I$94,0))</f>
        <v>#N/A</v>
      </c>
      <c r="CV33" s="43" t="e">
        <f>INDEX('CCS-costs'!$L$32:$L$94,MATCH(IF(BI$7&lt;$AO33,BI$7&amp;"-"&amp;$AO33,$AO33&amp;"-"&amp;BI$7),'CCS-costs'!$I$32:$I$94,0))</f>
        <v>#N/A</v>
      </c>
      <c r="CW33" s="43" t="e">
        <f>INDEX('CCS-costs'!$L$32:$L$94,MATCH(IF(BJ$7&lt;$AO33,BJ$7&amp;"-"&amp;$AO33,$AO33&amp;"-"&amp;BJ$7),'CCS-costs'!$I$32:$I$94,0))</f>
        <v>#N/A</v>
      </c>
      <c r="CX33" s="43" t="e">
        <f>INDEX('CCS-costs'!$L$32:$L$94,MATCH(IF(BK$7&lt;$AO33,BK$7&amp;"-"&amp;$AO33,$AO33&amp;"-"&amp;BK$7),'CCS-costs'!$I$32:$I$94,0))</f>
        <v>#N/A</v>
      </c>
      <c r="CY33" s="43" t="e">
        <f>INDEX('CCS-costs'!$L$32:$L$94,MATCH(IF(BL$7&lt;$AO33,BL$7&amp;"-"&amp;$AO33,$AO33&amp;"-"&amp;BL$7),'CCS-costs'!$I$32:$I$94,0))</f>
        <v>#N/A</v>
      </c>
      <c r="CZ33" s="43" t="e">
        <f>INDEX('CCS-costs'!$L$32:$L$94,MATCH(IF(BM$7&lt;$AO33,BM$7&amp;"-"&amp;$AO33,$AO33&amp;"-"&amp;BM$7),'CCS-costs'!$I$32:$I$94,0))</f>
        <v>#N/A</v>
      </c>
      <c r="DA33" s="43" t="e">
        <f>INDEX('CCS-costs'!$L$32:$L$94,MATCH(IF(BN$7&lt;$AO33,BN$7&amp;"-"&amp;$AO33,$AO33&amp;"-"&amp;BN$7),'CCS-costs'!$I$32:$I$94,0))</f>
        <v>#N/A</v>
      </c>
      <c r="DB33" s="52" t="e">
        <f>INDEX('CCS-costs'!$L$32:$L$94,MATCH(IF(BO$7&lt;$AO33,BO$7&amp;"-"&amp;$AO33,$AO33&amp;"-"&amp;BO$7),'CCS-costs'!$I$32:$I$94,0))</f>
        <v>#N/A</v>
      </c>
      <c r="DC33" s="43" t="e">
        <f>INDEX('CCS-costs'!$L$32:$L$94,MATCH(IF(BP$7&lt;$AO33,BP$7&amp;"-"&amp;$AO33,$AO33&amp;"-"&amp;BP$7),'CCS-costs'!$I$32:$I$94,0))</f>
        <v>#N/A</v>
      </c>
      <c r="DD33" s="43" t="e">
        <f>INDEX('CCS-costs'!$L$32:$L$94,MATCH(IF(BQ$7&lt;$AO33,BQ$7&amp;"-"&amp;$AO33,$AO33&amp;"-"&amp;BQ$7),'CCS-costs'!$I$32:$I$94,0))</f>
        <v>#N/A</v>
      </c>
      <c r="DE33" s="43" t="str">
        <f>INDEX('CCS-costs'!$L$32:$L$94,MATCH(IF(BR$7&lt;$AO33,BR$7&amp;"-"&amp;$AO33,$AO33&amp;"-"&amp;BR$7),'CCS-costs'!$I$32:$I$94,0))</f>
        <v/>
      </c>
      <c r="DF33" s="43" t="e">
        <f>INDEX('CCS-costs'!$L$32:$L$94,MATCH(IF(BS$7&lt;$AO33,BS$7&amp;"-"&amp;$AO33,$AO33&amp;"-"&amp;BS$7),'CCS-costs'!$I$32:$I$94,0))</f>
        <v>#N/A</v>
      </c>
      <c r="DG33" s="43" t="e">
        <f>INDEX('CCS-costs'!$L$32:$L$94,MATCH(IF(BT$7&lt;$AO33,BT$7&amp;"-"&amp;$AO33,$AO33&amp;"-"&amp;BT$7),'CCS-costs'!$I$32:$I$94,0))</f>
        <v>#N/A</v>
      </c>
      <c r="DH33" s="43" t="e">
        <f>INDEX('CCS-costs'!$L$32:$L$94,MATCH(IF(BU$7&lt;$AO33,BU$7&amp;"-"&amp;$AO33,$AO33&amp;"-"&amp;BU$7),'CCS-costs'!$I$32:$I$94,0))</f>
        <v>#N/A</v>
      </c>
      <c r="DI33" s="43" t="e">
        <f>INDEX('CCS-costs'!$L$32:$L$94,MATCH(IF(BV$7&lt;$AO33,BV$7&amp;"-"&amp;$AO33,$AO33&amp;"-"&amp;BV$7),'CCS-costs'!$I$32:$I$94,0))</f>
        <v>#N/A</v>
      </c>
      <c r="DJ33" s="43" t="e">
        <f>INDEX('CCS-costs'!$L$32:$L$94,MATCH(IF(BW$7&lt;$AO33,BW$7&amp;"-"&amp;$AO33,$AO33&amp;"-"&amp;BW$7),'CCS-costs'!$I$32:$I$94,0))</f>
        <v>#N/A</v>
      </c>
      <c r="DK33" s="43" t="e">
        <f>INDEX('CCS-costs'!$L$32:$L$94,MATCH(IF(BX$7&lt;$AO33,BX$7&amp;"-"&amp;$AO33,$AO33&amp;"-"&amp;BX$7),'CCS-costs'!$I$32:$I$94,0))</f>
        <v>#N/A</v>
      </c>
      <c r="DL33" s="43" t="e">
        <f>INDEX('CCS-costs'!$L$32:$L$94,MATCH(IF(BY$7&lt;$AO33,BY$7&amp;"-"&amp;$AO33,$AO33&amp;"-"&amp;BY$7),'CCS-costs'!$I$32:$I$94,0))</f>
        <v>#N/A</v>
      </c>
      <c r="DM33" s="43" t="e">
        <f>INDEX('CCS-costs'!$L$32:$L$94,MATCH(IF(BZ$7&lt;$AO33,BZ$7&amp;"-"&amp;$AO33,$AO33&amp;"-"&amp;BZ$7),'CCS-costs'!$I$32:$I$94,0))</f>
        <v>#N/A</v>
      </c>
    </row>
    <row r="34" spans="2:117" ht="15.75" x14ac:dyDescent="0.25">
      <c r="B34" s="9" t="s">
        <v>26</v>
      </c>
      <c r="C34" s="43" t="s">
        <v>109</v>
      </c>
      <c r="D34" s="43" t="s">
        <v>109</v>
      </c>
      <c r="E34" s="43" t="s">
        <v>109</v>
      </c>
      <c r="F34" s="43" t="s">
        <v>109</v>
      </c>
      <c r="G34" s="43" t="s">
        <v>109</v>
      </c>
      <c r="H34" s="43" t="s">
        <v>109</v>
      </c>
      <c r="I34" s="43" t="s">
        <v>109</v>
      </c>
      <c r="J34" s="43">
        <v>3.9699673323719291E-3</v>
      </c>
      <c r="K34" s="43" t="s">
        <v>109</v>
      </c>
      <c r="L34" s="43" t="s">
        <v>109</v>
      </c>
      <c r="M34" s="43">
        <v>2.747398098985044E-3</v>
      </c>
      <c r="N34" s="43" t="s">
        <v>109</v>
      </c>
      <c r="O34" s="43" t="s">
        <v>109</v>
      </c>
      <c r="P34" s="43" t="s">
        <v>109</v>
      </c>
      <c r="Q34" s="43" t="s">
        <v>109</v>
      </c>
      <c r="R34" s="43" t="s">
        <v>109</v>
      </c>
      <c r="S34" s="43" t="s">
        <v>109</v>
      </c>
      <c r="T34" s="43" t="s">
        <v>109</v>
      </c>
      <c r="U34" s="43" t="s">
        <v>109</v>
      </c>
      <c r="V34" s="43">
        <v>3.7814388259321766E-3</v>
      </c>
      <c r="W34" s="43" t="s">
        <v>109</v>
      </c>
      <c r="X34" s="43" t="s">
        <v>109</v>
      </c>
      <c r="Y34" s="43">
        <v>4.7214876097347062E-3</v>
      </c>
      <c r="Z34" s="43" t="s">
        <v>109</v>
      </c>
      <c r="AA34" s="43" t="s">
        <v>109</v>
      </c>
      <c r="AB34" s="43" t="s">
        <v>109</v>
      </c>
      <c r="AC34" s="52" t="s">
        <v>109</v>
      </c>
      <c r="AD34" s="43" t="s">
        <v>109</v>
      </c>
      <c r="AE34" s="43" t="s">
        <v>109</v>
      </c>
      <c r="AF34" s="43" t="s">
        <v>109</v>
      </c>
      <c r="AG34" s="43" t="s">
        <v>109</v>
      </c>
      <c r="AH34" s="43" t="s">
        <v>109</v>
      </c>
      <c r="AI34" s="43" t="s">
        <v>109</v>
      </c>
      <c r="AJ34" s="43" t="s">
        <v>109</v>
      </c>
      <c r="AK34" s="43" t="s">
        <v>109</v>
      </c>
      <c r="AL34" s="43" t="s">
        <v>109</v>
      </c>
      <c r="AM34" s="43" t="s">
        <v>109</v>
      </c>
      <c r="AO34" s="9" t="s">
        <v>26</v>
      </c>
      <c r="AP34" s="43" t="str">
        <f t="shared" si="36"/>
        <v/>
      </c>
      <c r="AQ34" s="43" t="str">
        <f t="shared" si="0"/>
        <v/>
      </c>
      <c r="AR34" s="43" t="str">
        <f t="shared" si="1"/>
        <v/>
      </c>
      <c r="AS34" s="43" t="str">
        <f t="shared" si="2"/>
        <v/>
      </c>
      <c r="AT34" s="43" t="str">
        <f t="shared" si="3"/>
        <v/>
      </c>
      <c r="AU34" s="43" t="str">
        <f t="shared" si="4"/>
        <v/>
      </c>
      <c r="AV34" s="43" t="str">
        <f t="shared" si="5"/>
        <v/>
      </c>
      <c r="AW34" s="43">
        <f t="shared" si="6"/>
        <v>3.9699673323719291E-3</v>
      </c>
      <c r="AX34" s="43" t="str">
        <f t="shared" si="7"/>
        <v/>
      </c>
      <c r="AY34" s="43" t="str">
        <f t="shared" si="8"/>
        <v/>
      </c>
      <c r="AZ34" s="43">
        <f t="shared" si="9"/>
        <v>2.747398098985044E-3</v>
      </c>
      <c r="BA34" s="43" t="str">
        <f t="shared" si="10"/>
        <v/>
      </c>
      <c r="BB34" s="43" t="str">
        <f t="shared" si="11"/>
        <v/>
      </c>
      <c r="BC34" s="43" t="str">
        <f t="shared" si="12"/>
        <v/>
      </c>
      <c r="BD34" s="43" t="str">
        <f t="shared" si="13"/>
        <v/>
      </c>
      <c r="BE34" s="43" t="str">
        <f t="shared" si="14"/>
        <v/>
      </c>
      <c r="BF34" s="43" t="str">
        <f t="shared" si="15"/>
        <v/>
      </c>
      <c r="BG34" s="43" t="str">
        <f t="shared" si="16"/>
        <v/>
      </c>
      <c r="BH34" s="43" t="str">
        <f t="shared" si="17"/>
        <v/>
      </c>
      <c r="BI34" s="43">
        <f t="shared" si="18"/>
        <v>3.7814388259321766E-3</v>
      </c>
      <c r="BJ34" s="43" t="str">
        <f t="shared" si="19"/>
        <v/>
      </c>
      <c r="BK34" s="43" t="str">
        <f t="shared" si="20"/>
        <v/>
      </c>
      <c r="BL34" s="43">
        <f t="shared" si="21"/>
        <v>4.7214876097347062E-3</v>
      </c>
      <c r="BM34" s="43" t="str">
        <f t="shared" si="22"/>
        <v/>
      </c>
      <c r="BN34" s="43" t="str">
        <f t="shared" si="23"/>
        <v/>
      </c>
      <c r="BO34" s="43" t="str">
        <f t="shared" si="24"/>
        <v/>
      </c>
      <c r="BP34" s="52" t="str">
        <f t="shared" si="25"/>
        <v/>
      </c>
      <c r="BQ34" s="43" t="str">
        <f t="shared" si="26"/>
        <v/>
      </c>
      <c r="BR34" s="43" t="str">
        <f t="shared" si="27"/>
        <v/>
      </c>
      <c r="BS34" s="43" t="str">
        <f t="shared" si="28"/>
        <v/>
      </c>
      <c r="BT34" s="43" t="str">
        <f t="shared" si="29"/>
        <v/>
      </c>
      <c r="BU34" s="43" t="str">
        <f t="shared" si="30"/>
        <v/>
      </c>
      <c r="BV34" s="43" t="str">
        <f t="shared" si="31"/>
        <v/>
      </c>
      <c r="BW34" s="43" t="str">
        <f t="shared" si="32"/>
        <v/>
      </c>
      <c r="BX34" s="43" t="str">
        <f t="shared" si="33"/>
        <v/>
      </c>
      <c r="BY34" s="43" t="str">
        <f t="shared" si="34"/>
        <v/>
      </c>
      <c r="BZ34" s="43" t="str">
        <f t="shared" si="35"/>
        <v/>
      </c>
      <c r="CB34" s="9" t="s">
        <v>26</v>
      </c>
      <c r="CC34" s="43" t="e">
        <f>INDEX('CCS-costs'!$L$32:$L$94,MATCH(IF(AP$7&lt;$AO34,AP$7&amp;"-"&amp;$AO34,$AO34&amp;"-"&amp;AP$7),'CCS-costs'!$I$32:$I$94,0))</f>
        <v>#N/A</v>
      </c>
      <c r="CD34" s="43" t="e">
        <f>INDEX('CCS-costs'!$L$32:$L$94,MATCH(IF(AQ$7&lt;$AO34,AQ$7&amp;"-"&amp;$AO34,$AO34&amp;"-"&amp;AQ$7),'CCS-costs'!$I$32:$I$94,0))</f>
        <v>#N/A</v>
      </c>
      <c r="CE34" s="43" t="e">
        <f>INDEX('CCS-costs'!$L$32:$L$94,MATCH(IF(AR$7&lt;$AO34,AR$7&amp;"-"&amp;$AO34,$AO34&amp;"-"&amp;AR$7),'CCS-costs'!$I$32:$I$94,0))</f>
        <v>#N/A</v>
      </c>
      <c r="CF34" s="43" t="e">
        <f>INDEX('CCS-costs'!$L$32:$L$94,MATCH(IF(AS$7&lt;$AO34,AS$7&amp;"-"&amp;$AO34,$AO34&amp;"-"&amp;AS$7),'CCS-costs'!$I$32:$I$94,0))</f>
        <v>#N/A</v>
      </c>
      <c r="CG34" s="43" t="e">
        <f>INDEX('CCS-costs'!$L$32:$L$94,MATCH(IF(AT$7&lt;$AO34,AT$7&amp;"-"&amp;$AO34,$AO34&amp;"-"&amp;AT$7),'CCS-costs'!$I$32:$I$94,0))</f>
        <v>#N/A</v>
      </c>
      <c r="CH34" s="43" t="e">
        <f>INDEX('CCS-costs'!$L$32:$L$94,MATCH(IF(AU$7&lt;$AO34,AU$7&amp;"-"&amp;$AO34,$AO34&amp;"-"&amp;AU$7),'CCS-costs'!$I$32:$I$94,0))</f>
        <v>#N/A</v>
      </c>
      <c r="CI34" s="43" t="e">
        <f>INDEX('CCS-costs'!$L$32:$L$94,MATCH(IF(AV$7&lt;$AO34,AV$7&amp;"-"&amp;$AO34,$AO34&amp;"-"&amp;AV$7),'CCS-costs'!$I$32:$I$94,0))</f>
        <v>#N/A</v>
      </c>
      <c r="CJ34" s="43">
        <f>INDEX('CCS-costs'!$L$32:$L$94,MATCH(IF(AW$7&lt;$AO34,AW$7&amp;"-"&amp;$AO34,$AO34&amp;"-"&amp;AW$7),'CCS-costs'!$I$32:$I$94,0))</f>
        <v>3.9699673323719287</v>
      </c>
      <c r="CK34" s="43" t="e">
        <f>INDEX('CCS-costs'!$L$32:$L$94,MATCH(IF(AX$7&lt;$AO34,AX$7&amp;"-"&amp;$AO34,$AO34&amp;"-"&amp;AX$7),'CCS-costs'!$I$32:$I$94,0))</f>
        <v>#N/A</v>
      </c>
      <c r="CL34" s="43" t="e">
        <f>INDEX('CCS-costs'!$L$32:$L$94,MATCH(IF(AY$7&lt;$AO34,AY$7&amp;"-"&amp;$AO34,$AO34&amp;"-"&amp;AY$7),'CCS-costs'!$I$32:$I$94,0))</f>
        <v>#N/A</v>
      </c>
      <c r="CM34" s="43">
        <f>INDEX('CCS-costs'!$L$32:$L$94,MATCH(IF(AZ$7&lt;$AO34,AZ$7&amp;"-"&amp;$AO34,$AO34&amp;"-"&amp;AZ$7),'CCS-costs'!$I$32:$I$94,0))</f>
        <v>2.7473980989850442</v>
      </c>
      <c r="CN34" s="43" t="e">
        <f>INDEX('CCS-costs'!$L$32:$L$94,MATCH(IF(BA$7&lt;$AO34,BA$7&amp;"-"&amp;$AO34,$AO34&amp;"-"&amp;BA$7),'CCS-costs'!$I$32:$I$94,0))</f>
        <v>#N/A</v>
      </c>
      <c r="CO34" s="43" t="e">
        <f>INDEX('CCS-costs'!$L$32:$L$94,MATCH(IF(BB$7&lt;$AO34,BB$7&amp;"-"&amp;$AO34,$AO34&amp;"-"&amp;BB$7),'CCS-costs'!$I$32:$I$94,0))</f>
        <v>#N/A</v>
      </c>
      <c r="CP34" s="43" t="e">
        <f>INDEX('CCS-costs'!$L$32:$L$94,MATCH(IF(BC$7&lt;$AO34,BC$7&amp;"-"&amp;$AO34,$AO34&amp;"-"&amp;BC$7),'CCS-costs'!$I$32:$I$94,0))</f>
        <v>#N/A</v>
      </c>
      <c r="CQ34" s="43" t="e">
        <f>INDEX('CCS-costs'!$L$32:$L$94,MATCH(IF(BD$7&lt;$AO34,BD$7&amp;"-"&amp;$AO34,$AO34&amp;"-"&amp;BD$7),'CCS-costs'!$I$32:$I$94,0))</f>
        <v>#N/A</v>
      </c>
      <c r="CR34" s="43" t="e">
        <f>INDEX('CCS-costs'!$L$32:$L$94,MATCH(IF(BE$7&lt;$AO34,BE$7&amp;"-"&amp;$AO34,$AO34&amp;"-"&amp;BE$7),'CCS-costs'!$I$32:$I$94,0))</f>
        <v>#N/A</v>
      </c>
      <c r="CS34" s="43" t="e">
        <f>INDEX('CCS-costs'!$L$32:$L$94,MATCH(IF(BF$7&lt;$AO34,BF$7&amp;"-"&amp;$AO34,$AO34&amp;"-"&amp;BF$7),'CCS-costs'!$I$32:$I$94,0))</f>
        <v>#N/A</v>
      </c>
      <c r="CT34" s="43" t="e">
        <f>INDEX('CCS-costs'!$L$32:$L$94,MATCH(IF(BG$7&lt;$AO34,BG$7&amp;"-"&amp;$AO34,$AO34&amp;"-"&amp;BG$7),'CCS-costs'!$I$32:$I$94,0))</f>
        <v>#N/A</v>
      </c>
      <c r="CU34" s="43" t="e">
        <f>INDEX('CCS-costs'!$L$32:$L$94,MATCH(IF(BH$7&lt;$AO34,BH$7&amp;"-"&amp;$AO34,$AO34&amp;"-"&amp;BH$7),'CCS-costs'!$I$32:$I$94,0))</f>
        <v>#N/A</v>
      </c>
      <c r="CV34" s="43">
        <f>INDEX('CCS-costs'!$L$32:$L$94,MATCH(IF(BI$7&lt;$AO34,BI$7&amp;"-"&amp;$AO34,$AO34&amp;"-"&amp;BI$7),'CCS-costs'!$I$32:$I$94,0))</f>
        <v>3.7814388259321765</v>
      </c>
      <c r="CW34" s="43" t="e">
        <f>INDEX('CCS-costs'!$L$32:$L$94,MATCH(IF(BJ$7&lt;$AO34,BJ$7&amp;"-"&amp;$AO34,$AO34&amp;"-"&amp;BJ$7),'CCS-costs'!$I$32:$I$94,0))</f>
        <v>#N/A</v>
      </c>
      <c r="CX34" s="43" t="e">
        <f>INDEX('CCS-costs'!$L$32:$L$94,MATCH(IF(BK$7&lt;$AO34,BK$7&amp;"-"&amp;$AO34,$AO34&amp;"-"&amp;BK$7),'CCS-costs'!$I$32:$I$94,0))</f>
        <v>#N/A</v>
      </c>
      <c r="CY34" s="43">
        <f>INDEX('CCS-costs'!$L$32:$L$94,MATCH(IF(BL$7&lt;$AO34,BL$7&amp;"-"&amp;$AO34,$AO34&amp;"-"&amp;BL$7),'CCS-costs'!$I$32:$I$94,0))</f>
        <v>4.721487609734706</v>
      </c>
      <c r="CZ34" s="43" t="e">
        <f>INDEX('CCS-costs'!$L$32:$L$94,MATCH(IF(BM$7&lt;$AO34,BM$7&amp;"-"&amp;$AO34,$AO34&amp;"-"&amp;BM$7),'CCS-costs'!$I$32:$I$94,0))</f>
        <v>#N/A</v>
      </c>
      <c r="DA34" s="43" t="e">
        <f>INDEX('CCS-costs'!$L$32:$L$94,MATCH(IF(BN$7&lt;$AO34,BN$7&amp;"-"&amp;$AO34,$AO34&amp;"-"&amp;BN$7),'CCS-costs'!$I$32:$I$94,0))</f>
        <v>#N/A</v>
      </c>
      <c r="DB34" s="43" t="e">
        <f>INDEX('CCS-costs'!$L$32:$L$94,MATCH(IF(BO$7&lt;$AO34,BO$7&amp;"-"&amp;$AO34,$AO34&amp;"-"&amp;BO$7),'CCS-costs'!$I$32:$I$94,0))</f>
        <v>#N/A</v>
      </c>
      <c r="DC34" s="52" t="e">
        <f>INDEX('CCS-costs'!$L$32:$L$94,MATCH(IF(BP$7&lt;$AO34,BP$7&amp;"-"&amp;$AO34,$AO34&amp;"-"&amp;BP$7),'CCS-costs'!$I$32:$I$94,0))</f>
        <v>#N/A</v>
      </c>
      <c r="DD34" s="43" t="e">
        <f>INDEX('CCS-costs'!$L$32:$L$94,MATCH(IF(BQ$7&lt;$AO34,BQ$7&amp;"-"&amp;$AO34,$AO34&amp;"-"&amp;BQ$7),'CCS-costs'!$I$32:$I$94,0))</f>
        <v>#N/A</v>
      </c>
      <c r="DE34" s="43" t="e">
        <f>INDEX('CCS-costs'!$L$32:$L$94,MATCH(IF(BR$7&lt;$AO34,BR$7&amp;"-"&amp;$AO34,$AO34&amp;"-"&amp;BR$7),'CCS-costs'!$I$32:$I$94,0))</f>
        <v>#N/A</v>
      </c>
      <c r="DF34" s="43" t="e">
        <f>INDEX('CCS-costs'!$L$32:$L$94,MATCH(IF(BS$7&lt;$AO34,BS$7&amp;"-"&amp;$AO34,$AO34&amp;"-"&amp;BS$7),'CCS-costs'!$I$32:$I$94,0))</f>
        <v>#N/A</v>
      </c>
      <c r="DG34" s="43" t="e">
        <f>INDEX('CCS-costs'!$L$32:$L$94,MATCH(IF(BT$7&lt;$AO34,BT$7&amp;"-"&amp;$AO34,$AO34&amp;"-"&amp;BT$7),'CCS-costs'!$I$32:$I$94,0))</f>
        <v>#N/A</v>
      </c>
      <c r="DH34" s="43" t="e">
        <f>INDEX('CCS-costs'!$L$32:$L$94,MATCH(IF(BU$7&lt;$AO34,BU$7&amp;"-"&amp;$AO34,$AO34&amp;"-"&amp;BU$7),'CCS-costs'!$I$32:$I$94,0))</f>
        <v>#N/A</v>
      </c>
      <c r="DI34" s="43" t="e">
        <f>INDEX('CCS-costs'!$L$32:$L$94,MATCH(IF(BV$7&lt;$AO34,BV$7&amp;"-"&amp;$AO34,$AO34&amp;"-"&amp;BV$7),'CCS-costs'!$I$32:$I$94,0))</f>
        <v>#N/A</v>
      </c>
      <c r="DJ34" s="43" t="e">
        <f>INDEX('CCS-costs'!$L$32:$L$94,MATCH(IF(BW$7&lt;$AO34,BW$7&amp;"-"&amp;$AO34,$AO34&amp;"-"&amp;BW$7),'CCS-costs'!$I$32:$I$94,0))</f>
        <v>#N/A</v>
      </c>
      <c r="DK34" s="43" t="e">
        <f>INDEX('CCS-costs'!$L$32:$L$94,MATCH(IF(BX$7&lt;$AO34,BX$7&amp;"-"&amp;$AO34,$AO34&amp;"-"&amp;BX$7),'CCS-costs'!$I$32:$I$94,0))</f>
        <v>#N/A</v>
      </c>
      <c r="DL34" s="43" t="e">
        <f>INDEX('CCS-costs'!$L$32:$L$94,MATCH(IF(BY$7&lt;$AO34,BY$7&amp;"-"&amp;$AO34,$AO34&amp;"-"&amp;BY$7),'CCS-costs'!$I$32:$I$94,0))</f>
        <v>#N/A</v>
      </c>
      <c r="DM34" s="43" t="e">
        <f>INDEX('CCS-costs'!$L$32:$L$94,MATCH(IF(BZ$7&lt;$AO34,BZ$7&amp;"-"&amp;$AO34,$AO34&amp;"-"&amp;BZ$7),'CCS-costs'!$I$32:$I$94,0))</f>
        <v>#N/A</v>
      </c>
    </row>
    <row r="35" spans="2:117" ht="15.75" x14ac:dyDescent="0.25">
      <c r="B35" s="9" t="s">
        <v>27</v>
      </c>
      <c r="C35" s="43">
        <v>8.303302975046573E-4</v>
      </c>
      <c r="D35" s="43" t="s">
        <v>109</v>
      </c>
      <c r="E35" s="43" t="s">
        <v>109</v>
      </c>
      <c r="F35" s="43" t="s">
        <v>109</v>
      </c>
      <c r="G35" s="43" t="s">
        <v>109</v>
      </c>
      <c r="H35" s="43" t="s">
        <v>109</v>
      </c>
      <c r="I35" s="43" t="s">
        <v>109</v>
      </c>
      <c r="J35" s="43" t="s">
        <v>109</v>
      </c>
      <c r="K35" s="43" t="s">
        <v>109</v>
      </c>
      <c r="L35" s="43" t="s">
        <v>109</v>
      </c>
      <c r="M35" s="43" t="s">
        <v>109</v>
      </c>
      <c r="N35" s="43" t="s">
        <v>109</v>
      </c>
      <c r="O35" s="43" t="s">
        <v>109</v>
      </c>
      <c r="P35" s="43">
        <v>2.0430841874912965E-3</v>
      </c>
      <c r="Q35" s="43" t="s">
        <v>109</v>
      </c>
      <c r="R35" s="43" t="s">
        <v>109</v>
      </c>
      <c r="S35" s="43">
        <v>2.8775285118330701E-3</v>
      </c>
      <c r="T35" s="43" t="s">
        <v>109</v>
      </c>
      <c r="U35" s="43" t="s">
        <v>109</v>
      </c>
      <c r="V35" s="43" t="s">
        <v>109</v>
      </c>
      <c r="W35" s="43" t="s">
        <v>109</v>
      </c>
      <c r="X35" s="43" t="s">
        <v>109</v>
      </c>
      <c r="Y35" s="43" t="s">
        <v>109</v>
      </c>
      <c r="Z35" s="43" t="s">
        <v>109</v>
      </c>
      <c r="AA35" s="43" t="s">
        <v>109</v>
      </c>
      <c r="AB35" s="43" t="s">
        <v>109</v>
      </c>
      <c r="AC35" s="43" t="s">
        <v>109</v>
      </c>
      <c r="AD35" s="52" t="s">
        <v>109</v>
      </c>
      <c r="AE35" s="43" t="s">
        <v>109</v>
      </c>
      <c r="AF35" s="43" t="s">
        <v>109</v>
      </c>
      <c r="AG35" s="43" t="s">
        <v>109</v>
      </c>
      <c r="AH35" s="43" t="s">
        <v>109</v>
      </c>
      <c r="AI35" s="43" t="s">
        <v>109</v>
      </c>
      <c r="AJ35" s="43" t="s">
        <v>109</v>
      </c>
      <c r="AK35" s="43" t="s">
        <v>109</v>
      </c>
      <c r="AL35" s="43" t="s">
        <v>109</v>
      </c>
      <c r="AM35" s="43" t="s">
        <v>109</v>
      </c>
      <c r="AO35" s="9" t="s">
        <v>27</v>
      </c>
      <c r="AP35" s="43">
        <f t="shared" si="36"/>
        <v>8.303302975046573E-4</v>
      </c>
      <c r="AQ35" s="43" t="str">
        <f t="shared" si="0"/>
        <v/>
      </c>
      <c r="AR35" s="43" t="str">
        <f t="shared" si="1"/>
        <v/>
      </c>
      <c r="AS35" s="43" t="str">
        <f t="shared" si="2"/>
        <v/>
      </c>
      <c r="AT35" s="43" t="str">
        <f t="shared" si="3"/>
        <v/>
      </c>
      <c r="AU35" s="43" t="str">
        <f t="shared" si="4"/>
        <v/>
      </c>
      <c r="AV35" s="43" t="str">
        <f t="shared" si="5"/>
        <v/>
      </c>
      <c r="AW35" s="43" t="str">
        <f t="shared" si="6"/>
        <v/>
      </c>
      <c r="AX35" s="43" t="str">
        <f t="shared" si="7"/>
        <v/>
      </c>
      <c r="AY35" s="43" t="str">
        <f t="shared" si="8"/>
        <v/>
      </c>
      <c r="AZ35" s="43" t="str">
        <f t="shared" si="9"/>
        <v/>
      </c>
      <c r="BA35" s="43" t="str">
        <f t="shared" si="10"/>
        <v/>
      </c>
      <c r="BB35" s="43" t="str">
        <f t="shared" si="11"/>
        <v/>
      </c>
      <c r="BC35" s="43">
        <f t="shared" si="12"/>
        <v>2.0430841874912965E-3</v>
      </c>
      <c r="BD35" s="43" t="str">
        <f t="shared" si="13"/>
        <v/>
      </c>
      <c r="BE35" s="43" t="str">
        <f t="shared" si="14"/>
        <v/>
      </c>
      <c r="BF35" s="43">
        <f t="shared" si="15"/>
        <v>2.8775285118330701E-3</v>
      </c>
      <c r="BG35" s="43" t="str">
        <f t="shared" si="16"/>
        <v/>
      </c>
      <c r="BH35" s="43" t="str">
        <f t="shared" si="17"/>
        <v/>
      </c>
      <c r="BI35" s="43" t="str">
        <f t="shared" si="18"/>
        <v/>
      </c>
      <c r="BJ35" s="43" t="str">
        <f t="shared" si="19"/>
        <v/>
      </c>
      <c r="BK35" s="43" t="str">
        <f t="shared" si="20"/>
        <v/>
      </c>
      <c r="BL35" s="43" t="str">
        <f t="shared" si="21"/>
        <v/>
      </c>
      <c r="BM35" s="43" t="str">
        <f t="shared" si="22"/>
        <v/>
      </c>
      <c r="BN35" s="43" t="str">
        <f t="shared" si="23"/>
        <v/>
      </c>
      <c r="BO35" s="43" t="str">
        <f t="shared" si="24"/>
        <v/>
      </c>
      <c r="BP35" s="43" t="str">
        <f t="shared" si="25"/>
        <v/>
      </c>
      <c r="BQ35" s="52" t="str">
        <f t="shared" si="26"/>
        <v/>
      </c>
      <c r="BR35" s="43" t="str">
        <f t="shared" si="27"/>
        <v/>
      </c>
      <c r="BS35" s="43" t="str">
        <f t="shared" si="28"/>
        <v/>
      </c>
      <c r="BT35" s="43" t="str">
        <f t="shared" si="29"/>
        <v/>
      </c>
      <c r="BU35" s="43" t="str">
        <f t="shared" si="30"/>
        <v/>
      </c>
      <c r="BV35" s="43" t="str">
        <f t="shared" si="31"/>
        <v/>
      </c>
      <c r="BW35" s="43" t="str">
        <f t="shared" si="32"/>
        <v/>
      </c>
      <c r="BX35" s="43" t="str">
        <f t="shared" si="33"/>
        <v/>
      </c>
      <c r="BY35" s="43" t="str">
        <f t="shared" si="34"/>
        <v/>
      </c>
      <c r="BZ35" s="43" t="str">
        <f t="shared" si="35"/>
        <v/>
      </c>
      <c r="CB35" s="9" t="s">
        <v>27</v>
      </c>
      <c r="CC35" s="43">
        <f>INDEX('CCS-costs'!$L$32:$L$94,MATCH(IF(AP$7&lt;$AO35,AP$7&amp;"-"&amp;$AO35,$AO35&amp;"-"&amp;AP$7),'CCS-costs'!$I$32:$I$94,0))</f>
        <v>0.83033029750465726</v>
      </c>
      <c r="CD35" s="43" t="e">
        <f>INDEX('CCS-costs'!$L$32:$L$94,MATCH(IF(AQ$7&lt;$AO35,AQ$7&amp;"-"&amp;$AO35,$AO35&amp;"-"&amp;AQ$7),'CCS-costs'!$I$32:$I$94,0))</f>
        <v>#N/A</v>
      </c>
      <c r="CE35" s="43" t="e">
        <f>INDEX('CCS-costs'!$L$32:$L$94,MATCH(IF(AR$7&lt;$AO35,AR$7&amp;"-"&amp;$AO35,$AO35&amp;"-"&amp;AR$7),'CCS-costs'!$I$32:$I$94,0))</f>
        <v>#N/A</v>
      </c>
      <c r="CF35" s="43" t="e">
        <f>INDEX('CCS-costs'!$L$32:$L$94,MATCH(IF(AS$7&lt;$AO35,AS$7&amp;"-"&amp;$AO35,$AO35&amp;"-"&amp;AS$7),'CCS-costs'!$I$32:$I$94,0))</f>
        <v>#N/A</v>
      </c>
      <c r="CG35" s="43" t="e">
        <f>INDEX('CCS-costs'!$L$32:$L$94,MATCH(IF(AT$7&lt;$AO35,AT$7&amp;"-"&amp;$AO35,$AO35&amp;"-"&amp;AT$7),'CCS-costs'!$I$32:$I$94,0))</f>
        <v>#N/A</v>
      </c>
      <c r="CH35" s="43" t="e">
        <f>INDEX('CCS-costs'!$L$32:$L$94,MATCH(IF(AU$7&lt;$AO35,AU$7&amp;"-"&amp;$AO35,$AO35&amp;"-"&amp;AU$7),'CCS-costs'!$I$32:$I$94,0))</f>
        <v>#N/A</v>
      </c>
      <c r="CI35" s="43" t="str">
        <f>INDEX('CCS-costs'!$L$32:$L$94,MATCH(IF(AV$7&lt;$AO35,AV$7&amp;"-"&amp;$AO35,$AO35&amp;"-"&amp;AV$7),'CCS-costs'!$I$32:$I$94,0))</f>
        <v/>
      </c>
      <c r="CJ35" s="43" t="e">
        <f>INDEX('CCS-costs'!$L$32:$L$94,MATCH(IF(AW$7&lt;$AO35,AW$7&amp;"-"&amp;$AO35,$AO35&amp;"-"&amp;AW$7),'CCS-costs'!$I$32:$I$94,0))</f>
        <v>#N/A</v>
      </c>
      <c r="CK35" s="43" t="e">
        <f>INDEX('CCS-costs'!$L$32:$L$94,MATCH(IF(AX$7&lt;$AO35,AX$7&amp;"-"&amp;$AO35,$AO35&amp;"-"&amp;AX$7),'CCS-costs'!$I$32:$I$94,0))</f>
        <v>#N/A</v>
      </c>
      <c r="CL35" s="43" t="e">
        <f>INDEX('CCS-costs'!$L$32:$L$94,MATCH(IF(AY$7&lt;$AO35,AY$7&amp;"-"&amp;$AO35,$AO35&amp;"-"&amp;AY$7),'CCS-costs'!$I$32:$I$94,0))</f>
        <v>#N/A</v>
      </c>
      <c r="CM35" s="43" t="e">
        <f>INDEX('CCS-costs'!$L$32:$L$94,MATCH(IF(AZ$7&lt;$AO35,AZ$7&amp;"-"&amp;$AO35,$AO35&amp;"-"&amp;AZ$7),'CCS-costs'!$I$32:$I$94,0))</f>
        <v>#N/A</v>
      </c>
      <c r="CN35" s="43" t="e">
        <f>INDEX('CCS-costs'!$L$32:$L$94,MATCH(IF(BA$7&lt;$AO35,BA$7&amp;"-"&amp;$AO35,$AO35&amp;"-"&amp;BA$7),'CCS-costs'!$I$32:$I$94,0))</f>
        <v>#N/A</v>
      </c>
      <c r="CO35" s="43" t="e">
        <f>INDEX('CCS-costs'!$L$32:$L$94,MATCH(IF(BB$7&lt;$AO35,BB$7&amp;"-"&amp;$AO35,$AO35&amp;"-"&amp;BB$7),'CCS-costs'!$I$32:$I$94,0))</f>
        <v>#N/A</v>
      </c>
      <c r="CP35" s="43">
        <f>INDEX('CCS-costs'!$L$32:$L$94,MATCH(IF(BC$7&lt;$AO35,BC$7&amp;"-"&amp;$AO35,$AO35&amp;"-"&amp;BC$7),'CCS-costs'!$I$32:$I$94,0))</f>
        <v>2.0430841874912966</v>
      </c>
      <c r="CQ35" s="43" t="e">
        <f>INDEX('CCS-costs'!$L$32:$L$94,MATCH(IF(BD$7&lt;$AO35,BD$7&amp;"-"&amp;$AO35,$AO35&amp;"-"&amp;BD$7),'CCS-costs'!$I$32:$I$94,0))</f>
        <v>#N/A</v>
      </c>
      <c r="CR35" s="43" t="e">
        <f>INDEX('CCS-costs'!$L$32:$L$94,MATCH(IF(BE$7&lt;$AO35,BE$7&amp;"-"&amp;$AO35,$AO35&amp;"-"&amp;BE$7),'CCS-costs'!$I$32:$I$94,0))</f>
        <v>#N/A</v>
      </c>
      <c r="CS35" s="43">
        <f>INDEX('CCS-costs'!$L$32:$L$94,MATCH(IF(BF$7&lt;$AO35,BF$7&amp;"-"&amp;$AO35,$AO35&amp;"-"&amp;BF$7),'CCS-costs'!$I$32:$I$94,0))</f>
        <v>2.87752851183307</v>
      </c>
      <c r="CT35" s="43" t="e">
        <f>INDEX('CCS-costs'!$L$32:$L$94,MATCH(IF(BG$7&lt;$AO35,BG$7&amp;"-"&amp;$AO35,$AO35&amp;"-"&amp;BG$7),'CCS-costs'!$I$32:$I$94,0))</f>
        <v>#N/A</v>
      </c>
      <c r="CU35" s="43" t="e">
        <f>INDEX('CCS-costs'!$L$32:$L$94,MATCH(IF(BH$7&lt;$AO35,BH$7&amp;"-"&amp;$AO35,$AO35&amp;"-"&amp;BH$7),'CCS-costs'!$I$32:$I$94,0))</f>
        <v>#N/A</v>
      </c>
      <c r="CV35" s="43" t="e">
        <f>INDEX('CCS-costs'!$L$32:$L$94,MATCH(IF(BI$7&lt;$AO35,BI$7&amp;"-"&amp;$AO35,$AO35&amp;"-"&amp;BI$7),'CCS-costs'!$I$32:$I$94,0))</f>
        <v>#N/A</v>
      </c>
      <c r="CW35" s="43" t="e">
        <f>INDEX('CCS-costs'!$L$32:$L$94,MATCH(IF(BJ$7&lt;$AO35,BJ$7&amp;"-"&amp;$AO35,$AO35&amp;"-"&amp;BJ$7),'CCS-costs'!$I$32:$I$94,0))</f>
        <v>#N/A</v>
      </c>
      <c r="CX35" s="43" t="e">
        <f>INDEX('CCS-costs'!$L$32:$L$94,MATCH(IF(BK$7&lt;$AO35,BK$7&amp;"-"&amp;$AO35,$AO35&amp;"-"&amp;BK$7),'CCS-costs'!$I$32:$I$94,0))</f>
        <v>#N/A</v>
      </c>
      <c r="CY35" s="43" t="e">
        <f>INDEX('CCS-costs'!$L$32:$L$94,MATCH(IF(BL$7&lt;$AO35,BL$7&amp;"-"&amp;$AO35,$AO35&amp;"-"&amp;BL$7),'CCS-costs'!$I$32:$I$94,0))</f>
        <v>#N/A</v>
      </c>
      <c r="CZ35" s="43" t="e">
        <f>INDEX('CCS-costs'!$L$32:$L$94,MATCH(IF(BM$7&lt;$AO35,BM$7&amp;"-"&amp;$AO35,$AO35&amp;"-"&amp;BM$7),'CCS-costs'!$I$32:$I$94,0))</f>
        <v>#N/A</v>
      </c>
      <c r="DA35" s="43" t="e">
        <f>INDEX('CCS-costs'!$L$32:$L$94,MATCH(IF(BN$7&lt;$AO35,BN$7&amp;"-"&amp;$AO35,$AO35&amp;"-"&amp;BN$7),'CCS-costs'!$I$32:$I$94,0))</f>
        <v>#N/A</v>
      </c>
      <c r="DB35" s="43" t="e">
        <f>INDEX('CCS-costs'!$L$32:$L$94,MATCH(IF(BO$7&lt;$AO35,BO$7&amp;"-"&amp;$AO35,$AO35&amp;"-"&amp;BO$7),'CCS-costs'!$I$32:$I$94,0))</f>
        <v>#N/A</v>
      </c>
      <c r="DC35" s="43" t="e">
        <f>INDEX('CCS-costs'!$L$32:$L$94,MATCH(IF(BP$7&lt;$AO35,BP$7&amp;"-"&amp;$AO35,$AO35&amp;"-"&amp;BP$7),'CCS-costs'!$I$32:$I$94,0))</f>
        <v>#N/A</v>
      </c>
      <c r="DD35" s="52" t="e">
        <f>INDEX('CCS-costs'!$L$32:$L$94,MATCH(IF(BQ$7&lt;$AO35,BQ$7&amp;"-"&amp;$AO35,$AO35&amp;"-"&amp;BQ$7),'CCS-costs'!$I$32:$I$94,0))</f>
        <v>#N/A</v>
      </c>
      <c r="DE35" s="43" t="e">
        <f>INDEX('CCS-costs'!$L$32:$L$94,MATCH(IF(BR$7&lt;$AO35,BR$7&amp;"-"&amp;$AO35,$AO35&amp;"-"&amp;BR$7),'CCS-costs'!$I$32:$I$94,0))</f>
        <v>#N/A</v>
      </c>
      <c r="DF35" s="43" t="e">
        <f>INDEX('CCS-costs'!$L$32:$L$94,MATCH(IF(BS$7&lt;$AO35,BS$7&amp;"-"&amp;$AO35,$AO35&amp;"-"&amp;BS$7),'CCS-costs'!$I$32:$I$94,0))</f>
        <v>#N/A</v>
      </c>
      <c r="DG35" s="43" t="e">
        <f>INDEX('CCS-costs'!$L$32:$L$94,MATCH(IF(BT$7&lt;$AO35,BT$7&amp;"-"&amp;$AO35,$AO35&amp;"-"&amp;BT$7),'CCS-costs'!$I$32:$I$94,0))</f>
        <v>#N/A</v>
      </c>
      <c r="DH35" s="43" t="e">
        <f>INDEX('CCS-costs'!$L$32:$L$94,MATCH(IF(BU$7&lt;$AO35,BU$7&amp;"-"&amp;$AO35,$AO35&amp;"-"&amp;BU$7),'CCS-costs'!$I$32:$I$94,0))</f>
        <v>#N/A</v>
      </c>
      <c r="DI35" s="43" t="e">
        <f>INDEX('CCS-costs'!$L$32:$L$94,MATCH(IF(BV$7&lt;$AO35,BV$7&amp;"-"&amp;$AO35,$AO35&amp;"-"&amp;BV$7),'CCS-costs'!$I$32:$I$94,0))</f>
        <v>#N/A</v>
      </c>
      <c r="DJ35" s="43" t="e">
        <f>INDEX('CCS-costs'!$L$32:$L$94,MATCH(IF(BW$7&lt;$AO35,BW$7&amp;"-"&amp;$AO35,$AO35&amp;"-"&amp;BW$7),'CCS-costs'!$I$32:$I$94,0))</f>
        <v>#N/A</v>
      </c>
      <c r="DK35" s="43" t="e">
        <f>INDEX('CCS-costs'!$L$32:$L$94,MATCH(IF(BX$7&lt;$AO35,BX$7&amp;"-"&amp;$AO35,$AO35&amp;"-"&amp;BX$7),'CCS-costs'!$I$32:$I$94,0))</f>
        <v>#N/A</v>
      </c>
      <c r="DL35" s="43" t="e">
        <f>INDEX('CCS-costs'!$L$32:$L$94,MATCH(IF(BY$7&lt;$AO35,BY$7&amp;"-"&amp;$AO35,$AO35&amp;"-"&amp;BY$7),'CCS-costs'!$I$32:$I$94,0))</f>
        <v>#N/A</v>
      </c>
      <c r="DM35" s="43" t="e">
        <f>INDEX('CCS-costs'!$L$32:$L$94,MATCH(IF(BZ$7&lt;$AO35,BZ$7&amp;"-"&amp;$AO35,$AO35&amp;"-"&amp;BZ$7),'CCS-costs'!$I$32:$I$94,0))</f>
        <v>#N/A</v>
      </c>
    </row>
    <row r="36" spans="2:117" ht="15.75" x14ac:dyDescent="0.25">
      <c r="B36" s="9" t="s">
        <v>28</v>
      </c>
      <c r="C36" s="43">
        <v>1.6434807335793831E-3</v>
      </c>
      <c r="D36" s="43" t="s">
        <v>109</v>
      </c>
      <c r="E36" s="43" t="s">
        <v>109</v>
      </c>
      <c r="F36" s="43" t="s">
        <v>109</v>
      </c>
      <c r="G36" s="43" t="s">
        <v>109</v>
      </c>
      <c r="H36" s="43">
        <v>1.859742253496575E-3</v>
      </c>
      <c r="I36" s="43" t="s">
        <v>109</v>
      </c>
      <c r="J36" s="43" t="s">
        <v>109</v>
      </c>
      <c r="K36" s="43" t="s">
        <v>109</v>
      </c>
      <c r="L36" s="43" t="s">
        <v>109</v>
      </c>
      <c r="M36" s="43" t="s">
        <v>109</v>
      </c>
      <c r="N36" s="43" t="s">
        <v>109</v>
      </c>
      <c r="O36" s="43" t="s">
        <v>109</v>
      </c>
      <c r="P36" s="43">
        <v>1.2298224828839932E-3</v>
      </c>
      <c r="Q36" s="43" t="s">
        <v>109</v>
      </c>
      <c r="R36" s="43" t="s">
        <v>109</v>
      </c>
      <c r="S36" s="43" t="s">
        <v>109</v>
      </c>
      <c r="T36" s="43" t="s">
        <v>109</v>
      </c>
      <c r="U36" s="43" t="s">
        <v>109</v>
      </c>
      <c r="V36" s="43" t="s">
        <v>109</v>
      </c>
      <c r="W36" s="43" t="s">
        <v>109</v>
      </c>
      <c r="X36" s="43" t="s">
        <v>109</v>
      </c>
      <c r="Y36" s="43" t="s">
        <v>109</v>
      </c>
      <c r="Z36" s="43">
        <v>1.5469982219263572E-3</v>
      </c>
      <c r="AA36" s="43" t="s">
        <v>109</v>
      </c>
      <c r="AB36" s="43" t="s">
        <v>109</v>
      </c>
      <c r="AC36" s="43" t="s">
        <v>109</v>
      </c>
      <c r="AD36" s="43" t="s">
        <v>109</v>
      </c>
      <c r="AE36" s="52" t="s">
        <v>109</v>
      </c>
      <c r="AF36" s="43" t="s">
        <v>109</v>
      </c>
      <c r="AG36" s="43" t="s">
        <v>109</v>
      </c>
      <c r="AH36" s="43" t="s">
        <v>109</v>
      </c>
      <c r="AI36" s="43" t="s">
        <v>109</v>
      </c>
      <c r="AJ36" s="43" t="s">
        <v>109</v>
      </c>
      <c r="AK36" s="43" t="s">
        <v>109</v>
      </c>
      <c r="AL36" s="43" t="s">
        <v>109</v>
      </c>
      <c r="AM36" s="43" t="s">
        <v>109</v>
      </c>
      <c r="AO36" s="9" t="s">
        <v>28</v>
      </c>
      <c r="AP36" s="43">
        <f t="shared" si="36"/>
        <v>1.6434807335793831E-3</v>
      </c>
      <c r="AQ36" s="43" t="str">
        <f t="shared" si="0"/>
        <v/>
      </c>
      <c r="AR36" s="43" t="str">
        <f t="shared" si="1"/>
        <v/>
      </c>
      <c r="AS36" s="43" t="str">
        <f t="shared" si="2"/>
        <v/>
      </c>
      <c r="AT36" s="43" t="str">
        <f t="shared" si="3"/>
        <v/>
      </c>
      <c r="AU36" s="43">
        <f t="shared" si="4"/>
        <v>1.859742253496575E-3</v>
      </c>
      <c r="AV36" s="43" t="str">
        <f t="shared" si="5"/>
        <v/>
      </c>
      <c r="AW36" s="43" t="str">
        <f t="shared" si="6"/>
        <v/>
      </c>
      <c r="AX36" s="43" t="str">
        <f t="shared" si="7"/>
        <v/>
      </c>
      <c r="AY36" s="43" t="str">
        <f t="shared" si="8"/>
        <v/>
      </c>
      <c r="AZ36" s="43" t="str">
        <f t="shared" si="9"/>
        <v/>
      </c>
      <c r="BA36" s="43" t="str">
        <f t="shared" si="10"/>
        <v/>
      </c>
      <c r="BB36" s="43" t="str">
        <f t="shared" si="11"/>
        <v/>
      </c>
      <c r="BC36" s="43">
        <f t="shared" si="12"/>
        <v>1.2298224828839932E-3</v>
      </c>
      <c r="BD36" s="43" t="str">
        <f t="shared" si="13"/>
        <v/>
      </c>
      <c r="BE36" s="43" t="str">
        <f t="shared" si="14"/>
        <v/>
      </c>
      <c r="BF36" s="43" t="str">
        <f t="shared" si="15"/>
        <v/>
      </c>
      <c r="BG36" s="43" t="str">
        <f t="shared" si="16"/>
        <v/>
      </c>
      <c r="BH36" s="43" t="str">
        <f t="shared" si="17"/>
        <v/>
      </c>
      <c r="BI36" s="43" t="str">
        <f t="shared" si="18"/>
        <v/>
      </c>
      <c r="BJ36" s="43" t="str">
        <f t="shared" si="19"/>
        <v/>
      </c>
      <c r="BK36" s="43" t="str">
        <f t="shared" si="20"/>
        <v/>
      </c>
      <c r="BL36" s="43" t="str">
        <f t="shared" si="21"/>
        <v/>
      </c>
      <c r="BM36" s="43">
        <f t="shared" si="22"/>
        <v>1.5469982219263572E-3</v>
      </c>
      <c r="BN36" s="43" t="str">
        <f t="shared" si="23"/>
        <v/>
      </c>
      <c r="BO36" s="43" t="str">
        <f t="shared" si="24"/>
        <v/>
      </c>
      <c r="BP36" s="43" t="str">
        <f t="shared" si="25"/>
        <v/>
      </c>
      <c r="BQ36" s="43" t="str">
        <f t="shared" si="26"/>
        <v/>
      </c>
      <c r="BR36" s="52" t="str">
        <f t="shared" si="27"/>
        <v/>
      </c>
      <c r="BS36" s="43" t="str">
        <f t="shared" si="28"/>
        <v/>
      </c>
      <c r="BT36" s="43" t="str">
        <f t="shared" si="29"/>
        <v/>
      </c>
      <c r="BU36" s="43" t="str">
        <f t="shared" si="30"/>
        <v/>
      </c>
      <c r="BV36" s="43" t="str">
        <f t="shared" si="31"/>
        <v/>
      </c>
      <c r="BW36" s="43" t="str">
        <f t="shared" si="32"/>
        <v/>
      </c>
      <c r="BX36" s="43" t="str">
        <f t="shared" si="33"/>
        <v/>
      </c>
      <c r="BY36" s="43" t="str">
        <f t="shared" si="34"/>
        <v/>
      </c>
      <c r="BZ36" s="43" t="str">
        <f t="shared" si="35"/>
        <v/>
      </c>
      <c r="CB36" s="9" t="s">
        <v>28</v>
      </c>
      <c r="CC36" s="43">
        <f>INDEX('CCS-costs'!$L$32:$L$94,MATCH(IF(AP$7&lt;$AO36,AP$7&amp;"-"&amp;$AO36,$AO36&amp;"-"&amp;AP$7),'CCS-costs'!$I$32:$I$94,0))</f>
        <v>1.6434807335793831</v>
      </c>
      <c r="CD36" s="43" t="e">
        <f>INDEX('CCS-costs'!$L$32:$L$94,MATCH(IF(AQ$7&lt;$AO36,AQ$7&amp;"-"&amp;$AO36,$AO36&amp;"-"&amp;AQ$7),'CCS-costs'!$I$32:$I$94,0))</f>
        <v>#N/A</v>
      </c>
      <c r="CE36" s="43" t="e">
        <f>INDEX('CCS-costs'!$L$32:$L$94,MATCH(IF(AR$7&lt;$AO36,AR$7&amp;"-"&amp;$AO36,$AO36&amp;"-"&amp;AR$7),'CCS-costs'!$I$32:$I$94,0))</f>
        <v>#N/A</v>
      </c>
      <c r="CF36" s="43" t="e">
        <f>INDEX('CCS-costs'!$L$32:$L$94,MATCH(IF(AS$7&lt;$AO36,AS$7&amp;"-"&amp;$AO36,$AO36&amp;"-"&amp;AS$7),'CCS-costs'!$I$32:$I$94,0))</f>
        <v>#N/A</v>
      </c>
      <c r="CG36" s="43" t="e">
        <f>INDEX('CCS-costs'!$L$32:$L$94,MATCH(IF(AT$7&lt;$AO36,AT$7&amp;"-"&amp;$AO36,$AO36&amp;"-"&amp;AT$7),'CCS-costs'!$I$32:$I$94,0))</f>
        <v>#N/A</v>
      </c>
      <c r="CH36" s="43">
        <f>INDEX('CCS-costs'!$L$32:$L$94,MATCH(IF(AU$7&lt;$AO36,AU$7&amp;"-"&amp;$AO36,$AO36&amp;"-"&amp;AU$7),'CCS-costs'!$I$32:$I$94,0))</f>
        <v>1.8597422534965751</v>
      </c>
      <c r="CI36" s="43" t="e">
        <f>INDEX('CCS-costs'!$L$32:$L$94,MATCH(IF(AV$7&lt;$AO36,AV$7&amp;"-"&amp;$AO36,$AO36&amp;"-"&amp;AV$7),'CCS-costs'!$I$32:$I$94,0))</f>
        <v>#N/A</v>
      </c>
      <c r="CJ36" s="43" t="e">
        <f>INDEX('CCS-costs'!$L$32:$L$94,MATCH(IF(AW$7&lt;$AO36,AW$7&amp;"-"&amp;$AO36,$AO36&amp;"-"&amp;AW$7),'CCS-costs'!$I$32:$I$94,0))</f>
        <v>#N/A</v>
      </c>
      <c r="CK36" s="43" t="e">
        <f>INDEX('CCS-costs'!$L$32:$L$94,MATCH(IF(AX$7&lt;$AO36,AX$7&amp;"-"&amp;$AO36,$AO36&amp;"-"&amp;AX$7),'CCS-costs'!$I$32:$I$94,0))</f>
        <v>#N/A</v>
      </c>
      <c r="CL36" s="43" t="e">
        <f>INDEX('CCS-costs'!$L$32:$L$94,MATCH(IF(AY$7&lt;$AO36,AY$7&amp;"-"&amp;$AO36,$AO36&amp;"-"&amp;AY$7),'CCS-costs'!$I$32:$I$94,0))</f>
        <v>#N/A</v>
      </c>
      <c r="CM36" s="43" t="e">
        <f>INDEX('CCS-costs'!$L$32:$L$94,MATCH(IF(AZ$7&lt;$AO36,AZ$7&amp;"-"&amp;$AO36,$AO36&amp;"-"&amp;AZ$7),'CCS-costs'!$I$32:$I$94,0))</f>
        <v>#N/A</v>
      </c>
      <c r="CN36" s="43" t="e">
        <f>INDEX('CCS-costs'!$L$32:$L$94,MATCH(IF(BA$7&lt;$AO36,BA$7&amp;"-"&amp;$AO36,$AO36&amp;"-"&amp;BA$7),'CCS-costs'!$I$32:$I$94,0))</f>
        <v>#N/A</v>
      </c>
      <c r="CO36" s="43" t="e">
        <f>INDEX('CCS-costs'!$L$32:$L$94,MATCH(IF(BB$7&lt;$AO36,BB$7&amp;"-"&amp;$AO36,$AO36&amp;"-"&amp;BB$7),'CCS-costs'!$I$32:$I$94,0))</f>
        <v>#N/A</v>
      </c>
      <c r="CP36" s="43">
        <f>INDEX('CCS-costs'!$L$32:$L$94,MATCH(IF(BC$7&lt;$AO36,BC$7&amp;"-"&amp;$AO36,$AO36&amp;"-"&amp;BC$7),'CCS-costs'!$I$32:$I$94,0))</f>
        <v>1.2298224828839932</v>
      </c>
      <c r="CQ36" s="43" t="e">
        <f>INDEX('CCS-costs'!$L$32:$L$94,MATCH(IF(BD$7&lt;$AO36,BD$7&amp;"-"&amp;$AO36,$AO36&amp;"-"&amp;BD$7),'CCS-costs'!$I$32:$I$94,0))</f>
        <v>#N/A</v>
      </c>
      <c r="CR36" s="43" t="e">
        <f>INDEX('CCS-costs'!$L$32:$L$94,MATCH(IF(BE$7&lt;$AO36,BE$7&amp;"-"&amp;$AO36,$AO36&amp;"-"&amp;BE$7),'CCS-costs'!$I$32:$I$94,0))</f>
        <v>#N/A</v>
      </c>
      <c r="CS36" s="43" t="e">
        <f>INDEX('CCS-costs'!$L$32:$L$94,MATCH(IF(BF$7&lt;$AO36,BF$7&amp;"-"&amp;$AO36,$AO36&amp;"-"&amp;BF$7),'CCS-costs'!$I$32:$I$94,0))</f>
        <v>#N/A</v>
      </c>
      <c r="CT36" s="43" t="e">
        <f>INDEX('CCS-costs'!$L$32:$L$94,MATCH(IF(BG$7&lt;$AO36,BG$7&amp;"-"&amp;$AO36,$AO36&amp;"-"&amp;BG$7),'CCS-costs'!$I$32:$I$94,0))</f>
        <v>#N/A</v>
      </c>
      <c r="CU36" s="43" t="e">
        <f>INDEX('CCS-costs'!$L$32:$L$94,MATCH(IF(BH$7&lt;$AO36,BH$7&amp;"-"&amp;$AO36,$AO36&amp;"-"&amp;BH$7),'CCS-costs'!$I$32:$I$94,0))</f>
        <v>#N/A</v>
      </c>
      <c r="CV36" s="43" t="e">
        <f>INDEX('CCS-costs'!$L$32:$L$94,MATCH(IF(BI$7&lt;$AO36,BI$7&amp;"-"&amp;$AO36,$AO36&amp;"-"&amp;BI$7),'CCS-costs'!$I$32:$I$94,0))</f>
        <v>#N/A</v>
      </c>
      <c r="CW36" s="43" t="e">
        <f>INDEX('CCS-costs'!$L$32:$L$94,MATCH(IF(BJ$7&lt;$AO36,BJ$7&amp;"-"&amp;$AO36,$AO36&amp;"-"&amp;BJ$7),'CCS-costs'!$I$32:$I$94,0))</f>
        <v>#N/A</v>
      </c>
      <c r="CX36" s="43" t="e">
        <f>INDEX('CCS-costs'!$L$32:$L$94,MATCH(IF(BK$7&lt;$AO36,BK$7&amp;"-"&amp;$AO36,$AO36&amp;"-"&amp;BK$7),'CCS-costs'!$I$32:$I$94,0))</f>
        <v>#N/A</v>
      </c>
      <c r="CY36" s="43" t="e">
        <f>INDEX('CCS-costs'!$L$32:$L$94,MATCH(IF(BL$7&lt;$AO36,BL$7&amp;"-"&amp;$AO36,$AO36&amp;"-"&amp;BL$7),'CCS-costs'!$I$32:$I$94,0))</f>
        <v>#N/A</v>
      </c>
      <c r="CZ36" s="43">
        <f>INDEX('CCS-costs'!$L$32:$L$94,MATCH(IF(BM$7&lt;$AO36,BM$7&amp;"-"&amp;$AO36,$AO36&amp;"-"&amp;BM$7),'CCS-costs'!$I$32:$I$94,0))</f>
        <v>1.5469982219263572</v>
      </c>
      <c r="DA36" s="43" t="e">
        <f>INDEX('CCS-costs'!$L$32:$L$94,MATCH(IF(BN$7&lt;$AO36,BN$7&amp;"-"&amp;$AO36,$AO36&amp;"-"&amp;BN$7),'CCS-costs'!$I$32:$I$94,0))</f>
        <v>#N/A</v>
      </c>
      <c r="DB36" s="43" t="str">
        <f>INDEX('CCS-costs'!$L$32:$L$94,MATCH(IF(BO$7&lt;$AO36,BO$7&amp;"-"&amp;$AO36,$AO36&amp;"-"&amp;BO$7),'CCS-costs'!$I$32:$I$94,0))</f>
        <v/>
      </c>
      <c r="DC36" s="43" t="e">
        <f>INDEX('CCS-costs'!$L$32:$L$94,MATCH(IF(BP$7&lt;$AO36,BP$7&amp;"-"&amp;$AO36,$AO36&amp;"-"&amp;BP$7),'CCS-costs'!$I$32:$I$94,0))</f>
        <v>#N/A</v>
      </c>
      <c r="DD36" s="43" t="e">
        <f>INDEX('CCS-costs'!$L$32:$L$94,MATCH(IF(BQ$7&lt;$AO36,BQ$7&amp;"-"&amp;$AO36,$AO36&amp;"-"&amp;BQ$7),'CCS-costs'!$I$32:$I$94,0))</f>
        <v>#N/A</v>
      </c>
      <c r="DE36" s="52" t="e">
        <f>INDEX('CCS-costs'!$L$32:$L$94,MATCH(IF(BR$7&lt;$AO36,BR$7&amp;"-"&amp;$AO36,$AO36&amp;"-"&amp;BR$7),'CCS-costs'!$I$32:$I$94,0))</f>
        <v>#N/A</v>
      </c>
      <c r="DF36" s="43" t="e">
        <f>INDEX('CCS-costs'!$L$32:$L$94,MATCH(IF(BS$7&lt;$AO36,BS$7&amp;"-"&amp;$AO36,$AO36&amp;"-"&amp;BS$7),'CCS-costs'!$I$32:$I$94,0))</f>
        <v>#N/A</v>
      </c>
      <c r="DG36" s="43" t="e">
        <f>INDEX('CCS-costs'!$L$32:$L$94,MATCH(IF(BT$7&lt;$AO36,BT$7&amp;"-"&amp;$AO36,$AO36&amp;"-"&amp;BT$7),'CCS-costs'!$I$32:$I$94,0))</f>
        <v>#N/A</v>
      </c>
      <c r="DH36" s="43" t="e">
        <f>INDEX('CCS-costs'!$L$32:$L$94,MATCH(IF(BU$7&lt;$AO36,BU$7&amp;"-"&amp;$AO36,$AO36&amp;"-"&amp;BU$7),'CCS-costs'!$I$32:$I$94,0))</f>
        <v>#N/A</v>
      </c>
      <c r="DI36" s="43" t="e">
        <f>INDEX('CCS-costs'!$L$32:$L$94,MATCH(IF(BV$7&lt;$AO36,BV$7&amp;"-"&amp;$AO36,$AO36&amp;"-"&amp;BV$7),'CCS-costs'!$I$32:$I$94,0))</f>
        <v>#N/A</v>
      </c>
      <c r="DJ36" s="43" t="e">
        <f>INDEX('CCS-costs'!$L$32:$L$94,MATCH(IF(BW$7&lt;$AO36,BW$7&amp;"-"&amp;$AO36,$AO36&amp;"-"&amp;BW$7),'CCS-costs'!$I$32:$I$94,0))</f>
        <v>#N/A</v>
      </c>
      <c r="DK36" s="43" t="e">
        <f>INDEX('CCS-costs'!$L$32:$L$94,MATCH(IF(BX$7&lt;$AO36,BX$7&amp;"-"&amp;$AO36,$AO36&amp;"-"&amp;BX$7),'CCS-costs'!$I$32:$I$94,0))</f>
        <v>#N/A</v>
      </c>
      <c r="DL36" s="43" t="e">
        <f>INDEX('CCS-costs'!$L$32:$L$94,MATCH(IF(BY$7&lt;$AO36,BY$7&amp;"-"&amp;$AO36,$AO36&amp;"-"&amp;BY$7),'CCS-costs'!$I$32:$I$94,0))</f>
        <v>#N/A</v>
      </c>
      <c r="DM36" s="43" t="e">
        <f>INDEX('CCS-costs'!$L$32:$L$94,MATCH(IF(BZ$7&lt;$AO36,BZ$7&amp;"-"&amp;$AO36,$AO36&amp;"-"&amp;BZ$7),'CCS-costs'!$I$32:$I$94,0))</f>
        <v>#N/A</v>
      </c>
    </row>
    <row r="37" spans="2:117" ht="15.75" x14ac:dyDescent="0.25">
      <c r="B37" s="9" t="s">
        <v>29</v>
      </c>
      <c r="C37" s="43" t="s">
        <v>109</v>
      </c>
      <c r="D37" s="43">
        <v>2.8078979188930521E-3</v>
      </c>
      <c r="E37" s="43" t="s">
        <v>109</v>
      </c>
      <c r="F37" s="43" t="s">
        <v>109</v>
      </c>
      <c r="G37" s="43" t="s">
        <v>109</v>
      </c>
      <c r="H37" s="43" t="s">
        <v>109</v>
      </c>
      <c r="I37" s="43" t="s">
        <v>109</v>
      </c>
      <c r="J37" s="43">
        <v>3.911053763118004E-3</v>
      </c>
      <c r="K37" s="43" t="s">
        <v>109</v>
      </c>
      <c r="L37" s="43" t="s">
        <v>109</v>
      </c>
      <c r="M37" s="43" t="s">
        <v>109</v>
      </c>
      <c r="N37" s="43">
        <v>3.7867011102986734E-3</v>
      </c>
      <c r="O37" s="43" t="s">
        <v>109</v>
      </c>
      <c r="P37" s="43" t="s">
        <v>109</v>
      </c>
      <c r="Q37" s="43">
        <v>4.2113946814097683E-3</v>
      </c>
      <c r="R37" s="43" t="s">
        <v>109</v>
      </c>
      <c r="S37" s="43" t="s">
        <v>109</v>
      </c>
      <c r="T37" s="43" t="s">
        <v>109</v>
      </c>
      <c r="U37" s="43" t="s">
        <v>109</v>
      </c>
      <c r="V37" s="43" t="s">
        <v>109</v>
      </c>
      <c r="W37" s="43" t="s">
        <v>109</v>
      </c>
      <c r="X37" s="43">
        <v>2.9389061546042337E-3</v>
      </c>
      <c r="Y37" s="43">
        <v>3.8709707557396454E-3</v>
      </c>
      <c r="Z37" s="43" t="s">
        <v>109</v>
      </c>
      <c r="AA37" s="43" t="s">
        <v>109</v>
      </c>
      <c r="AB37" s="43" t="s">
        <v>109</v>
      </c>
      <c r="AC37" s="43" t="s">
        <v>109</v>
      </c>
      <c r="AD37" s="43" t="s">
        <v>109</v>
      </c>
      <c r="AE37" s="43" t="s">
        <v>109</v>
      </c>
      <c r="AF37" s="52" t="s">
        <v>109</v>
      </c>
      <c r="AG37" s="43" t="s">
        <v>109</v>
      </c>
      <c r="AH37" s="43" t="s">
        <v>109</v>
      </c>
      <c r="AI37" s="43" t="s">
        <v>109</v>
      </c>
      <c r="AJ37" s="43" t="s">
        <v>109</v>
      </c>
      <c r="AK37" s="43" t="s">
        <v>109</v>
      </c>
      <c r="AL37" s="43" t="s">
        <v>109</v>
      </c>
      <c r="AM37" s="43" t="s">
        <v>109</v>
      </c>
      <c r="AO37" s="9" t="s">
        <v>29</v>
      </c>
      <c r="AP37" s="43" t="str">
        <f t="shared" si="36"/>
        <v/>
      </c>
      <c r="AQ37" s="43">
        <f t="shared" si="0"/>
        <v>2.8078979188930521E-3</v>
      </c>
      <c r="AR37" s="43" t="str">
        <f t="shared" si="1"/>
        <v/>
      </c>
      <c r="AS37" s="43" t="str">
        <f t="shared" si="2"/>
        <v/>
      </c>
      <c r="AT37" s="43" t="str">
        <f t="shared" si="3"/>
        <v/>
      </c>
      <c r="AU37" s="43" t="str">
        <f t="shared" si="4"/>
        <v/>
      </c>
      <c r="AV37" s="43" t="str">
        <f t="shared" si="5"/>
        <v/>
      </c>
      <c r="AW37" s="43">
        <f t="shared" si="6"/>
        <v>3.911053763118004E-3</v>
      </c>
      <c r="AX37" s="43" t="str">
        <f t="shared" si="7"/>
        <v/>
      </c>
      <c r="AY37" s="43" t="str">
        <f t="shared" si="8"/>
        <v/>
      </c>
      <c r="AZ37" s="43" t="str">
        <f t="shared" si="9"/>
        <v/>
      </c>
      <c r="BA37" s="43">
        <f t="shared" si="10"/>
        <v>3.7867011102986734E-3</v>
      </c>
      <c r="BB37" s="43" t="str">
        <f t="shared" si="11"/>
        <v/>
      </c>
      <c r="BC37" s="43" t="str">
        <f t="shared" si="12"/>
        <v/>
      </c>
      <c r="BD37" s="43">
        <f t="shared" si="13"/>
        <v>4.2113946814097683E-3</v>
      </c>
      <c r="BE37" s="43" t="str">
        <f t="shared" si="14"/>
        <v/>
      </c>
      <c r="BF37" s="43" t="str">
        <f t="shared" si="15"/>
        <v/>
      </c>
      <c r="BG37" s="43" t="str">
        <f t="shared" si="16"/>
        <v/>
      </c>
      <c r="BH37" s="43" t="str">
        <f t="shared" si="17"/>
        <v/>
      </c>
      <c r="BI37" s="43" t="str">
        <f t="shared" si="18"/>
        <v/>
      </c>
      <c r="BJ37" s="43" t="str">
        <f t="shared" si="19"/>
        <v/>
      </c>
      <c r="BK37" s="43">
        <f t="shared" si="20"/>
        <v>2.9389061546042337E-3</v>
      </c>
      <c r="BL37" s="43">
        <f t="shared" si="21"/>
        <v>3.8709707557396454E-3</v>
      </c>
      <c r="BM37" s="43" t="str">
        <f t="shared" si="22"/>
        <v/>
      </c>
      <c r="BN37" s="43" t="str">
        <f t="shared" si="23"/>
        <v/>
      </c>
      <c r="BO37" s="43" t="str">
        <f t="shared" si="24"/>
        <v/>
      </c>
      <c r="BP37" s="43" t="str">
        <f t="shared" si="25"/>
        <v/>
      </c>
      <c r="BQ37" s="43" t="str">
        <f t="shared" si="26"/>
        <v/>
      </c>
      <c r="BR37" s="43" t="str">
        <f t="shared" si="27"/>
        <v/>
      </c>
      <c r="BS37" s="52" t="str">
        <f t="shared" si="28"/>
        <v/>
      </c>
      <c r="BT37" s="43" t="str">
        <f t="shared" si="29"/>
        <v/>
      </c>
      <c r="BU37" s="43" t="str">
        <f t="shared" si="30"/>
        <v/>
      </c>
      <c r="BV37" s="43" t="str">
        <f t="shared" si="31"/>
        <v/>
      </c>
      <c r="BW37" s="43" t="str">
        <f t="shared" si="32"/>
        <v/>
      </c>
      <c r="BX37" s="43" t="str">
        <f t="shared" si="33"/>
        <v/>
      </c>
      <c r="BY37" s="43" t="str">
        <f t="shared" si="34"/>
        <v/>
      </c>
      <c r="BZ37" s="43" t="str">
        <f t="shared" si="35"/>
        <v/>
      </c>
      <c r="CB37" s="9" t="s">
        <v>29</v>
      </c>
      <c r="CC37" s="43" t="e">
        <f>INDEX('CCS-costs'!$L$32:$L$94,MATCH(IF(AP$7&lt;$AO37,AP$7&amp;"-"&amp;$AO37,$AO37&amp;"-"&amp;AP$7),'CCS-costs'!$I$32:$I$94,0))</f>
        <v>#N/A</v>
      </c>
      <c r="CD37" s="43">
        <f>INDEX('CCS-costs'!$L$32:$L$94,MATCH(IF(AQ$7&lt;$AO37,AQ$7&amp;"-"&amp;$AO37,$AO37&amp;"-"&amp;AQ$7),'CCS-costs'!$I$32:$I$94,0))</f>
        <v>2.807897918893052</v>
      </c>
      <c r="CE37" s="43" t="e">
        <f>INDEX('CCS-costs'!$L$32:$L$94,MATCH(IF(AR$7&lt;$AO37,AR$7&amp;"-"&amp;$AO37,$AO37&amp;"-"&amp;AR$7),'CCS-costs'!$I$32:$I$94,0))</f>
        <v>#N/A</v>
      </c>
      <c r="CF37" s="43" t="e">
        <f>INDEX('CCS-costs'!$L$32:$L$94,MATCH(IF(AS$7&lt;$AO37,AS$7&amp;"-"&amp;$AO37,$AO37&amp;"-"&amp;AS$7),'CCS-costs'!$I$32:$I$94,0))</f>
        <v>#N/A</v>
      </c>
      <c r="CG37" s="43" t="e">
        <f>INDEX('CCS-costs'!$L$32:$L$94,MATCH(IF(AT$7&lt;$AO37,AT$7&amp;"-"&amp;$AO37,$AO37&amp;"-"&amp;AT$7),'CCS-costs'!$I$32:$I$94,0))</f>
        <v>#N/A</v>
      </c>
      <c r="CH37" s="43" t="e">
        <f>INDEX('CCS-costs'!$L$32:$L$94,MATCH(IF(AU$7&lt;$AO37,AU$7&amp;"-"&amp;$AO37,$AO37&amp;"-"&amp;AU$7),'CCS-costs'!$I$32:$I$94,0))</f>
        <v>#N/A</v>
      </c>
      <c r="CI37" s="43" t="e">
        <f>INDEX('CCS-costs'!$L$32:$L$94,MATCH(IF(AV$7&lt;$AO37,AV$7&amp;"-"&amp;$AO37,$AO37&amp;"-"&amp;AV$7),'CCS-costs'!$I$32:$I$94,0))</f>
        <v>#N/A</v>
      </c>
      <c r="CJ37" s="43">
        <f>INDEX('CCS-costs'!$L$32:$L$94,MATCH(IF(AW$7&lt;$AO37,AW$7&amp;"-"&amp;$AO37,$AO37&amp;"-"&amp;AW$7),'CCS-costs'!$I$32:$I$94,0))</f>
        <v>3.9110537631180042</v>
      </c>
      <c r="CK37" s="43" t="e">
        <f>INDEX('CCS-costs'!$L$32:$L$94,MATCH(IF(AX$7&lt;$AO37,AX$7&amp;"-"&amp;$AO37,$AO37&amp;"-"&amp;AX$7),'CCS-costs'!$I$32:$I$94,0))</f>
        <v>#N/A</v>
      </c>
      <c r="CL37" s="43" t="str">
        <f>INDEX('CCS-costs'!$L$32:$L$94,MATCH(IF(AY$7&lt;$AO37,AY$7&amp;"-"&amp;$AO37,$AO37&amp;"-"&amp;AY$7),'CCS-costs'!$I$32:$I$94,0))</f>
        <v/>
      </c>
      <c r="CM37" s="43" t="e">
        <f>INDEX('CCS-costs'!$L$32:$L$94,MATCH(IF(AZ$7&lt;$AO37,AZ$7&amp;"-"&amp;$AO37,$AO37&amp;"-"&amp;AZ$7),'CCS-costs'!$I$32:$I$94,0))</f>
        <v>#N/A</v>
      </c>
      <c r="CN37" s="43">
        <f>INDEX('CCS-costs'!$L$32:$L$94,MATCH(IF(BA$7&lt;$AO37,BA$7&amp;"-"&amp;$AO37,$AO37&amp;"-"&amp;BA$7),'CCS-costs'!$I$32:$I$94,0))</f>
        <v>3.7867011102986732</v>
      </c>
      <c r="CO37" s="43" t="e">
        <f>INDEX('CCS-costs'!$L$32:$L$94,MATCH(IF(BB$7&lt;$AO37,BB$7&amp;"-"&amp;$AO37,$AO37&amp;"-"&amp;BB$7),'CCS-costs'!$I$32:$I$94,0))</f>
        <v>#N/A</v>
      </c>
      <c r="CP37" s="43" t="e">
        <f>INDEX('CCS-costs'!$L$32:$L$94,MATCH(IF(BC$7&lt;$AO37,BC$7&amp;"-"&amp;$AO37,$AO37&amp;"-"&amp;BC$7),'CCS-costs'!$I$32:$I$94,0))</f>
        <v>#N/A</v>
      </c>
      <c r="CQ37" s="43">
        <f>INDEX('CCS-costs'!$L$32:$L$94,MATCH(IF(BD$7&lt;$AO37,BD$7&amp;"-"&amp;$AO37,$AO37&amp;"-"&amp;BD$7),'CCS-costs'!$I$32:$I$94,0))</f>
        <v>4.211394681409768</v>
      </c>
      <c r="CR37" s="43" t="e">
        <f>INDEX('CCS-costs'!$L$32:$L$94,MATCH(IF(BE$7&lt;$AO37,BE$7&amp;"-"&amp;$AO37,$AO37&amp;"-"&amp;BE$7),'CCS-costs'!$I$32:$I$94,0))</f>
        <v>#N/A</v>
      </c>
      <c r="CS37" s="43" t="e">
        <f>INDEX('CCS-costs'!$L$32:$L$94,MATCH(IF(BF$7&lt;$AO37,BF$7&amp;"-"&amp;$AO37,$AO37&amp;"-"&amp;BF$7),'CCS-costs'!$I$32:$I$94,0))</f>
        <v>#N/A</v>
      </c>
      <c r="CT37" s="43" t="e">
        <f>INDEX('CCS-costs'!$L$32:$L$94,MATCH(IF(BG$7&lt;$AO37,BG$7&amp;"-"&amp;$AO37,$AO37&amp;"-"&amp;BG$7),'CCS-costs'!$I$32:$I$94,0))</f>
        <v>#N/A</v>
      </c>
      <c r="CU37" s="43" t="e">
        <f>INDEX('CCS-costs'!$L$32:$L$94,MATCH(IF(BH$7&lt;$AO37,BH$7&amp;"-"&amp;$AO37,$AO37&amp;"-"&amp;BH$7),'CCS-costs'!$I$32:$I$94,0))</f>
        <v>#N/A</v>
      </c>
      <c r="CV37" s="43" t="e">
        <f>INDEX('CCS-costs'!$L$32:$L$94,MATCH(IF(BI$7&lt;$AO37,BI$7&amp;"-"&amp;$AO37,$AO37&amp;"-"&amp;BI$7),'CCS-costs'!$I$32:$I$94,0))</f>
        <v>#N/A</v>
      </c>
      <c r="CW37" s="43" t="e">
        <f>INDEX('CCS-costs'!$L$32:$L$94,MATCH(IF(BJ$7&lt;$AO37,BJ$7&amp;"-"&amp;$AO37,$AO37&amp;"-"&amp;BJ$7),'CCS-costs'!$I$32:$I$94,0))</f>
        <v>#N/A</v>
      </c>
      <c r="CX37" s="43">
        <f>INDEX('CCS-costs'!$L$32:$L$94,MATCH(IF(BK$7&lt;$AO37,BK$7&amp;"-"&amp;$AO37,$AO37&amp;"-"&amp;BK$7),'CCS-costs'!$I$32:$I$94,0))</f>
        <v>2.9389061546042337</v>
      </c>
      <c r="CY37" s="43">
        <f>INDEX('CCS-costs'!$L$32:$L$94,MATCH(IF(BL$7&lt;$AO37,BL$7&amp;"-"&amp;$AO37,$AO37&amp;"-"&amp;BL$7),'CCS-costs'!$I$32:$I$94,0))</f>
        <v>3.8709707557396453</v>
      </c>
      <c r="CZ37" s="43" t="e">
        <f>INDEX('CCS-costs'!$L$32:$L$94,MATCH(IF(BM$7&lt;$AO37,BM$7&amp;"-"&amp;$AO37,$AO37&amp;"-"&amp;BM$7),'CCS-costs'!$I$32:$I$94,0))</f>
        <v>#N/A</v>
      </c>
      <c r="DA37" s="43" t="e">
        <f>INDEX('CCS-costs'!$L$32:$L$94,MATCH(IF(BN$7&lt;$AO37,BN$7&amp;"-"&amp;$AO37,$AO37&amp;"-"&amp;BN$7),'CCS-costs'!$I$32:$I$94,0))</f>
        <v>#N/A</v>
      </c>
      <c r="DB37" s="43" t="e">
        <f>INDEX('CCS-costs'!$L$32:$L$94,MATCH(IF(BO$7&lt;$AO37,BO$7&amp;"-"&amp;$AO37,$AO37&amp;"-"&amp;BO$7),'CCS-costs'!$I$32:$I$94,0))</f>
        <v>#N/A</v>
      </c>
      <c r="DC37" s="43" t="e">
        <f>INDEX('CCS-costs'!$L$32:$L$94,MATCH(IF(BP$7&lt;$AO37,BP$7&amp;"-"&amp;$AO37,$AO37&amp;"-"&amp;BP$7),'CCS-costs'!$I$32:$I$94,0))</f>
        <v>#N/A</v>
      </c>
      <c r="DD37" s="43" t="e">
        <f>INDEX('CCS-costs'!$L$32:$L$94,MATCH(IF(BQ$7&lt;$AO37,BQ$7&amp;"-"&amp;$AO37,$AO37&amp;"-"&amp;BQ$7),'CCS-costs'!$I$32:$I$94,0))</f>
        <v>#N/A</v>
      </c>
      <c r="DE37" s="43" t="e">
        <f>INDEX('CCS-costs'!$L$32:$L$94,MATCH(IF(BR$7&lt;$AO37,BR$7&amp;"-"&amp;$AO37,$AO37&amp;"-"&amp;BR$7),'CCS-costs'!$I$32:$I$94,0))</f>
        <v>#N/A</v>
      </c>
      <c r="DF37" s="52" t="e">
        <f>INDEX('CCS-costs'!$L$32:$L$94,MATCH(IF(BS$7&lt;$AO37,BS$7&amp;"-"&amp;$AO37,$AO37&amp;"-"&amp;BS$7),'CCS-costs'!$I$32:$I$94,0))</f>
        <v>#N/A</v>
      </c>
      <c r="DG37" s="43" t="e">
        <f>INDEX('CCS-costs'!$L$32:$L$94,MATCH(IF(BT$7&lt;$AO37,BT$7&amp;"-"&amp;$AO37,$AO37&amp;"-"&amp;BT$7),'CCS-costs'!$I$32:$I$94,0))</f>
        <v>#N/A</v>
      </c>
      <c r="DH37" s="43" t="e">
        <f>INDEX('CCS-costs'!$L$32:$L$94,MATCH(IF(BU$7&lt;$AO37,BU$7&amp;"-"&amp;$AO37,$AO37&amp;"-"&amp;BU$7),'CCS-costs'!$I$32:$I$94,0))</f>
        <v>#N/A</v>
      </c>
      <c r="DI37" s="43" t="e">
        <f>INDEX('CCS-costs'!$L$32:$L$94,MATCH(IF(BV$7&lt;$AO37,BV$7&amp;"-"&amp;$AO37,$AO37&amp;"-"&amp;BV$7),'CCS-costs'!$I$32:$I$94,0))</f>
        <v>#N/A</v>
      </c>
      <c r="DJ37" s="43" t="e">
        <f>INDEX('CCS-costs'!$L$32:$L$94,MATCH(IF(BW$7&lt;$AO37,BW$7&amp;"-"&amp;$AO37,$AO37&amp;"-"&amp;BW$7),'CCS-costs'!$I$32:$I$94,0))</f>
        <v>#N/A</v>
      </c>
      <c r="DK37" s="43" t="e">
        <f>INDEX('CCS-costs'!$L$32:$L$94,MATCH(IF(BX$7&lt;$AO37,BX$7&amp;"-"&amp;$AO37,$AO37&amp;"-"&amp;BX$7),'CCS-costs'!$I$32:$I$94,0))</f>
        <v>#N/A</v>
      </c>
      <c r="DL37" s="43" t="e">
        <f>INDEX('CCS-costs'!$L$32:$L$94,MATCH(IF(BY$7&lt;$AO37,BY$7&amp;"-"&amp;$AO37,$AO37&amp;"-"&amp;BY$7),'CCS-costs'!$I$32:$I$94,0))</f>
        <v>#N/A</v>
      </c>
      <c r="DM37" s="43" t="e">
        <f>INDEX('CCS-costs'!$L$32:$L$94,MATCH(IF(BZ$7&lt;$AO37,BZ$7&amp;"-"&amp;$AO37,$AO37&amp;"-"&amp;BZ$7),'CCS-costs'!$I$32:$I$94,0))</f>
        <v>#N/A</v>
      </c>
    </row>
    <row r="38" spans="2:117" ht="15.75" x14ac:dyDescent="0.25">
      <c r="B38" s="9" t="s">
        <v>31</v>
      </c>
      <c r="C38" s="43" t="s">
        <v>109</v>
      </c>
      <c r="D38" s="43" t="s">
        <v>109</v>
      </c>
      <c r="E38" s="43" t="s">
        <v>109</v>
      </c>
      <c r="F38" s="43" t="s">
        <v>109</v>
      </c>
      <c r="G38" s="43" t="s">
        <v>109</v>
      </c>
      <c r="H38" s="43" t="s">
        <v>109</v>
      </c>
      <c r="I38" s="43" t="s">
        <v>109</v>
      </c>
      <c r="J38" s="43" t="s">
        <v>109</v>
      </c>
      <c r="K38" s="43" t="s">
        <v>109</v>
      </c>
      <c r="L38" s="43" t="s">
        <v>109</v>
      </c>
      <c r="M38" s="43" t="s">
        <v>109</v>
      </c>
      <c r="N38" s="43" t="s">
        <v>109</v>
      </c>
      <c r="O38" s="43" t="s">
        <v>109</v>
      </c>
      <c r="P38" s="43" t="s">
        <v>109</v>
      </c>
      <c r="Q38" s="43" t="s">
        <v>109</v>
      </c>
      <c r="R38" s="43" t="s">
        <v>109</v>
      </c>
      <c r="S38" s="43" t="s">
        <v>109</v>
      </c>
      <c r="T38" s="43" t="s">
        <v>109</v>
      </c>
      <c r="U38" s="43" t="s">
        <v>109</v>
      </c>
      <c r="V38" s="43" t="s">
        <v>109</v>
      </c>
      <c r="W38" s="43" t="s">
        <v>109</v>
      </c>
      <c r="X38" s="43" t="s">
        <v>109</v>
      </c>
      <c r="Y38" s="43" t="s">
        <v>109</v>
      </c>
      <c r="Z38" s="43" t="s">
        <v>109</v>
      </c>
      <c r="AA38" s="43" t="s">
        <v>109</v>
      </c>
      <c r="AB38" s="43" t="s">
        <v>109</v>
      </c>
      <c r="AC38" s="43" t="s">
        <v>109</v>
      </c>
      <c r="AD38" s="43" t="s">
        <v>109</v>
      </c>
      <c r="AE38" s="43" t="s">
        <v>109</v>
      </c>
      <c r="AF38" s="43" t="s">
        <v>109</v>
      </c>
      <c r="AG38" s="52" t="s">
        <v>109</v>
      </c>
      <c r="AH38" s="43" t="s">
        <v>109</v>
      </c>
      <c r="AI38" s="43" t="s">
        <v>109</v>
      </c>
      <c r="AJ38" s="43" t="s">
        <v>109</v>
      </c>
      <c r="AK38" s="43" t="s">
        <v>109</v>
      </c>
      <c r="AL38" s="43" t="s">
        <v>109</v>
      </c>
      <c r="AM38" s="43" t="s">
        <v>109</v>
      </c>
      <c r="AO38" s="9" t="s">
        <v>31</v>
      </c>
      <c r="AP38" s="43" t="str">
        <f t="shared" si="36"/>
        <v/>
      </c>
      <c r="AQ38" s="43" t="str">
        <f t="shared" si="0"/>
        <v/>
      </c>
      <c r="AR38" s="43" t="str">
        <f t="shared" si="1"/>
        <v/>
      </c>
      <c r="AS38" s="43" t="str">
        <f t="shared" si="2"/>
        <v/>
      </c>
      <c r="AT38" s="43" t="str">
        <f t="shared" si="3"/>
        <v/>
      </c>
      <c r="AU38" s="43" t="str">
        <f t="shared" si="4"/>
        <v/>
      </c>
      <c r="AV38" s="43" t="str">
        <f t="shared" si="5"/>
        <v/>
      </c>
      <c r="AW38" s="43" t="str">
        <f t="shared" si="6"/>
        <v/>
      </c>
      <c r="AX38" s="43" t="str">
        <f t="shared" si="7"/>
        <v/>
      </c>
      <c r="AY38" s="43" t="str">
        <f t="shared" si="8"/>
        <v/>
      </c>
      <c r="AZ38" s="43" t="str">
        <f t="shared" si="9"/>
        <v/>
      </c>
      <c r="BA38" s="43" t="str">
        <f t="shared" si="10"/>
        <v/>
      </c>
      <c r="BB38" s="43" t="str">
        <f t="shared" si="11"/>
        <v/>
      </c>
      <c r="BC38" s="43" t="str">
        <f t="shared" si="12"/>
        <v/>
      </c>
      <c r="BD38" s="43" t="str">
        <f t="shared" si="13"/>
        <v/>
      </c>
      <c r="BE38" s="43" t="str">
        <f t="shared" si="14"/>
        <v/>
      </c>
      <c r="BF38" s="43" t="str">
        <f t="shared" si="15"/>
        <v/>
      </c>
      <c r="BG38" s="43" t="str">
        <f t="shared" si="16"/>
        <v/>
      </c>
      <c r="BH38" s="43" t="str">
        <f t="shared" si="17"/>
        <v/>
      </c>
      <c r="BI38" s="43" t="str">
        <f t="shared" si="18"/>
        <v/>
      </c>
      <c r="BJ38" s="43" t="str">
        <f t="shared" si="19"/>
        <v/>
      </c>
      <c r="BK38" s="43" t="str">
        <f t="shared" si="20"/>
        <v/>
      </c>
      <c r="BL38" s="43" t="str">
        <f t="shared" si="21"/>
        <v/>
      </c>
      <c r="BM38" s="43" t="str">
        <f t="shared" si="22"/>
        <v/>
      </c>
      <c r="BN38" s="43" t="str">
        <f t="shared" si="23"/>
        <v/>
      </c>
      <c r="BO38" s="43" t="str">
        <f t="shared" si="24"/>
        <v/>
      </c>
      <c r="BP38" s="43" t="str">
        <f t="shared" si="25"/>
        <v/>
      </c>
      <c r="BQ38" s="43" t="str">
        <f t="shared" si="26"/>
        <v/>
      </c>
      <c r="BR38" s="43" t="str">
        <f t="shared" si="27"/>
        <v/>
      </c>
      <c r="BS38" s="43" t="str">
        <f t="shared" si="28"/>
        <v/>
      </c>
      <c r="BT38" s="52" t="str">
        <f t="shared" si="29"/>
        <v/>
      </c>
      <c r="BU38" s="43" t="str">
        <f t="shared" si="30"/>
        <v/>
      </c>
      <c r="BV38" s="43" t="str">
        <f t="shared" si="31"/>
        <v/>
      </c>
      <c r="BW38" s="43" t="str">
        <f t="shared" si="32"/>
        <v/>
      </c>
      <c r="BX38" s="43" t="str">
        <f t="shared" si="33"/>
        <v/>
      </c>
      <c r="BY38" s="43" t="str">
        <f t="shared" si="34"/>
        <v/>
      </c>
      <c r="BZ38" s="43" t="str">
        <f t="shared" si="35"/>
        <v/>
      </c>
      <c r="CB38" s="9" t="s">
        <v>31</v>
      </c>
      <c r="CC38" s="43" t="e">
        <f>INDEX('CCS-costs'!$L$32:$L$94,MATCH(IF(AP$7&lt;$AO38,AP$7&amp;"-"&amp;$AO38,$AO38&amp;"-"&amp;AP$7),'CCS-costs'!$I$32:$I$94,0))</f>
        <v>#N/A</v>
      </c>
      <c r="CD38" s="43" t="e">
        <f>INDEX('CCS-costs'!$L$32:$L$94,MATCH(IF(AQ$7&lt;$AO38,AQ$7&amp;"-"&amp;$AO38,$AO38&amp;"-"&amp;AQ$7),'CCS-costs'!$I$32:$I$94,0))</f>
        <v>#N/A</v>
      </c>
      <c r="CE38" s="43" t="e">
        <f>INDEX('CCS-costs'!$L$32:$L$94,MATCH(IF(AR$7&lt;$AO38,AR$7&amp;"-"&amp;$AO38,$AO38&amp;"-"&amp;AR$7),'CCS-costs'!$I$32:$I$94,0))</f>
        <v>#N/A</v>
      </c>
      <c r="CF38" s="43" t="e">
        <f>INDEX('CCS-costs'!$L$32:$L$94,MATCH(IF(AS$7&lt;$AO38,AS$7&amp;"-"&amp;$AO38,$AO38&amp;"-"&amp;AS$7),'CCS-costs'!$I$32:$I$94,0))</f>
        <v>#N/A</v>
      </c>
      <c r="CG38" s="43" t="e">
        <f>INDEX('CCS-costs'!$L$32:$L$94,MATCH(IF(AT$7&lt;$AO38,AT$7&amp;"-"&amp;$AO38,$AO38&amp;"-"&amp;AT$7),'CCS-costs'!$I$32:$I$94,0))</f>
        <v>#N/A</v>
      </c>
      <c r="CH38" s="43" t="e">
        <f>INDEX('CCS-costs'!$L$32:$L$94,MATCH(IF(AU$7&lt;$AO38,AU$7&amp;"-"&amp;$AO38,$AO38&amp;"-"&amp;AU$7),'CCS-costs'!$I$32:$I$94,0))</f>
        <v>#N/A</v>
      </c>
      <c r="CI38" s="43" t="e">
        <f>INDEX('CCS-costs'!$L$32:$L$94,MATCH(IF(AV$7&lt;$AO38,AV$7&amp;"-"&amp;$AO38,$AO38&amp;"-"&amp;AV$7),'CCS-costs'!$I$32:$I$94,0))</f>
        <v>#N/A</v>
      </c>
      <c r="CJ38" s="43" t="e">
        <f>INDEX('CCS-costs'!$L$32:$L$94,MATCH(IF(AW$7&lt;$AO38,AW$7&amp;"-"&amp;$AO38,$AO38&amp;"-"&amp;AW$7),'CCS-costs'!$I$32:$I$94,0))</f>
        <v>#N/A</v>
      </c>
      <c r="CK38" s="43" t="e">
        <f>INDEX('CCS-costs'!$L$32:$L$94,MATCH(IF(AX$7&lt;$AO38,AX$7&amp;"-"&amp;$AO38,$AO38&amp;"-"&amp;AX$7),'CCS-costs'!$I$32:$I$94,0))</f>
        <v>#N/A</v>
      </c>
      <c r="CL38" s="43" t="e">
        <f>INDEX('CCS-costs'!$L$32:$L$94,MATCH(IF(AY$7&lt;$AO38,AY$7&amp;"-"&amp;$AO38,$AO38&amp;"-"&amp;AY$7),'CCS-costs'!$I$32:$I$94,0))</f>
        <v>#N/A</v>
      </c>
      <c r="CM38" s="43" t="e">
        <f>INDEX('CCS-costs'!$L$32:$L$94,MATCH(IF(AZ$7&lt;$AO38,AZ$7&amp;"-"&amp;$AO38,$AO38&amp;"-"&amp;AZ$7),'CCS-costs'!$I$32:$I$94,0))</f>
        <v>#N/A</v>
      </c>
      <c r="CN38" s="43" t="e">
        <f>INDEX('CCS-costs'!$L$32:$L$94,MATCH(IF(BA$7&lt;$AO38,BA$7&amp;"-"&amp;$AO38,$AO38&amp;"-"&amp;BA$7),'CCS-costs'!$I$32:$I$94,0))</f>
        <v>#N/A</v>
      </c>
      <c r="CO38" s="43" t="e">
        <f>INDEX('CCS-costs'!$L$32:$L$94,MATCH(IF(BB$7&lt;$AO38,BB$7&amp;"-"&amp;$AO38,$AO38&amp;"-"&amp;BB$7),'CCS-costs'!$I$32:$I$94,0))</f>
        <v>#N/A</v>
      </c>
      <c r="CP38" s="43" t="e">
        <f>INDEX('CCS-costs'!$L$32:$L$94,MATCH(IF(BC$7&lt;$AO38,BC$7&amp;"-"&amp;$AO38,$AO38&amp;"-"&amp;BC$7),'CCS-costs'!$I$32:$I$94,0))</f>
        <v>#N/A</v>
      </c>
      <c r="CQ38" s="43" t="e">
        <f>INDEX('CCS-costs'!$L$32:$L$94,MATCH(IF(BD$7&lt;$AO38,BD$7&amp;"-"&amp;$AO38,$AO38&amp;"-"&amp;BD$7),'CCS-costs'!$I$32:$I$94,0))</f>
        <v>#N/A</v>
      </c>
      <c r="CR38" s="43" t="e">
        <f>INDEX('CCS-costs'!$L$32:$L$94,MATCH(IF(BE$7&lt;$AO38,BE$7&amp;"-"&amp;$AO38,$AO38&amp;"-"&amp;BE$7),'CCS-costs'!$I$32:$I$94,0))</f>
        <v>#N/A</v>
      </c>
      <c r="CS38" s="43" t="e">
        <f>INDEX('CCS-costs'!$L$32:$L$94,MATCH(IF(BF$7&lt;$AO38,BF$7&amp;"-"&amp;$AO38,$AO38&amp;"-"&amp;BF$7),'CCS-costs'!$I$32:$I$94,0))</f>
        <v>#N/A</v>
      </c>
      <c r="CT38" s="43" t="e">
        <f>INDEX('CCS-costs'!$L$32:$L$94,MATCH(IF(BG$7&lt;$AO38,BG$7&amp;"-"&amp;$AO38,$AO38&amp;"-"&amp;BG$7),'CCS-costs'!$I$32:$I$94,0))</f>
        <v>#N/A</v>
      </c>
      <c r="CU38" s="43" t="e">
        <f>INDEX('CCS-costs'!$L$32:$L$94,MATCH(IF(BH$7&lt;$AO38,BH$7&amp;"-"&amp;$AO38,$AO38&amp;"-"&amp;BH$7),'CCS-costs'!$I$32:$I$94,0))</f>
        <v>#N/A</v>
      </c>
      <c r="CV38" s="43" t="e">
        <f>INDEX('CCS-costs'!$L$32:$L$94,MATCH(IF(BI$7&lt;$AO38,BI$7&amp;"-"&amp;$AO38,$AO38&amp;"-"&amp;BI$7),'CCS-costs'!$I$32:$I$94,0))</f>
        <v>#N/A</v>
      </c>
      <c r="CW38" s="43" t="e">
        <f>INDEX('CCS-costs'!$L$32:$L$94,MATCH(IF(BJ$7&lt;$AO38,BJ$7&amp;"-"&amp;$AO38,$AO38&amp;"-"&amp;BJ$7),'CCS-costs'!$I$32:$I$94,0))</f>
        <v>#N/A</v>
      </c>
      <c r="CX38" s="43" t="e">
        <f>INDEX('CCS-costs'!$L$32:$L$94,MATCH(IF(BK$7&lt;$AO38,BK$7&amp;"-"&amp;$AO38,$AO38&amp;"-"&amp;BK$7),'CCS-costs'!$I$32:$I$94,0))</f>
        <v>#N/A</v>
      </c>
      <c r="CY38" s="43" t="e">
        <f>INDEX('CCS-costs'!$L$32:$L$94,MATCH(IF(BL$7&lt;$AO38,BL$7&amp;"-"&amp;$AO38,$AO38&amp;"-"&amp;BL$7),'CCS-costs'!$I$32:$I$94,0))</f>
        <v>#N/A</v>
      </c>
      <c r="CZ38" s="43" t="e">
        <f>INDEX('CCS-costs'!$L$32:$L$94,MATCH(IF(BM$7&lt;$AO38,BM$7&amp;"-"&amp;$AO38,$AO38&amp;"-"&amp;BM$7),'CCS-costs'!$I$32:$I$94,0))</f>
        <v>#N/A</v>
      </c>
      <c r="DA38" s="43" t="e">
        <f>INDEX('CCS-costs'!$L$32:$L$94,MATCH(IF(BN$7&lt;$AO38,BN$7&amp;"-"&amp;$AO38,$AO38&amp;"-"&amp;BN$7),'CCS-costs'!$I$32:$I$94,0))</f>
        <v>#N/A</v>
      </c>
      <c r="DB38" s="43" t="e">
        <f>INDEX('CCS-costs'!$L$32:$L$94,MATCH(IF(BO$7&lt;$AO38,BO$7&amp;"-"&amp;$AO38,$AO38&amp;"-"&amp;BO$7),'CCS-costs'!$I$32:$I$94,0))</f>
        <v>#N/A</v>
      </c>
      <c r="DC38" s="43" t="e">
        <f>INDEX('CCS-costs'!$L$32:$L$94,MATCH(IF(BP$7&lt;$AO38,BP$7&amp;"-"&amp;$AO38,$AO38&amp;"-"&amp;BP$7),'CCS-costs'!$I$32:$I$94,0))</f>
        <v>#N/A</v>
      </c>
      <c r="DD38" s="43" t="e">
        <f>INDEX('CCS-costs'!$L$32:$L$94,MATCH(IF(BQ$7&lt;$AO38,BQ$7&amp;"-"&amp;$AO38,$AO38&amp;"-"&amp;BQ$7),'CCS-costs'!$I$32:$I$94,0))</f>
        <v>#N/A</v>
      </c>
      <c r="DE38" s="43" t="e">
        <f>INDEX('CCS-costs'!$L$32:$L$94,MATCH(IF(BR$7&lt;$AO38,BR$7&amp;"-"&amp;$AO38,$AO38&amp;"-"&amp;BR$7),'CCS-costs'!$I$32:$I$94,0))</f>
        <v>#N/A</v>
      </c>
      <c r="DF38" s="43" t="e">
        <f>INDEX('CCS-costs'!$L$32:$L$94,MATCH(IF(BS$7&lt;$AO38,BS$7&amp;"-"&amp;$AO38,$AO38&amp;"-"&amp;BS$7),'CCS-costs'!$I$32:$I$94,0))</f>
        <v>#N/A</v>
      </c>
      <c r="DG38" s="52" t="e">
        <f>INDEX('CCS-costs'!$L$32:$L$94,MATCH(IF(BT$7&lt;$AO38,BT$7&amp;"-"&amp;$AO38,$AO38&amp;"-"&amp;BT$7),'CCS-costs'!$I$32:$I$94,0))</f>
        <v>#N/A</v>
      </c>
      <c r="DH38" s="43" t="e">
        <f>INDEX('CCS-costs'!$L$32:$L$94,MATCH(IF(BU$7&lt;$AO38,BU$7&amp;"-"&amp;$AO38,$AO38&amp;"-"&amp;BU$7),'CCS-costs'!$I$32:$I$94,0))</f>
        <v>#N/A</v>
      </c>
      <c r="DI38" s="43" t="e">
        <f>INDEX('CCS-costs'!$L$32:$L$94,MATCH(IF(BV$7&lt;$AO38,BV$7&amp;"-"&amp;$AO38,$AO38&amp;"-"&amp;BV$7),'CCS-costs'!$I$32:$I$94,0))</f>
        <v>#N/A</v>
      </c>
      <c r="DJ38" s="43" t="e">
        <f>INDEX('CCS-costs'!$L$32:$L$94,MATCH(IF(BW$7&lt;$AO38,BW$7&amp;"-"&amp;$AO38,$AO38&amp;"-"&amp;BW$7),'CCS-costs'!$I$32:$I$94,0))</f>
        <v>#N/A</v>
      </c>
      <c r="DK38" s="43" t="e">
        <f>INDEX('CCS-costs'!$L$32:$L$94,MATCH(IF(BX$7&lt;$AO38,BX$7&amp;"-"&amp;$AO38,$AO38&amp;"-"&amp;BX$7),'CCS-costs'!$I$32:$I$94,0))</f>
        <v>#N/A</v>
      </c>
      <c r="DL38" s="43" t="e">
        <f>INDEX('CCS-costs'!$L$32:$L$94,MATCH(IF(BY$7&lt;$AO38,BY$7&amp;"-"&amp;$AO38,$AO38&amp;"-"&amp;BY$7),'CCS-costs'!$I$32:$I$94,0))</f>
        <v>#N/A</v>
      </c>
      <c r="DM38" s="43" t="e">
        <f>INDEX('CCS-costs'!$L$32:$L$94,MATCH(IF(BZ$7&lt;$AO38,BZ$7&amp;"-"&amp;$AO38,$AO38&amp;"-"&amp;BZ$7),'CCS-costs'!$I$32:$I$94,0))</f>
        <v>#N/A</v>
      </c>
    </row>
    <row r="39" spans="2:117" ht="15.75" x14ac:dyDescent="0.25">
      <c r="B39" s="9" t="s">
        <v>206</v>
      </c>
      <c r="C39" s="43" t="s">
        <v>109</v>
      </c>
      <c r="D39" s="43" t="s">
        <v>109</v>
      </c>
      <c r="E39" s="43" t="s">
        <v>109</v>
      </c>
      <c r="F39" s="43" t="s">
        <v>109</v>
      </c>
      <c r="G39" s="43" t="s">
        <v>109</v>
      </c>
      <c r="H39" s="43" t="s">
        <v>109</v>
      </c>
      <c r="I39" s="43" t="s">
        <v>109</v>
      </c>
      <c r="J39" s="43" t="s">
        <v>109</v>
      </c>
      <c r="K39" s="43" t="s">
        <v>109</v>
      </c>
      <c r="L39" s="43" t="s">
        <v>109</v>
      </c>
      <c r="M39" s="43" t="s">
        <v>109</v>
      </c>
      <c r="N39" s="43" t="s">
        <v>109</v>
      </c>
      <c r="O39" s="43" t="s">
        <v>109</v>
      </c>
      <c r="P39" s="43" t="s">
        <v>109</v>
      </c>
      <c r="Q39" s="43" t="s">
        <v>109</v>
      </c>
      <c r="R39" s="43" t="s">
        <v>109</v>
      </c>
      <c r="S39" s="43" t="s">
        <v>109</v>
      </c>
      <c r="T39" s="43" t="s">
        <v>109</v>
      </c>
      <c r="U39" s="43" t="s">
        <v>109</v>
      </c>
      <c r="V39" s="43" t="s">
        <v>109</v>
      </c>
      <c r="W39" s="43" t="s">
        <v>109</v>
      </c>
      <c r="X39" s="43" t="s">
        <v>109</v>
      </c>
      <c r="Y39" s="43" t="s">
        <v>109</v>
      </c>
      <c r="Z39" s="43" t="s">
        <v>109</v>
      </c>
      <c r="AA39" s="43" t="s">
        <v>109</v>
      </c>
      <c r="AB39" s="43" t="s">
        <v>109</v>
      </c>
      <c r="AC39" s="43" t="s">
        <v>109</v>
      </c>
      <c r="AD39" s="43" t="s">
        <v>109</v>
      </c>
      <c r="AE39" s="43" t="s">
        <v>109</v>
      </c>
      <c r="AF39" s="43" t="s">
        <v>109</v>
      </c>
      <c r="AG39" s="43" t="s">
        <v>109</v>
      </c>
      <c r="AH39" s="52" t="s">
        <v>109</v>
      </c>
      <c r="AI39" s="43" t="s">
        <v>109</v>
      </c>
      <c r="AJ39" s="43" t="s">
        <v>109</v>
      </c>
      <c r="AK39" s="43" t="s">
        <v>109</v>
      </c>
      <c r="AL39" s="43" t="s">
        <v>109</v>
      </c>
      <c r="AM39" s="43" t="s">
        <v>109</v>
      </c>
      <c r="AO39" s="9" t="s">
        <v>206</v>
      </c>
      <c r="AP39" s="43" t="str">
        <f t="shared" si="36"/>
        <v/>
      </c>
      <c r="AQ39" s="43" t="str">
        <f t="shared" si="0"/>
        <v/>
      </c>
      <c r="AR39" s="43" t="str">
        <f t="shared" si="1"/>
        <v/>
      </c>
      <c r="AS39" s="43" t="str">
        <f t="shared" si="2"/>
        <v/>
      </c>
      <c r="AT39" s="43" t="str">
        <f t="shared" si="3"/>
        <v/>
      </c>
      <c r="AU39" s="43" t="str">
        <f t="shared" si="4"/>
        <v/>
      </c>
      <c r="AV39" s="43" t="str">
        <f t="shared" si="5"/>
        <v/>
      </c>
      <c r="AW39" s="43" t="str">
        <f t="shared" si="6"/>
        <v/>
      </c>
      <c r="AX39" s="43" t="str">
        <f t="shared" si="7"/>
        <v/>
      </c>
      <c r="AY39" s="43" t="str">
        <f t="shared" si="8"/>
        <v/>
      </c>
      <c r="AZ39" s="43" t="str">
        <f t="shared" si="9"/>
        <v/>
      </c>
      <c r="BA39" s="43" t="str">
        <f t="shared" si="10"/>
        <v/>
      </c>
      <c r="BB39" s="43" t="str">
        <f t="shared" si="11"/>
        <v/>
      </c>
      <c r="BC39" s="43" t="str">
        <f t="shared" si="12"/>
        <v/>
      </c>
      <c r="BD39" s="43" t="str">
        <f t="shared" si="13"/>
        <v/>
      </c>
      <c r="BE39" s="43" t="str">
        <f t="shared" si="14"/>
        <v/>
      </c>
      <c r="BF39" s="43" t="str">
        <f t="shared" si="15"/>
        <v/>
      </c>
      <c r="BG39" s="43" t="str">
        <f t="shared" si="16"/>
        <v/>
      </c>
      <c r="BH39" s="43" t="str">
        <f t="shared" si="17"/>
        <v/>
      </c>
      <c r="BI39" s="43" t="str">
        <f t="shared" si="18"/>
        <v/>
      </c>
      <c r="BJ39" s="43" t="str">
        <f t="shared" si="19"/>
        <v/>
      </c>
      <c r="BK39" s="43" t="str">
        <f t="shared" si="20"/>
        <v/>
      </c>
      <c r="BL39" s="43" t="str">
        <f t="shared" si="21"/>
        <v/>
      </c>
      <c r="BM39" s="43" t="str">
        <f t="shared" si="22"/>
        <v/>
      </c>
      <c r="BN39" s="43" t="str">
        <f t="shared" si="23"/>
        <v/>
      </c>
      <c r="BO39" s="43" t="str">
        <f t="shared" si="24"/>
        <v/>
      </c>
      <c r="BP39" s="43" t="str">
        <f t="shared" si="25"/>
        <v/>
      </c>
      <c r="BQ39" s="43" t="str">
        <f t="shared" si="26"/>
        <v/>
      </c>
      <c r="BR39" s="43" t="str">
        <f t="shared" si="27"/>
        <v/>
      </c>
      <c r="BS39" s="43" t="str">
        <f t="shared" si="28"/>
        <v/>
      </c>
      <c r="BT39" s="43" t="str">
        <f t="shared" si="29"/>
        <v/>
      </c>
      <c r="BU39" s="52" t="str">
        <f t="shared" si="30"/>
        <v/>
      </c>
      <c r="BV39" s="43" t="str">
        <f t="shared" si="31"/>
        <v/>
      </c>
      <c r="BW39" s="43" t="str">
        <f t="shared" si="32"/>
        <v/>
      </c>
      <c r="BX39" s="43" t="str">
        <f t="shared" si="33"/>
        <v/>
      </c>
      <c r="BY39" s="43" t="str">
        <f t="shared" si="34"/>
        <v/>
      </c>
      <c r="BZ39" s="43" t="str">
        <f t="shared" si="35"/>
        <v/>
      </c>
      <c r="CB39" s="9" t="s">
        <v>206</v>
      </c>
      <c r="CC39" s="43" t="e">
        <f>INDEX('CCS-costs'!$L$32:$L$94,MATCH(IF(AP$7&lt;$AO39,AP$7&amp;"-"&amp;$AO39,$AO39&amp;"-"&amp;AP$7),'CCS-costs'!$I$32:$I$94,0))</f>
        <v>#N/A</v>
      </c>
      <c r="CD39" s="43" t="e">
        <f>INDEX('CCS-costs'!$L$32:$L$94,MATCH(IF(AQ$7&lt;$AO39,AQ$7&amp;"-"&amp;$AO39,$AO39&amp;"-"&amp;AQ$7),'CCS-costs'!$I$32:$I$94,0))</f>
        <v>#N/A</v>
      </c>
      <c r="CE39" s="43" t="e">
        <f>INDEX('CCS-costs'!$L$32:$L$94,MATCH(IF(AR$7&lt;$AO39,AR$7&amp;"-"&amp;$AO39,$AO39&amp;"-"&amp;AR$7),'CCS-costs'!$I$32:$I$94,0))</f>
        <v>#N/A</v>
      </c>
      <c r="CF39" s="43" t="e">
        <f>INDEX('CCS-costs'!$L$32:$L$94,MATCH(IF(AS$7&lt;$AO39,AS$7&amp;"-"&amp;$AO39,$AO39&amp;"-"&amp;AS$7),'CCS-costs'!$I$32:$I$94,0))</f>
        <v>#N/A</v>
      </c>
      <c r="CG39" s="43" t="e">
        <f>INDEX('CCS-costs'!$L$32:$L$94,MATCH(IF(AT$7&lt;$AO39,AT$7&amp;"-"&amp;$AO39,$AO39&amp;"-"&amp;AT$7),'CCS-costs'!$I$32:$I$94,0))</f>
        <v>#N/A</v>
      </c>
      <c r="CH39" s="43" t="e">
        <f>INDEX('CCS-costs'!$L$32:$L$94,MATCH(IF(AU$7&lt;$AO39,AU$7&amp;"-"&amp;$AO39,$AO39&amp;"-"&amp;AU$7),'CCS-costs'!$I$32:$I$94,0))</f>
        <v>#N/A</v>
      </c>
      <c r="CI39" s="43" t="e">
        <f>INDEX('CCS-costs'!$L$32:$L$94,MATCH(IF(AV$7&lt;$AO39,AV$7&amp;"-"&amp;$AO39,$AO39&amp;"-"&amp;AV$7),'CCS-costs'!$I$32:$I$94,0))</f>
        <v>#N/A</v>
      </c>
      <c r="CJ39" s="43" t="e">
        <f>INDEX('CCS-costs'!$L$32:$L$94,MATCH(IF(AW$7&lt;$AO39,AW$7&amp;"-"&amp;$AO39,$AO39&amp;"-"&amp;AW$7),'CCS-costs'!$I$32:$I$94,0))</f>
        <v>#N/A</v>
      </c>
      <c r="CK39" s="43" t="e">
        <f>INDEX('CCS-costs'!$L$32:$L$94,MATCH(IF(AX$7&lt;$AO39,AX$7&amp;"-"&amp;$AO39,$AO39&amp;"-"&amp;AX$7),'CCS-costs'!$I$32:$I$94,0))</f>
        <v>#N/A</v>
      </c>
      <c r="CL39" s="43" t="e">
        <f>INDEX('CCS-costs'!$L$32:$L$94,MATCH(IF(AY$7&lt;$AO39,AY$7&amp;"-"&amp;$AO39,$AO39&amp;"-"&amp;AY$7),'CCS-costs'!$I$32:$I$94,0))</f>
        <v>#N/A</v>
      </c>
      <c r="CM39" s="43" t="e">
        <f>INDEX('CCS-costs'!$L$32:$L$94,MATCH(IF(AZ$7&lt;$AO39,AZ$7&amp;"-"&amp;$AO39,$AO39&amp;"-"&amp;AZ$7),'CCS-costs'!$I$32:$I$94,0))</f>
        <v>#N/A</v>
      </c>
      <c r="CN39" s="43" t="e">
        <f>INDEX('CCS-costs'!$L$32:$L$94,MATCH(IF(BA$7&lt;$AO39,BA$7&amp;"-"&amp;$AO39,$AO39&amp;"-"&amp;BA$7),'CCS-costs'!$I$32:$I$94,0))</f>
        <v>#N/A</v>
      </c>
      <c r="CO39" s="43" t="e">
        <f>INDEX('CCS-costs'!$L$32:$L$94,MATCH(IF(BB$7&lt;$AO39,BB$7&amp;"-"&amp;$AO39,$AO39&amp;"-"&amp;BB$7),'CCS-costs'!$I$32:$I$94,0))</f>
        <v>#N/A</v>
      </c>
      <c r="CP39" s="43" t="e">
        <f>INDEX('CCS-costs'!$L$32:$L$94,MATCH(IF(BC$7&lt;$AO39,BC$7&amp;"-"&amp;$AO39,$AO39&amp;"-"&amp;BC$7),'CCS-costs'!$I$32:$I$94,0))</f>
        <v>#N/A</v>
      </c>
      <c r="CQ39" s="43" t="e">
        <f>INDEX('CCS-costs'!$L$32:$L$94,MATCH(IF(BD$7&lt;$AO39,BD$7&amp;"-"&amp;$AO39,$AO39&amp;"-"&amp;BD$7),'CCS-costs'!$I$32:$I$94,0))</f>
        <v>#N/A</v>
      </c>
      <c r="CR39" s="43" t="e">
        <f>INDEX('CCS-costs'!$L$32:$L$94,MATCH(IF(BE$7&lt;$AO39,BE$7&amp;"-"&amp;$AO39,$AO39&amp;"-"&amp;BE$7),'CCS-costs'!$I$32:$I$94,0))</f>
        <v>#N/A</v>
      </c>
      <c r="CS39" s="43" t="e">
        <f>INDEX('CCS-costs'!$L$32:$L$94,MATCH(IF(BF$7&lt;$AO39,BF$7&amp;"-"&amp;$AO39,$AO39&amp;"-"&amp;BF$7),'CCS-costs'!$I$32:$I$94,0))</f>
        <v>#N/A</v>
      </c>
      <c r="CT39" s="43" t="e">
        <f>INDEX('CCS-costs'!$L$32:$L$94,MATCH(IF(BG$7&lt;$AO39,BG$7&amp;"-"&amp;$AO39,$AO39&amp;"-"&amp;BG$7),'CCS-costs'!$I$32:$I$94,0))</f>
        <v>#N/A</v>
      </c>
      <c r="CU39" s="43" t="e">
        <f>INDEX('CCS-costs'!$L$32:$L$94,MATCH(IF(BH$7&lt;$AO39,BH$7&amp;"-"&amp;$AO39,$AO39&amp;"-"&amp;BH$7),'CCS-costs'!$I$32:$I$94,0))</f>
        <v>#N/A</v>
      </c>
      <c r="CV39" s="43" t="e">
        <f>INDEX('CCS-costs'!$L$32:$L$94,MATCH(IF(BI$7&lt;$AO39,BI$7&amp;"-"&amp;$AO39,$AO39&amp;"-"&amp;BI$7),'CCS-costs'!$I$32:$I$94,0))</f>
        <v>#N/A</v>
      </c>
      <c r="CW39" s="43" t="e">
        <f>INDEX('CCS-costs'!$L$32:$L$94,MATCH(IF(BJ$7&lt;$AO39,BJ$7&amp;"-"&amp;$AO39,$AO39&amp;"-"&amp;BJ$7),'CCS-costs'!$I$32:$I$94,0))</f>
        <v>#N/A</v>
      </c>
      <c r="CX39" s="43" t="e">
        <f>INDEX('CCS-costs'!$L$32:$L$94,MATCH(IF(BK$7&lt;$AO39,BK$7&amp;"-"&amp;$AO39,$AO39&amp;"-"&amp;BK$7),'CCS-costs'!$I$32:$I$94,0))</f>
        <v>#N/A</v>
      </c>
      <c r="CY39" s="43" t="e">
        <f>INDEX('CCS-costs'!$L$32:$L$94,MATCH(IF(BL$7&lt;$AO39,BL$7&amp;"-"&amp;$AO39,$AO39&amp;"-"&amp;BL$7),'CCS-costs'!$I$32:$I$94,0))</f>
        <v>#N/A</v>
      </c>
      <c r="CZ39" s="43" t="e">
        <f>INDEX('CCS-costs'!$L$32:$L$94,MATCH(IF(BM$7&lt;$AO39,BM$7&amp;"-"&amp;$AO39,$AO39&amp;"-"&amp;BM$7),'CCS-costs'!$I$32:$I$94,0))</f>
        <v>#N/A</v>
      </c>
      <c r="DA39" s="43" t="e">
        <f>INDEX('CCS-costs'!$L$32:$L$94,MATCH(IF(BN$7&lt;$AO39,BN$7&amp;"-"&amp;$AO39,$AO39&amp;"-"&amp;BN$7),'CCS-costs'!$I$32:$I$94,0))</f>
        <v>#N/A</v>
      </c>
      <c r="DB39" s="43" t="e">
        <f>INDEX('CCS-costs'!$L$32:$L$94,MATCH(IF(BO$7&lt;$AO39,BO$7&amp;"-"&amp;$AO39,$AO39&amp;"-"&amp;BO$7),'CCS-costs'!$I$32:$I$94,0))</f>
        <v>#N/A</v>
      </c>
      <c r="DC39" s="43" t="e">
        <f>INDEX('CCS-costs'!$L$32:$L$94,MATCH(IF(BP$7&lt;$AO39,BP$7&amp;"-"&amp;$AO39,$AO39&amp;"-"&amp;BP$7),'CCS-costs'!$I$32:$I$94,0))</f>
        <v>#N/A</v>
      </c>
      <c r="DD39" s="43" t="e">
        <f>INDEX('CCS-costs'!$L$32:$L$94,MATCH(IF(BQ$7&lt;$AO39,BQ$7&amp;"-"&amp;$AO39,$AO39&amp;"-"&amp;BQ$7),'CCS-costs'!$I$32:$I$94,0))</f>
        <v>#N/A</v>
      </c>
      <c r="DE39" s="43" t="e">
        <f>INDEX('CCS-costs'!$L$32:$L$94,MATCH(IF(BR$7&lt;$AO39,BR$7&amp;"-"&amp;$AO39,$AO39&amp;"-"&amp;BR$7),'CCS-costs'!$I$32:$I$94,0))</f>
        <v>#N/A</v>
      </c>
      <c r="DF39" s="43" t="e">
        <f>INDEX('CCS-costs'!$L$32:$L$94,MATCH(IF(BS$7&lt;$AO39,BS$7&amp;"-"&amp;$AO39,$AO39&amp;"-"&amp;BS$7),'CCS-costs'!$I$32:$I$94,0))</f>
        <v>#N/A</v>
      </c>
      <c r="DG39" s="43" t="e">
        <f>INDEX('CCS-costs'!$L$32:$L$94,MATCH(IF(BT$7&lt;$AO39,BT$7&amp;"-"&amp;$AO39,$AO39&amp;"-"&amp;BT$7),'CCS-costs'!$I$32:$I$94,0))</f>
        <v>#N/A</v>
      </c>
      <c r="DH39" s="52" t="e">
        <f>INDEX('CCS-costs'!$L$32:$L$94,MATCH(IF(BU$7&lt;$AO39,BU$7&amp;"-"&amp;$AO39,$AO39&amp;"-"&amp;BU$7),'CCS-costs'!$I$32:$I$94,0))</f>
        <v>#N/A</v>
      </c>
      <c r="DI39" s="43" t="e">
        <f>INDEX('CCS-costs'!$L$32:$L$94,MATCH(IF(BV$7&lt;$AO39,BV$7&amp;"-"&amp;$AO39,$AO39&amp;"-"&amp;BV$7),'CCS-costs'!$I$32:$I$94,0))</f>
        <v>#N/A</v>
      </c>
      <c r="DJ39" s="43" t="e">
        <f>INDEX('CCS-costs'!$L$32:$L$94,MATCH(IF(BW$7&lt;$AO39,BW$7&amp;"-"&amp;$AO39,$AO39&amp;"-"&amp;BW$7),'CCS-costs'!$I$32:$I$94,0))</f>
        <v>#N/A</v>
      </c>
      <c r="DK39" s="43" t="e">
        <f>INDEX('CCS-costs'!$L$32:$L$94,MATCH(IF(BX$7&lt;$AO39,BX$7&amp;"-"&amp;$AO39,$AO39&amp;"-"&amp;BX$7),'CCS-costs'!$I$32:$I$94,0))</f>
        <v>#N/A</v>
      </c>
      <c r="DL39" s="43" t="e">
        <f>INDEX('CCS-costs'!$L$32:$L$94,MATCH(IF(BY$7&lt;$AO39,BY$7&amp;"-"&amp;$AO39,$AO39&amp;"-"&amp;BY$7),'CCS-costs'!$I$32:$I$94,0))</f>
        <v>#N/A</v>
      </c>
      <c r="DM39" s="43" t="e">
        <f>INDEX('CCS-costs'!$L$32:$L$94,MATCH(IF(BZ$7&lt;$AO39,BZ$7&amp;"-"&amp;$AO39,$AO39&amp;"-"&amp;BZ$7),'CCS-costs'!$I$32:$I$94,0))</f>
        <v>#N/A</v>
      </c>
    </row>
    <row r="40" spans="2:117" ht="15.75" x14ac:dyDescent="0.25">
      <c r="B40" s="9" t="s">
        <v>32</v>
      </c>
      <c r="C40" s="43" t="s">
        <v>109</v>
      </c>
      <c r="D40" s="43" t="s">
        <v>109</v>
      </c>
      <c r="E40" s="43" t="s">
        <v>109</v>
      </c>
      <c r="F40" s="43" t="s">
        <v>109</v>
      </c>
      <c r="G40" s="43" t="s">
        <v>109</v>
      </c>
      <c r="H40" s="43" t="s">
        <v>109</v>
      </c>
      <c r="I40" s="43" t="s">
        <v>109</v>
      </c>
      <c r="J40" s="43" t="s">
        <v>109</v>
      </c>
      <c r="K40" s="43" t="s">
        <v>109</v>
      </c>
      <c r="L40" s="43" t="s">
        <v>109</v>
      </c>
      <c r="M40" s="43" t="s">
        <v>109</v>
      </c>
      <c r="N40" s="43" t="s">
        <v>109</v>
      </c>
      <c r="O40" s="43" t="s">
        <v>109</v>
      </c>
      <c r="P40" s="43" t="s">
        <v>109</v>
      </c>
      <c r="Q40" s="43" t="s">
        <v>109</v>
      </c>
      <c r="R40" s="43" t="s">
        <v>109</v>
      </c>
      <c r="S40" s="43" t="s">
        <v>109</v>
      </c>
      <c r="T40" s="43" t="s">
        <v>109</v>
      </c>
      <c r="U40" s="43" t="s">
        <v>109</v>
      </c>
      <c r="V40" s="43" t="s">
        <v>109</v>
      </c>
      <c r="W40" s="43" t="s">
        <v>109</v>
      </c>
      <c r="X40" s="43" t="s">
        <v>109</v>
      </c>
      <c r="Y40" s="43" t="s">
        <v>109</v>
      </c>
      <c r="Z40" s="43" t="s">
        <v>109</v>
      </c>
      <c r="AA40" s="43" t="s">
        <v>109</v>
      </c>
      <c r="AB40" s="43" t="s">
        <v>109</v>
      </c>
      <c r="AC40" s="43" t="s">
        <v>109</v>
      </c>
      <c r="AD40" s="43" t="s">
        <v>109</v>
      </c>
      <c r="AE40" s="43" t="s">
        <v>109</v>
      </c>
      <c r="AF40" s="43" t="s">
        <v>109</v>
      </c>
      <c r="AG40" s="43" t="s">
        <v>109</v>
      </c>
      <c r="AH40" s="43" t="s">
        <v>109</v>
      </c>
      <c r="AI40" s="52" t="s">
        <v>109</v>
      </c>
      <c r="AJ40" s="43" t="s">
        <v>109</v>
      </c>
      <c r="AK40" s="43" t="s">
        <v>109</v>
      </c>
      <c r="AL40" s="43" t="s">
        <v>109</v>
      </c>
      <c r="AM40" s="43" t="s">
        <v>109</v>
      </c>
      <c r="AO40" s="9" t="s">
        <v>32</v>
      </c>
      <c r="AP40" s="43" t="str">
        <f t="shared" si="36"/>
        <v/>
      </c>
      <c r="AQ40" s="43" t="str">
        <f t="shared" si="0"/>
        <v/>
      </c>
      <c r="AR40" s="43" t="str">
        <f t="shared" si="1"/>
        <v/>
      </c>
      <c r="AS40" s="43" t="str">
        <f t="shared" si="2"/>
        <v/>
      </c>
      <c r="AT40" s="43" t="str">
        <f t="shared" si="3"/>
        <v/>
      </c>
      <c r="AU40" s="43" t="str">
        <f t="shared" si="4"/>
        <v/>
      </c>
      <c r="AV40" s="43" t="str">
        <f t="shared" si="5"/>
        <v/>
      </c>
      <c r="AW40" s="43" t="str">
        <f t="shared" si="6"/>
        <v/>
      </c>
      <c r="AX40" s="43" t="str">
        <f t="shared" si="7"/>
        <v/>
      </c>
      <c r="AY40" s="43" t="str">
        <f t="shared" si="8"/>
        <v/>
      </c>
      <c r="AZ40" s="43" t="str">
        <f t="shared" si="9"/>
        <v/>
      </c>
      <c r="BA40" s="43" t="str">
        <f t="shared" si="10"/>
        <v/>
      </c>
      <c r="BB40" s="43" t="str">
        <f t="shared" si="11"/>
        <v/>
      </c>
      <c r="BC40" s="43" t="str">
        <f t="shared" si="12"/>
        <v/>
      </c>
      <c r="BD40" s="43" t="str">
        <f t="shared" si="13"/>
        <v/>
      </c>
      <c r="BE40" s="43" t="str">
        <f t="shared" si="14"/>
        <v/>
      </c>
      <c r="BF40" s="43" t="str">
        <f t="shared" si="15"/>
        <v/>
      </c>
      <c r="BG40" s="43" t="str">
        <f t="shared" si="16"/>
        <v/>
      </c>
      <c r="BH40" s="43" t="str">
        <f t="shared" si="17"/>
        <v/>
      </c>
      <c r="BI40" s="43" t="str">
        <f t="shared" si="18"/>
        <v/>
      </c>
      <c r="BJ40" s="43" t="str">
        <f t="shared" si="19"/>
        <v/>
      </c>
      <c r="BK40" s="43" t="str">
        <f t="shared" si="20"/>
        <v/>
      </c>
      <c r="BL40" s="43" t="str">
        <f t="shared" si="21"/>
        <v/>
      </c>
      <c r="BM40" s="43" t="str">
        <f t="shared" si="22"/>
        <v/>
      </c>
      <c r="BN40" s="43" t="str">
        <f t="shared" si="23"/>
        <v/>
      </c>
      <c r="BO40" s="43" t="str">
        <f t="shared" si="24"/>
        <v/>
      </c>
      <c r="BP40" s="43" t="str">
        <f t="shared" si="25"/>
        <v/>
      </c>
      <c r="BQ40" s="43" t="str">
        <f t="shared" si="26"/>
        <v/>
      </c>
      <c r="BR40" s="43" t="str">
        <f t="shared" si="27"/>
        <v/>
      </c>
      <c r="BS40" s="43" t="str">
        <f t="shared" si="28"/>
        <v/>
      </c>
      <c r="BT40" s="43" t="str">
        <f t="shared" si="29"/>
        <v/>
      </c>
      <c r="BU40" s="43" t="str">
        <f t="shared" si="30"/>
        <v/>
      </c>
      <c r="BV40" s="52" t="str">
        <f t="shared" si="31"/>
        <v/>
      </c>
      <c r="BW40" s="43" t="str">
        <f t="shared" si="32"/>
        <v/>
      </c>
      <c r="BX40" s="43" t="str">
        <f t="shared" si="33"/>
        <v/>
      </c>
      <c r="BY40" s="43" t="str">
        <f t="shared" si="34"/>
        <v/>
      </c>
      <c r="BZ40" s="43" t="str">
        <f t="shared" si="35"/>
        <v/>
      </c>
      <c r="CB40" s="9" t="s">
        <v>32</v>
      </c>
      <c r="CC40" s="43" t="e">
        <f>INDEX('CCS-costs'!$L$32:$L$94,MATCH(IF(AP$7&lt;$AO40,AP$7&amp;"-"&amp;$AO40,$AO40&amp;"-"&amp;AP$7),'CCS-costs'!$I$32:$I$94,0))</f>
        <v>#N/A</v>
      </c>
      <c r="CD40" s="43" t="e">
        <f>INDEX('CCS-costs'!$L$32:$L$94,MATCH(IF(AQ$7&lt;$AO40,AQ$7&amp;"-"&amp;$AO40,$AO40&amp;"-"&amp;AQ$7),'CCS-costs'!$I$32:$I$94,0))</f>
        <v>#N/A</v>
      </c>
      <c r="CE40" s="43" t="e">
        <f>INDEX('CCS-costs'!$L$32:$L$94,MATCH(IF(AR$7&lt;$AO40,AR$7&amp;"-"&amp;$AO40,$AO40&amp;"-"&amp;AR$7),'CCS-costs'!$I$32:$I$94,0))</f>
        <v>#N/A</v>
      </c>
      <c r="CF40" s="43" t="e">
        <f>INDEX('CCS-costs'!$L$32:$L$94,MATCH(IF(AS$7&lt;$AO40,AS$7&amp;"-"&amp;$AO40,$AO40&amp;"-"&amp;AS$7),'CCS-costs'!$I$32:$I$94,0))</f>
        <v>#N/A</v>
      </c>
      <c r="CG40" s="43" t="e">
        <f>INDEX('CCS-costs'!$L$32:$L$94,MATCH(IF(AT$7&lt;$AO40,AT$7&amp;"-"&amp;$AO40,$AO40&amp;"-"&amp;AT$7),'CCS-costs'!$I$32:$I$94,0))</f>
        <v>#N/A</v>
      </c>
      <c r="CH40" s="43" t="e">
        <f>INDEX('CCS-costs'!$L$32:$L$94,MATCH(IF(AU$7&lt;$AO40,AU$7&amp;"-"&amp;$AO40,$AO40&amp;"-"&amp;AU$7),'CCS-costs'!$I$32:$I$94,0))</f>
        <v>#N/A</v>
      </c>
      <c r="CI40" s="43" t="e">
        <f>INDEX('CCS-costs'!$L$32:$L$94,MATCH(IF(AV$7&lt;$AO40,AV$7&amp;"-"&amp;$AO40,$AO40&amp;"-"&amp;AV$7),'CCS-costs'!$I$32:$I$94,0))</f>
        <v>#N/A</v>
      </c>
      <c r="CJ40" s="43" t="e">
        <f>INDEX('CCS-costs'!$L$32:$L$94,MATCH(IF(AW$7&lt;$AO40,AW$7&amp;"-"&amp;$AO40,$AO40&amp;"-"&amp;AW$7),'CCS-costs'!$I$32:$I$94,0))</f>
        <v>#N/A</v>
      </c>
      <c r="CK40" s="43" t="e">
        <f>INDEX('CCS-costs'!$L$32:$L$94,MATCH(IF(AX$7&lt;$AO40,AX$7&amp;"-"&amp;$AO40,$AO40&amp;"-"&amp;AX$7),'CCS-costs'!$I$32:$I$94,0))</f>
        <v>#N/A</v>
      </c>
      <c r="CL40" s="43" t="e">
        <f>INDEX('CCS-costs'!$L$32:$L$94,MATCH(IF(AY$7&lt;$AO40,AY$7&amp;"-"&amp;$AO40,$AO40&amp;"-"&amp;AY$7),'CCS-costs'!$I$32:$I$94,0))</f>
        <v>#N/A</v>
      </c>
      <c r="CM40" s="43" t="e">
        <f>INDEX('CCS-costs'!$L$32:$L$94,MATCH(IF(AZ$7&lt;$AO40,AZ$7&amp;"-"&amp;$AO40,$AO40&amp;"-"&amp;AZ$7),'CCS-costs'!$I$32:$I$94,0))</f>
        <v>#N/A</v>
      </c>
      <c r="CN40" s="43" t="e">
        <f>INDEX('CCS-costs'!$L$32:$L$94,MATCH(IF(BA$7&lt;$AO40,BA$7&amp;"-"&amp;$AO40,$AO40&amp;"-"&amp;BA$7),'CCS-costs'!$I$32:$I$94,0))</f>
        <v>#N/A</v>
      </c>
      <c r="CO40" s="43" t="e">
        <f>INDEX('CCS-costs'!$L$32:$L$94,MATCH(IF(BB$7&lt;$AO40,BB$7&amp;"-"&amp;$AO40,$AO40&amp;"-"&amp;BB$7),'CCS-costs'!$I$32:$I$94,0))</f>
        <v>#N/A</v>
      </c>
      <c r="CP40" s="43" t="e">
        <f>INDEX('CCS-costs'!$L$32:$L$94,MATCH(IF(BC$7&lt;$AO40,BC$7&amp;"-"&amp;$AO40,$AO40&amp;"-"&amp;BC$7),'CCS-costs'!$I$32:$I$94,0))</f>
        <v>#N/A</v>
      </c>
      <c r="CQ40" s="43" t="e">
        <f>INDEX('CCS-costs'!$L$32:$L$94,MATCH(IF(BD$7&lt;$AO40,BD$7&amp;"-"&amp;$AO40,$AO40&amp;"-"&amp;BD$7),'CCS-costs'!$I$32:$I$94,0))</f>
        <v>#N/A</v>
      </c>
      <c r="CR40" s="43" t="e">
        <f>INDEX('CCS-costs'!$L$32:$L$94,MATCH(IF(BE$7&lt;$AO40,BE$7&amp;"-"&amp;$AO40,$AO40&amp;"-"&amp;BE$7),'CCS-costs'!$I$32:$I$94,0))</f>
        <v>#N/A</v>
      </c>
      <c r="CS40" s="43" t="e">
        <f>INDEX('CCS-costs'!$L$32:$L$94,MATCH(IF(BF$7&lt;$AO40,BF$7&amp;"-"&amp;$AO40,$AO40&amp;"-"&amp;BF$7),'CCS-costs'!$I$32:$I$94,0))</f>
        <v>#N/A</v>
      </c>
      <c r="CT40" s="43" t="e">
        <f>INDEX('CCS-costs'!$L$32:$L$94,MATCH(IF(BG$7&lt;$AO40,BG$7&amp;"-"&amp;$AO40,$AO40&amp;"-"&amp;BG$7),'CCS-costs'!$I$32:$I$94,0))</f>
        <v>#N/A</v>
      </c>
      <c r="CU40" s="43" t="e">
        <f>INDEX('CCS-costs'!$L$32:$L$94,MATCH(IF(BH$7&lt;$AO40,BH$7&amp;"-"&amp;$AO40,$AO40&amp;"-"&amp;BH$7),'CCS-costs'!$I$32:$I$94,0))</f>
        <v>#N/A</v>
      </c>
      <c r="CV40" s="43" t="e">
        <f>INDEX('CCS-costs'!$L$32:$L$94,MATCH(IF(BI$7&lt;$AO40,BI$7&amp;"-"&amp;$AO40,$AO40&amp;"-"&amp;BI$7),'CCS-costs'!$I$32:$I$94,0))</f>
        <v>#N/A</v>
      </c>
      <c r="CW40" s="43" t="e">
        <f>INDEX('CCS-costs'!$L$32:$L$94,MATCH(IF(BJ$7&lt;$AO40,BJ$7&amp;"-"&amp;$AO40,$AO40&amp;"-"&amp;BJ$7),'CCS-costs'!$I$32:$I$94,0))</f>
        <v>#N/A</v>
      </c>
      <c r="CX40" s="43" t="e">
        <f>INDEX('CCS-costs'!$L$32:$L$94,MATCH(IF(BK$7&lt;$AO40,BK$7&amp;"-"&amp;$AO40,$AO40&amp;"-"&amp;BK$7),'CCS-costs'!$I$32:$I$94,0))</f>
        <v>#N/A</v>
      </c>
      <c r="CY40" s="43" t="e">
        <f>INDEX('CCS-costs'!$L$32:$L$94,MATCH(IF(BL$7&lt;$AO40,BL$7&amp;"-"&amp;$AO40,$AO40&amp;"-"&amp;BL$7),'CCS-costs'!$I$32:$I$94,0))</f>
        <v>#N/A</v>
      </c>
      <c r="CZ40" s="43" t="e">
        <f>INDEX('CCS-costs'!$L$32:$L$94,MATCH(IF(BM$7&lt;$AO40,BM$7&amp;"-"&amp;$AO40,$AO40&amp;"-"&amp;BM$7),'CCS-costs'!$I$32:$I$94,0))</f>
        <v>#N/A</v>
      </c>
      <c r="DA40" s="43" t="e">
        <f>INDEX('CCS-costs'!$L$32:$L$94,MATCH(IF(BN$7&lt;$AO40,BN$7&amp;"-"&amp;$AO40,$AO40&amp;"-"&amp;BN$7),'CCS-costs'!$I$32:$I$94,0))</f>
        <v>#N/A</v>
      </c>
      <c r="DB40" s="43" t="e">
        <f>INDEX('CCS-costs'!$L$32:$L$94,MATCH(IF(BO$7&lt;$AO40,BO$7&amp;"-"&amp;$AO40,$AO40&amp;"-"&amp;BO$7),'CCS-costs'!$I$32:$I$94,0))</f>
        <v>#N/A</v>
      </c>
      <c r="DC40" s="43" t="e">
        <f>INDEX('CCS-costs'!$L$32:$L$94,MATCH(IF(BP$7&lt;$AO40,BP$7&amp;"-"&amp;$AO40,$AO40&amp;"-"&amp;BP$7),'CCS-costs'!$I$32:$I$94,0))</f>
        <v>#N/A</v>
      </c>
      <c r="DD40" s="43" t="e">
        <f>INDEX('CCS-costs'!$L$32:$L$94,MATCH(IF(BQ$7&lt;$AO40,BQ$7&amp;"-"&amp;$AO40,$AO40&amp;"-"&amp;BQ$7),'CCS-costs'!$I$32:$I$94,0))</f>
        <v>#N/A</v>
      </c>
      <c r="DE40" s="43" t="e">
        <f>INDEX('CCS-costs'!$L$32:$L$94,MATCH(IF(BR$7&lt;$AO40,BR$7&amp;"-"&amp;$AO40,$AO40&amp;"-"&amp;BR$7),'CCS-costs'!$I$32:$I$94,0))</f>
        <v>#N/A</v>
      </c>
      <c r="DF40" s="43" t="e">
        <f>INDEX('CCS-costs'!$L$32:$L$94,MATCH(IF(BS$7&lt;$AO40,BS$7&amp;"-"&amp;$AO40,$AO40&amp;"-"&amp;BS$7),'CCS-costs'!$I$32:$I$94,0))</f>
        <v>#N/A</v>
      </c>
      <c r="DG40" s="43" t="e">
        <f>INDEX('CCS-costs'!$L$32:$L$94,MATCH(IF(BT$7&lt;$AO40,BT$7&amp;"-"&amp;$AO40,$AO40&amp;"-"&amp;BT$7),'CCS-costs'!$I$32:$I$94,0))</f>
        <v>#N/A</v>
      </c>
      <c r="DH40" s="43" t="e">
        <f>INDEX('CCS-costs'!$L$32:$L$94,MATCH(IF(BU$7&lt;$AO40,BU$7&amp;"-"&amp;$AO40,$AO40&amp;"-"&amp;BU$7),'CCS-costs'!$I$32:$I$94,0))</f>
        <v>#N/A</v>
      </c>
      <c r="DI40" s="52" t="e">
        <f>INDEX('CCS-costs'!$L$32:$L$94,MATCH(IF(BV$7&lt;$AO40,BV$7&amp;"-"&amp;$AO40,$AO40&amp;"-"&amp;BV$7),'CCS-costs'!$I$32:$I$94,0))</f>
        <v>#N/A</v>
      </c>
      <c r="DJ40" s="43" t="e">
        <f>INDEX('CCS-costs'!$L$32:$L$94,MATCH(IF(BW$7&lt;$AO40,BW$7&amp;"-"&amp;$AO40,$AO40&amp;"-"&amp;BW$7),'CCS-costs'!$I$32:$I$94,0))</f>
        <v>#N/A</v>
      </c>
      <c r="DK40" s="43" t="e">
        <f>INDEX('CCS-costs'!$L$32:$L$94,MATCH(IF(BX$7&lt;$AO40,BX$7&amp;"-"&amp;$AO40,$AO40&amp;"-"&amp;BX$7),'CCS-costs'!$I$32:$I$94,0))</f>
        <v>#N/A</v>
      </c>
      <c r="DL40" s="43" t="e">
        <f>INDEX('CCS-costs'!$L$32:$L$94,MATCH(IF(BY$7&lt;$AO40,BY$7&amp;"-"&amp;$AO40,$AO40&amp;"-"&amp;BY$7),'CCS-costs'!$I$32:$I$94,0))</f>
        <v>#N/A</v>
      </c>
      <c r="DM40" s="43" t="e">
        <f>INDEX('CCS-costs'!$L$32:$L$94,MATCH(IF(BZ$7&lt;$AO40,BZ$7&amp;"-"&amp;$AO40,$AO40&amp;"-"&amp;BZ$7),'CCS-costs'!$I$32:$I$94,0))</f>
        <v>#N/A</v>
      </c>
    </row>
    <row r="41" spans="2:117" ht="15.75" x14ac:dyDescent="0.25">
      <c r="B41" s="9" t="s">
        <v>33</v>
      </c>
      <c r="C41" s="43" t="s">
        <v>109</v>
      </c>
      <c r="D41" s="43" t="s">
        <v>109</v>
      </c>
      <c r="E41" s="43" t="s">
        <v>109</v>
      </c>
      <c r="F41" s="43" t="s">
        <v>109</v>
      </c>
      <c r="G41" s="43" t="s">
        <v>109</v>
      </c>
      <c r="H41" s="43" t="s">
        <v>109</v>
      </c>
      <c r="I41" s="43" t="s">
        <v>109</v>
      </c>
      <c r="J41" s="43" t="s">
        <v>109</v>
      </c>
      <c r="K41" s="43" t="s">
        <v>109</v>
      </c>
      <c r="L41" s="43" t="s">
        <v>109</v>
      </c>
      <c r="M41" s="43" t="s">
        <v>109</v>
      </c>
      <c r="N41" s="43" t="s">
        <v>109</v>
      </c>
      <c r="O41" s="43" t="s">
        <v>109</v>
      </c>
      <c r="P41" s="43" t="s">
        <v>109</v>
      </c>
      <c r="Q41" s="43" t="s">
        <v>109</v>
      </c>
      <c r="R41" s="43" t="s">
        <v>109</v>
      </c>
      <c r="S41" s="43" t="s">
        <v>109</v>
      </c>
      <c r="T41" s="43" t="s">
        <v>109</v>
      </c>
      <c r="U41" s="43" t="s">
        <v>109</v>
      </c>
      <c r="V41" s="43" t="s">
        <v>109</v>
      </c>
      <c r="W41" s="43" t="s">
        <v>109</v>
      </c>
      <c r="X41" s="43" t="s">
        <v>109</v>
      </c>
      <c r="Y41" s="43" t="s">
        <v>109</v>
      </c>
      <c r="Z41" s="43" t="s">
        <v>109</v>
      </c>
      <c r="AA41" s="43" t="s">
        <v>109</v>
      </c>
      <c r="AB41" s="43" t="s">
        <v>109</v>
      </c>
      <c r="AC41" s="43" t="s">
        <v>109</v>
      </c>
      <c r="AD41" s="43" t="s">
        <v>109</v>
      </c>
      <c r="AE41" s="43" t="s">
        <v>109</v>
      </c>
      <c r="AF41" s="43" t="s">
        <v>109</v>
      </c>
      <c r="AG41" s="43" t="s">
        <v>109</v>
      </c>
      <c r="AH41" s="43" t="s">
        <v>109</v>
      </c>
      <c r="AI41" s="43" t="s">
        <v>109</v>
      </c>
      <c r="AJ41" s="52" t="s">
        <v>109</v>
      </c>
      <c r="AK41" s="43" t="s">
        <v>109</v>
      </c>
      <c r="AL41" s="43" t="s">
        <v>109</v>
      </c>
      <c r="AM41" s="43" t="s">
        <v>109</v>
      </c>
      <c r="AO41" s="9" t="s">
        <v>33</v>
      </c>
      <c r="AP41" s="43" t="str">
        <f t="shared" si="36"/>
        <v/>
      </c>
      <c r="AQ41" s="43" t="str">
        <f t="shared" si="0"/>
        <v/>
      </c>
      <c r="AR41" s="43" t="str">
        <f t="shared" si="1"/>
        <v/>
      </c>
      <c r="AS41" s="43" t="str">
        <f t="shared" si="2"/>
        <v/>
      </c>
      <c r="AT41" s="43" t="str">
        <f t="shared" si="3"/>
        <v/>
      </c>
      <c r="AU41" s="43" t="str">
        <f t="shared" si="4"/>
        <v/>
      </c>
      <c r="AV41" s="43" t="str">
        <f t="shared" si="5"/>
        <v/>
      </c>
      <c r="AW41" s="43" t="str">
        <f t="shared" si="6"/>
        <v/>
      </c>
      <c r="AX41" s="43" t="str">
        <f t="shared" si="7"/>
        <v/>
      </c>
      <c r="AY41" s="43" t="str">
        <f t="shared" si="8"/>
        <v/>
      </c>
      <c r="AZ41" s="43" t="str">
        <f t="shared" si="9"/>
        <v/>
      </c>
      <c r="BA41" s="43" t="str">
        <f t="shared" si="10"/>
        <v/>
      </c>
      <c r="BB41" s="43" t="str">
        <f t="shared" si="11"/>
        <v/>
      </c>
      <c r="BC41" s="43" t="str">
        <f t="shared" si="12"/>
        <v/>
      </c>
      <c r="BD41" s="43" t="str">
        <f t="shared" si="13"/>
        <v/>
      </c>
      <c r="BE41" s="43" t="str">
        <f t="shared" si="14"/>
        <v/>
      </c>
      <c r="BF41" s="43" t="str">
        <f t="shared" si="15"/>
        <v/>
      </c>
      <c r="BG41" s="43" t="str">
        <f t="shared" si="16"/>
        <v/>
      </c>
      <c r="BH41" s="43" t="str">
        <f t="shared" si="17"/>
        <v/>
      </c>
      <c r="BI41" s="43" t="str">
        <f t="shared" si="18"/>
        <v/>
      </c>
      <c r="BJ41" s="43" t="str">
        <f t="shared" si="19"/>
        <v/>
      </c>
      <c r="BK41" s="43" t="str">
        <f t="shared" si="20"/>
        <v/>
      </c>
      <c r="BL41" s="43" t="str">
        <f t="shared" si="21"/>
        <v/>
      </c>
      <c r="BM41" s="43" t="str">
        <f t="shared" si="22"/>
        <v/>
      </c>
      <c r="BN41" s="43" t="str">
        <f t="shared" si="23"/>
        <v/>
      </c>
      <c r="BO41" s="43" t="str">
        <f t="shared" si="24"/>
        <v/>
      </c>
      <c r="BP41" s="43" t="str">
        <f t="shared" si="25"/>
        <v/>
      </c>
      <c r="BQ41" s="43" t="str">
        <f t="shared" si="26"/>
        <v/>
      </c>
      <c r="BR41" s="43" t="str">
        <f t="shared" si="27"/>
        <v/>
      </c>
      <c r="BS41" s="43" t="str">
        <f t="shared" si="28"/>
        <v/>
      </c>
      <c r="BT41" s="43" t="str">
        <f t="shared" si="29"/>
        <v/>
      </c>
      <c r="BU41" s="43" t="str">
        <f t="shared" si="30"/>
        <v/>
      </c>
      <c r="BV41" s="43" t="str">
        <f t="shared" si="31"/>
        <v/>
      </c>
      <c r="BW41" s="52" t="str">
        <f t="shared" si="32"/>
        <v/>
      </c>
      <c r="BX41" s="43" t="str">
        <f t="shared" si="33"/>
        <v/>
      </c>
      <c r="BY41" s="43" t="str">
        <f t="shared" si="34"/>
        <v/>
      </c>
      <c r="BZ41" s="43" t="str">
        <f t="shared" si="35"/>
        <v/>
      </c>
      <c r="CB41" s="9" t="s">
        <v>33</v>
      </c>
      <c r="CC41" s="43" t="e">
        <f>INDEX('CCS-costs'!$L$32:$L$94,MATCH(IF(AP$7&lt;$AO41,AP$7&amp;"-"&amp;$AO41,$AO41&amp;"-"&amp;AP$7),'CCS-costs'!$I$32:$I$94,0))</f>
        <v>#N/A</v>
      </c>
      <c r="CD41" s="43" t="e">
        <f>INDEX('CCS-costs'!$L$32:$L$94,MATCH(IF(AQ$7&lt;$AO41,AQ$7&amp;"-"&amp;$AO41,$AO41&amp;"-"&amp;AQ$7),'CCS-costs'!$I$32:$I$94,0))</f>
        <v>#N/A</v>
      </c>
      <c r="CE41" s="43" t="e">
        <f>INDEX('CCS-costs'!$L$32:$L$94,MATCH(IF(AR$7&lt;$AO41,AR$7&amp;"-"&amp;$AO41,$AO41&amp;"-"&amp;AR$7),'CCS-costs'!$I$32:$I$94,0))</f>
        <v>#N/A</v>
      </c>
      <c r="CF41" s="43" t="e">
        <f>INDEX('CCS-costs'!$L$32:$L$94,MATCH(IF(AS$7&lt;$AO41,AS$7&amp;"-"&amp;$AO41,$AO41&amp;"-"&amp;AS$7),'CCS-costs'!$I$32:$I$94,0))</f>
        <v>#N/A</v>
      </c>
      <c r="CG41" s="43" t="e">
        <f>INDEX('CCS-costs'!$L$32:$L$94,MATCH(IF(AT$7&lt;$AO41,AT$7&amp;"-"&amp;$AO41,$AO41&amp;"-"&amp;AT$7),'CCS-costs'!$I$32:$I$94,0))</f>
        <v>#N/A</v>
      </c>
      <c r="CH41" s="43" t="e">
        <f>INDEX('CCS-costs'!$L$32:$L$94,MATCH(IF(AU$7&lt;$AO41,AU$7&amp;"-"&amp;$AO41,$AO41&amp;"-"&amp;AU$7),'CCS-costs'!$I$32:$I$94,0))</f>
        <v>#N/A</v>
      </c>
      <c r="CI41" s="43" t="e">
        <f>INDEX('CCS-costs'!$L$32:$L$94,MATCH(IF(AV$7&lt;$AO41,AV$7&amp;"-"&amp;$AO41,$AO41&amp;"-"&amp;AV$7),'CCS-costs'!$I$32:$I$94,0))</f>
        <v>#N/A</v>
      </c>
      <c r="CJ41" s="43" t="e">
        <f>INDEX('CCS-costs'!$L$32:$L$94,MATCH(IF(AW$7&lt;$AO41,AW$7&amp;"-"&amp;$AO41,$AO41&amp;"-"&amp;AW$7),'CCS-costs'!$I$32:$I$94,0))</f>
        <v>#N/A</v>
      </c>
      <c r="CK41" s="43" t="e">
        <f>INDEX('CCS-costs'!$L$32:$L$94,MATCH(IF(AX$7&lt;$AO41,AX$7&amp;"-"&amp;$AO41,$AO41&amp;"-"&amp;AX$7),'CCS-costs'!$I$32:$I$94,0))</f>
        <v>#N/A</v>
      </c>
      <c r="CL41" s="43" t="e">
        <f>INDEX('CCS-costs'!$L$32:$L$94,MATCH(IF(AY$7&lt;$AO41,AY$7&amp;"-"&amp;$AO41,$AO41&amp;"-"&amp;AY$7),'CCS-costs'!$I$32:$I$94,0))</f>
        <v>#N/A</v>
      </c>
      <c r="CM41" s="43" t="e">
        <f>INDEX('CCS-costs'!$L$32:$L$94,MATCH(IF(AZ$7&lt;$AO41,AZ$7&amp;"-"&amp;$AO41,$AO41&amp;"-"&amp;AZ$7),'CCS-costs'!$I$32:$I$94,0))</f>
        <v>#N/A</v>
      </c>
      <c r="CN41" s="43" t="e">
        <f>INDEX('CCS-costs'!$L$32:$L$94,MATCH(IF(BA$7&lt;$AO41,BA$7&amp;"-"&amp;$AO41,$AO41&amp;"-"&amp;BA$7),'CCS-costs'!$I$32:$I$94,0))</f>
        <v>#N/A</v>
      </c>
      <c r="CO41" s="43" t="e">
        <f>INDEX('CCS-costs'!$L$32:$L$94,MATCH(IF(BB$7&lt;$AO41,BB$7&amp;"-"&amp;$AO41,$AO41&amp;"-"&amp;BB$7),'CCS-costs'!$I$32:$I$94,0))</f>
        <v>#N/A</v>
      </c>
      <c r="CP41" s="43" t="e">
        <f>INDEX('CCS-costs'!$L$32:$L$94,MATCH(IF(BC$7&lt;$AO41,BC$7&amp;"-"&amp;$AO41,$AO41&amp;"-"&amp;BC$7),'CCS-costs'!$I$32:$I$94,0))</f>
        <v>#N/A</v>
      </c>
      <c r="CQ41" s="43" t="e">
        <f>INDEX('CCS-costs'!$L$32:$L$94,MATCH(IF(BD$7&lt;$AO41,BD$7&amp;"-"&amp;$AO41,$AO41&amp;"-"&amp;BD$7),'CCS-costs'!$I$32:$I$94,0))</f>
        <v>#N/A</v>
      </c>
      <c r="CR41" s="43" t="e">
        <f>INDEX('CCS-costs'!$L$32:$L$94,MATCH(IF(BE$7&lt;$AO41,BE$7&amp;"-"&amp;$AO41,$AO41&amp;"-"&amp;BE$7),'CCS-costs'!$I$32:$I$94,0))</f>
        <v>#N/A</v>
      </c>
      <c r="CS41" s="43" t="e">
        <f>INDEX('CCS-costs'!$L$32:$L$94,MATCH(IF(BF$7&lt;$AO41,BF$7&amp;"-"&amp;$AO41,$AO41&amp;"-"&amp;BF$7),'CCS-costs'!$I$32:$I$94,0))</f>
        <v>#N/A</v>
      </c>
      <c r="CT41" s="43" t="e">
        <f>INDEX('CCS-costs'!$L$32:$L$94,MATCH(IF(BG$7&lt;$AO41,BG$7&amp;"-"&amp;$AO41,$AO41&amp;"-"&amp;BG$7),'CCS-costs'!$I$32:$I$94,0))</f>
        <v>#N/A</v>
      </c>
      <c r="CU41" s="43" t="e">
        <f>INDEX('CCS-costs'!$L$32:$L$94,MATCH(IF(BH$7&lt;$AO41,BH$7&amp;"-"&amp;$AO41,$AO41&amp;"-"&amp;BH$7),'CCS-costs'!$I$32:$I$94,0))</f>
        <v>#N/A</v>
      </c>
      <c r="CV41" s="43" t="e">
        <f>INDEX('CCS-costs'!$L$32:$L$94,MATCH(IF(BI$7&lt;$AO41,BI$7&amp;"-"&amp;$AO41,$AO41&amp;"-"&amp;BI$7),'CCS-costs'!$I$32:$I$94,0))</f>
        <v>#N/A</v>
      </c>
      <c r="CW41" s="43" t="e">
        <f>INDEX('CCS-costs'!$L$32:$L$94,MATCH(IF(BJ$7&lt;$AO41,BJ$7&amp;"-"&amp;$AO41,$AO41&amp;"-"&amp;BJ$7),'CCS-costs'!$I$32:$I$94,0))</f>
        <v>#N/A</v>
      </c>
      <c r="CX41" s="43" t="e">
        <f>INDEX('CCS-costs'!$L$32:$L$94,MATCH(IF(BK$7&lt;$AO41,BK$7&amp;"-"&amp;$AO41,$AO41&amp;"-"&amp;BK$7),'CCS-costs'!$I$32:$I$94,0))</f>
        <v>#N/A</v>
      </c>
      <c r="CY41" s="43" t="e">
        <f>INDEX('CCS-costs'!$L$32:$L$94,MATCH(IF(BL$7&lt;$AO41,BL$7&amp;"-"&amp;$AO41,$AO41&amp;"-"&amp;BL$7),'CCS-costs'!$I$32:$I$94,0))</f>
        <v>#N/A</v>
      </c>
      <c r="CZ41" s="43" t="e">
        <f>INDEX('CCS-costs'!$L$32:$L$94,MATCH(IF(BM$7&lt;$AO41,BM$7&amp;"-"&amp;$AO41,$AO41&amp;"-"&amp;BM$7),'CCS-costs'!$I$32:$I$94,0))</f>
        <v>#N/A</v>
      </c>
      <c r="DA41" s="43" t="e">
        <f>INDEX('CCS-costs'!$L$32:$L$94,MATCH(IF(BN$7&lt;$AO41,BN$7&amp;"-"&amp;$AO41,$AO41&amp;"-"&amp;BN$7),'CCS-costs'!$I$32:$I$94,0))</f>
        <v>#N/A</v>
      </c>
      <c r="DB41" s="43" t="e">
        <f>INDEX('CCS-costs'!$L$32:$L$94,MATCH(IF(BO$7&lt;$AO41,BO$7&amp;"-"&amp;$AO41,$AO41&amp;"-"&amp;BO$7),'CCS-costs'!$I$32:$I$94,0))</f>
        <v>#N/A</v>
      </c>
      <c r="DC41" s="43" t="e">
        <f>INDEX('CCS-costs'!$L$32:$L$94,MATCH(IF(BP$7&lt;$AO41,BP$7&amp;"-"&amp;$AO41,$AO41&amp;"-"&amp;BP$7),'CCS-costs'!$I$32:$I$94,0))</f>
        <v>#N/A</v>
      </c>
      <c r="DD41" s="43" t="e">
        <f>INDEX('CCS-costs'!$L$32:$L$94,MATCH(IF(BQ$7&lt;$AO41,BQ$7&amp;"-"&amp;$AO41,$AO41&amp;"-"&amp;BQ$7),'CCS-costs'!$I$32:$I$94,0))</f>
        <v>#N/A</v>
      </c>
      <c r="DE41" s="43" t="e">
        <f>INDEX('CCS-costs'!$L$32:$L$94,MATCH(IF(BR$7&lt;$AO41,BR$7&amp;"-"&amp;$AO41,$AO41&amp;"-"&amp;BR$7),'CCS-costs'!$I$32:$I$94,0))</f>
        <v>#N/A</v>
      </c>
      <c r="DF41" s="43" t="e">
        <f>INDEX('CCS-costs'!$L$32:$L$94,MATCH(IF(BS$7&lt;$AO41,BS$7&amp;"-"&amp;$AO41,$AO41&amp;"-"&amp;BS$7),'CCS-costs'!$I$32:$I$94,0))</f>
        <v>#N/A</v>
      </c>
      <c r="DG41" s="43" t="e">
        <f>INDEX('CCS-costs'!$L$32:$L$94,MATCH(IF(BT$7&lt;$AO41,BT$7&amp;"-"&amp;$AO41,$AO41&amp;"-"&amp;BT$7),'CCS-costs'!$I$32:$I$94,0))</f>
        <v>#N/A</v>
      </c>
      <c r="DH41" s="43" t="e">
        <f>INDEX('CCS-costs'!$L$32:$L$94,MATCH(IF(BU$7&lt;$AO41,BU$7&amp;"-"&amp;$AO41,$AO41&amp;"-"&amp;BU$7),'CCS-costs'!$I$32:$I$94,0))</f>
        <v>#N/A</v>
      </c>
      <c r="DI41" s="43" t="e">
        <f>INDEX('CCS-costs'!$L$32:$L$94,MATCH(IF(BV$7&lt;$AO41,BV$7&amp;"-"&amp;$AO41,$AO41&amp;"-"&amp;BV$7),'CCS-costs'!$I$32:$I$94,0))</f>
        <v>#N/A</v>
      </c>
      <c r="DJ41" s="52" t="e">
        <f>INDEX('CCS-costs'!$L$32:$L$94,MATCH(IF(BW$7&lt;$AO41,BW$7&amp;"-"&amp;$AO41,$AO41&amp;"-"&amp;BW$7),'CCS-costs'!$I$32:$I$94,0))</f>
        <v>#N/A</v>
      </c>
      <c r="DK41" s="43" t="e">
        <f>INDEX('CCS-costs'!$L$32:$L$94,MATCH(IF(BX$7&lt;$AO41,BX$7&amp;"-"&amp;$AO41,$AO41&amp;"-"&amp;BX$7),'CCS-costs'!$I$32:$I$94,0))</f>
        <v>#N/A</v>
      </c>
      <c r="DL41" s="43" t="e">
        <f>INDEX('CCS-costs'!$L$32:$L$94,MATCH(IF(BY$7&lt;$AO41,BY$7&amp;"-"&amp;$AO41,$AO41&amp;"-"&amp;BY$7),'CCS-costs'!$I$32:$I$94,0))</f>
        <v>#N/A</v>
      </c>
      <c r="DM41" s="43" t="e">
        <f>INDEX('CCS-costs'!$L$32:$L$94,MATCH(IF(BZ$7&lt;$AO41,BZ$7&amp;"-"&amp;$AO41,$AO41&amp;"-"&amp;BZ$7),'CCS-costs'!$I$32:$I$94,0))</f>
        <v>#N/A</v>
      </c>
    </row>
    <row r="42" spans="2:117" ht="15.75" x14ac:dyDescent="0.25">
      <c r="B42" s="9" t="s">
        <v>34</v>
      </c>
      <c r="C42" s="43" t="s">
        <v>109</v>
      </c>
      <c r="D42" s="43" t="s">
        <v>109</v>
      </c>
      <c r="E42" s="43" t="s">
        <v>109</v>
      </c>
      <c r="F42" s="43" t="s">
        <v>109</v>
      </c>
      <c r="G42" s="43" t="s">
        <v>109</v>
      </c>
      <c r="H42" s="43" t="s">
        <v>109</v>
      </c>
      <c r="I42" s="43" t="s">
        <v>109</v>
      </c>
      <c r="J42" s="43" t="s">
        <v>109</v>
      </c>
      <c r="K42" s="43" t="s">
        <v>109</v>
      </c>
      <c r="L42" s="43" t="s">
        <v>109</v>
      </c>
      <c r="M42" s="43" t="s">
        <v>109</v>
      </c>
      <c r="N42" s="43" t="s">
        <v>109</v>
      </c>
      <c r="O42" s="43" t="s">
        <v>109</v>
      </c>
      <c r="P42" s="43" t="s">
        <v>109</v>
      </c>
      <c r="Q42" s="43" t="s">
        <v>109</v>
      </c>
      <c r="R42" s="43" t="s">
        <v>109</v>
      </c>
      <c r="S42" s="43" t="s">
        <v>109</v>
      </c>
      <c r="T42" s="43" t="s">
        <v>109</v>
      </c>
      <c r="U42" s="43" t="s">
        <v>109</v>
      </c>
      <c r="V42" s="43" t="s">
        <v>109</v>
      </c>
      <c r="W42" s="43" t="s">
        <v>109</v>
      </c>
      <c r="X42" s="43" t="s">
        <v>109</v>
      </c>
      <c r="Y42" s="43" t="s">
        <v>109</v>
      </c>
      <c r="Z42" s="43" t="s">
        <v>109</v>
      </c>
      <c r="AA42" s="43" t="s">
        <v>109</v>
      </c>
      <c r="AB42" s="43" t="s">
        <v>109</v>
      </c>
      <c r="AC42" s="43" t="s">
        <v>109</v>
      </c>
      <c r="AD42" s="43" t="s">
        <v>109</v>
      </c>
      <c r="AE42" s="43" t="s">
        <v>109</v>
      </c>
      <c r="AF42" s="43" t="s">
        <v>109</v>
      </c>
      <c r="AG42" s="43" t="s">
        <v>109</v>
      </c>
      <c r="AH42" s="43" t="s">
        <v>109</v>
      </c>
      <c r="AI42" s="43" t="s">
        <v>109</v>
      </c>
      <c r="AJ42" s="43" t="s">
        <v>109</v>
      </c>
      <c r="AK42" s="52" t="s">
        <v>109</v>
      </c>
      <c r="AL42" s="43" t="s">
        <v>109</v>
      </c>
      <c r="AM42" s="43" t="s">
        <v>109</v>
      </c>
      <c r="AO42" s="9" t="s">
        <v>34</v>
      </c>
      <c r="AP42" s="43" t="str">
        <f t="shared" si="36"/>
        <v/>
      </c>
      <c r="AQ42" s="43" t="str">
        <f t="shared" si="0"/>
        <v/>
      </c>
      <c r="AR42" s="43" t="str">
        <f t="shared" si="1"/>
        <v/>
      </c>
      <c r="AS42" s="43" t="str">
        <f t="shared" si="2"/>
        <v/>
      </c>
      <c r="AT42" s="43" t="str">
        <f t="shared" si="3"/>
        <v/>
      </c>
      <c r="AU42" s="43" t="str">
        <f t="shared" si="4"/>
        <v/>
      </c>
      <c r="AV42" s="43" t="str">
        <f t="shared" si="5"/>
        <v/>
      </c>
      <c r="AW42" s="43" t="str">
        <f t="shared" si="6"/>
        <v/>
      </c>
      <c r="AX42" s="43" t="str">
        <f t="shared" si="7"/>
        <v/>
      </c>
      <c r="AY42" s="43" t="str">
        <f t="shared" si="8"/>
        <v/>
      </c>
      <c r="AZ42" s="43" t="str">
        <f t="shared" si="9"/>
        <v/>
      </c>
      <c r="BA42" s="43" t="str">
        <f t="shared" si="10"/>
        <v/>
      </c>
      <c r="BB42" s="43" t="str">
        <f t="shared" si="11"/>
        <v/>
      </c>
      <c r="BC42" s="43" t="str">
        <f t="shared" si="12"/>
        <v/>
      </c>
      <c r="BD42" s="43" t="str">
        <f t="shared" si="13"/>
        <v/>
      </c>
      <c r="BE42" s="43" t="str">
        <f t="shared" si="14"/>
        <v/>
      </c>
      <c r="BF42" s="43" t="str">
        <f t="shared" si="15"/>
        <v/>
      </c>
      <c r="BG42" s="43" t="str">
        <f t="shared" si="16"/>
        <v/>
      </c>
      <c r="BH42" s="43" t="str">
        <f t="shared" si="17"/>
        <v/>
      </c>
      <c r="BI42" s="43" t="str">
        <f t="shared" si="18"/>
        <v/>
      </c>
      <c r="BJ42" s="43" t="str">
        <f t="shared" si="19"/>
        <v/>
      </c>
      <c r="BK42" s="43" t="str">
        <f t="shared" si="20"/>
        <v/>
      </c>
      <c r="BL42" s="43" t="str">
        <f t="shared" si="21"/>
        <v/>
      </c>
      <c r="BM42" s="43" t="str">
        <f t="shared" si="22"/>
        <v/>
      </c>
      <c r="BN42" s="43" t="str">
        <f t="shared" si="23"/>
        <v/>
      </c>
      <c r="BO42" s="43" t="str">
        <f t="shared" si="24"/>
        <v/>
      </c>
      <c r="BP42" s="43" t="str">
        <f t="shared" si="25"/>
        <v/>
      </c>
      <c r="BQ42" s="43" t="str">
        <f t="shared" si="26"/>
        <v/>
      </c>
      <c r="BR42" s="43" t="str">
        <f t="shared" si="27"/>
        <v/>
      </c>
      <c r="BS42" s="43" t="str">
        <f t="shared" si="28"/>
        <v/>
      </c>
      <c r="BT42" s="43" t="str">
        <f t="shared" si="29"/>
        <v/>
      </c>
      <c r="BU42" s="43" t="str">
        <f t="shared" si="30"/>
        <v/>
      </c>
      <c r="BV42" s="43" t="str">
        <f t="shared" si="31"/>
        <v/>
      </c>
      <c r="BW42" s="43" t="str">
        <f t="shared" si="32"/>
        <v/>
      </c>
      <c r="BX42" s="52" t="str">
        <f t="shared" si="33"/>
        <v/>
      </c>
      <c r="BY42" s="43" t="str">
        <f t="shared" si="34"/>
        <v/>
      </c>
      <c r="BZ42" s="43" t="str">
        <f t="shared" si="35"/>
        <v/>
      </c>
      <c r="CB42" s="9" t="s">
        <v>34</v>
      </c>
      <c r="CC42" s="43" t="e">
        <f>INDEX('CCS-costs'!$L$32:$L$94,MATCH(IF(AP$7&lt;$AO42,AP$7&amp;"-"&amp;$AO42,$AO42&amp;"-"&amp;AP$7),'CCS-costs'!$I$32:$I$94,0))</f>
        <v>#N/A</v>
      </c>
      <c r="CD42" s="43" t="e">
        <f>INDEX('CCS-costs'!$L$32:$L$94,MATCH(IF(AQ$7&lt;$AO42,AQ$7&amp;"-"&amp;$AO42,$AO42&amp;"-"&amp;AQ$7),'CCS-costs'!$I$32:$I$94,0))</f>
        <v>#N/A</v>
      </c>
      <c r="CE42" s="43" t="e">
        <f>INDEX('CCS-costs'!$L$32:$L$94,MATCH(IF(AR$7&lt;$AO42,AR$7&amp;"-"&amp;$AO42,$AO42&amp;"-"&amp;AR$7),'CCS-costs'!$I$32:$I$94,0))</f>
        <v>#N/A</v>
      </c>
      <c r="CF42" s="43" t="e">
        <f>INDEX('CCS-costs'!$L$32:$L$94,MATCH(IF(AS$7&lt;$AO42,AS$7&amp;"-"&amp;$AO42,$AO42&amp;"-"&amp;AS$7),'CCS-costs'!$I$32:$I$94,0))</f>
        <v>#N/A</v>
      </c>
      <c r="CG42" s="43" t="e">
        <f>INDEX('CCS-costs'!$L$32:$L$94,MATCH(IF(AT$7&lt;$AO42,AT$7&amp;"-"&amp;$AO42,$AO42&amp;"-"&amp;AT$7),'CCS-costs'!$I$32:$I$94,0))</f>
        <v>#N/A</v>
      </c>
      <c r="CH42" s="43" t="e">
        <f>INDEX('CCS-costs'!$L$32:$L$94,MATCH(IF(AU$7&lt;$AO42,AU$7&amp;"-"&amp;$AO42,$AO42&amp;"-"&amp;AU$7),'CCS-costs'!$I$32:$I$94,0))</f>
        <v>#N/A</v>
      </c>
      <c r="CI42" s="43" t="e">
        <f>INDEX('CCS-costs'!$L$32:$L$94,MATCH(IF(AV$7&lt;$AO42,AV$7&amp;"-"&amp;$AO42,$AO42&amp;"-"&amp;AV$7),'CCS-costs'!$I$32:$I$94,0))</f>
        <v>#N/A</v>
      </c>
      <c r="CJ42" s="43" t="e">
        <f>INDEX('CCS-costs'!$L$32:$L$94,MATCH(IF(AW$7&lt;$AO42,AW$7&amp;"-"&amp;$AO42,$AO42&amp;"-"&amp;AW$7),'CCS-costs'!$I$32:$I$94,0))</f>
        <v>#N/A</v>
      </c>
      <c r="CK42" s="43" t="e">
        <f>INDEX('CCS-costs'!$L$32:$L$94,MATCH(IF(AX$7&lt;$AO42,AX$7&amp;"-"&amp;$AO42,$AO42&amp;"-"&amp;AX$7),'CCS-costs'!$I$32:$I$94,0))</f>
        <v>#N/A</v>
      </c>
      <c r="CL42" s="43" t="e">
        <f>INDEX('CCS-costs'!$L$32:$L$94,MATCH(IF(AY$7&lt;$AO42,AY$7&amp;"-"&amp;$AO42,$AO42&amp;"-"&amp;AY$7),'CCS-costs'!$I$32:$I$94,0))</f>
        <v>#N/A</v>
      </c>
      <c r="CM42" s="43" t="e">
        <f>INDEX('CCS-costs'!$L$32:$L$94,MATCH(IF(AZ$7&lt;$AO42,AZ$7&amp;"-"&amp;$AO42,$AO42&amp;"-"&amp;AZ$7),'CCS-costs'!$I$32:$I$94,0))</f>
        <v>#N/A</v>
      </c>
      <c r="CN42" s="43" t="e">
        <f>INDEX('CCS-costs'!$L$32:$L$94,MATCH(IF(BA$7&lt;$AO42,BA$7&amp;"-"&amp;$AO42,$AO42&amp;"-"&amp;BA$7),'CCS-costs'!$I$32:$I$94,0))</f>
        <v>#N/A</v>
      </c>
      <c r="CO42" s="43" t="e">
        <f>INDEX('CCS-costs'!$L$32:$L$94,MATCH(IF(BB$7&lt;$AO42,BB$7&amp;"-"&amp;$AO42,$AO42&amp;"-"&amp;BB$7),'CCS-costs'!$I$32:$I$94,0))</f>
        <v>#N/A</v>
      </c>
      <c r="CP42" s="43" t="e">
        <f>INDEX('CCS-costs'!$L$32:$L$94,MATCH(IF(BC$7&lt;$AO42,BC$7&amp;"-"&amp;$AO42,$AO42&amp;"-"&amp;BC$7),'CCS-costs'!$I$32:$I$94,0))</f>
        <v>#N/A</v>
      </c>
      <c r="CQ42" s="43" t="e">
        <f>INDEX('CCS-costs'!$L$32:$L$94,MATCH(IF(BD$7&lt;$AO42,BD$7&amp;"-"&amp;$AO42,$AO42&amp;"-"&amp;BD$7),'CCS-costs'!$I$32:$I$94,0))</f>
        <v>#N/A</v>
      </c>
      <c r="CR42" s="43" t="e">
        <f>INDEX('CCS-costs'!$L$32:$L$94,MATCH(IF(BE$7&lt;$AO42,BE$7&amp;"-"&amp;$AO42,$AO42&amp;"-"&amp;BE$7),'CCS-costs'!$I$32:$I$94,0))</f>
        <v>#N/A</v>
      </c>
      <c r="CS42" s="43" t="e">
        <f>INDEX('CCS-costs'!$L$32:$L$94,MATCH(IF(BF$7&lt;$AO42,BF$7&amp;"-"&amp;$AO42,$AO42&amp;"-"&amp;BF$7),'CCS-costs'!$I$32:$I$94,0))</f>
        <v>#N/A</v>
      </c>
      <c r="CT42" s="43" t="e">
        <f>INDEX('CCS-costs'!$L$32:$L$94,MATCH(IF(BG$7&lt;$AO42,BG$7&amp;"-"&amp;$AO42,$AO42&amp;"-"&amp;BG$7),'CCS-costs'!$I$32:$I$94,0))</f>
        <v>#N/A</v>
      </c>
      <c r="CU42" s="43" t="e">
        <f>INDEX('CCS-costs'!$L$32:$L$94,MATCH(IF(BH$7&lt;$AO42,BH$7&amp;"-"&amp;$AO42,$AO42&amp;"-"&amp;BH$7),'CCS-costs'!$I$32:$I$94,0))</f>
        <v>#N/A</v>
      </c>
      <c r="CV42" s="43" t="e">
        <f>INDEX('CCS-costs'!$L$32:$L$94,MATCH(IF(BI$7&lt;$AO42,BI$7&amp;"-"&amp;$AO42,$AO42&amp;"-"&amp;BI$7),'CCS-costs'!$I$32:$I$94,0))</f>
        <v>#N/A</v>
      </c>
      <c r="CW42" s="43" t="e">
        <f>INDEX('CCS-costs'!$L$32:$L$94,MATCH(IF(BJ$7&lt;$AO42,BJ$7&amp;"-"&amp;$AO42,$AO42&amp;"-"&amp;BJ$7),'CCS-costs'!$I$32:$I$94,0))</f>
        <v>#N/A</v>
      </c>
      <c r="CX42" s="43" t="e">
        <f>INDEX('CCS-costs'!$L$32:$L$94,MATCH(IF(BK$7&lt;$AO42,BK$7&amp;"-"&amp;$AO42,$AO42&amp;"-"&amp;BK$7),'CCS-costs'!$I$32:$I$94,0))</f>
        <v>#N/A</v>
      </c>
      <c r="CY42" s="43" t="e">
        <f>INDEX('CCS-costs'!$L$32:$L$94,MATCH(IF(BL$7&lt;$AO42,BL$7&amp;"-"&amp;$AO42,$AO42&amp;"-"&amp;BL$7),'CCS-costs'!$I$32:$I$94,0))</f>
        <v>#N/A</v>
      </c>
      <c r="CZ42" s="43" t="e">
        <f>INDEX('CCS-costs'!$L$32:$L$94,MATCH(IF(BM$7&lt;$AO42,BM$7&amp;"-"&amp;$AO42,$AO42&amp;"-"&amp;BM$7),'CCS-costs'!$I$32:$I$94,0))</f>
        <v>#N/A</v>
      </c>
      <c r="DA42" s="43" t="e">
        <f>INDEX('CCS-costs'!$L$32:$L$94,MATCH(IF(BN$7&lt;$AO42,BN$7&amp;"-"&amp;$AO42,$AO42&amp;"-"&amp;BN$7),'CCS-costs'!$I$32:$I$94,0))</f>
        <v>#N/A</v>
      </c>
      <c r="DB42" s="43" t="e">
        <f>INDEX('CCS-costs'!$L$32:$L$94,MATCH(IF(BO$7&lt;$AO42,BO$7&amp;"-"&amp;$AO42,$AO42&amp;"-"&amp;BO$7),'CCS-costs'!$I$32:$I$94,0))</f>
        <v>#N/A</v>
      </c>
      <c r="DC42" s="43" t="e">
        <f>INDEX('CCS-costs'!$L$32:$L$94,MATCH(IF(BP$7&lt;$AO42,BP$7&amp;"-"&amp;$AO42,$AO42&amp;"-"&amp;BP$7),'CCS-costs'!$I$32:$I$94,0))</f>
        <v>#N/A</v>
      </c>
      <c r="DD42" s="43" t="e">
        <f>INDEX('CCS-costs'!$L$32:$L$94,MATCH(IF(BQ$7&lt;$AO42,BQ$7&amp;"-"&amp;$AO42,$AO42&amp;"-"&amp;BQ$7),'CCS-costs'!$I$32:$I$94,0))</f>
        <v>#N/A</v>
      </c>
      <c r="DE42" s="43" t="e">
        <f>INDEX('CCS-costs'!$L$32:$L$94,MATCH(IF(BR$7&lt;$AO42,BR$7&amp;"-"&amp;$AO42,$AO42&amp;"-"&amp;BR$7),'CCS-costs'!$I$32:$I$94,0))</f>
        <v>#N/A</v>
      </c>
      <c r="DF42" s="43" t="e">
        <f>INDEX('CCS-costs'!$L$32:$L$94,MATCH(IF(BS$7&lt;$AO42,BS$7&amp;"-"&amp;$AO42,$AO42&amp;"-"&amp;BS$7),'CCS-costs'!$I$32:$I$94,0))</f>
        <v>#N/A</v>
      </c>
      <c r="DG42" s="43" t="e">
        <f>INDEX('CCS-costs'!$L$32:$L$94,MATCH(IF(BT$7&lt;$AO42,BT$7&amp;"-"&amp;$AO42,$AO42&amp;"-"&amp;BT$7),'CCS-costs'!$I$32:$I$94,0))</f>
        <v>#N/A</v>
      </c>
      <c r="DH42" s="43" t="e">
        <f>INDEX('CCS-costs'!$L$32:$L$94,MATCH(IF(BU$7&lt;$AO42,BU$7&amp;"-"&amp;$AO42,$AO42&amp;"-"&amp;BU$7),'CCS-costs'!$I$32:$I$94,0))</f>
        <v>#N/A</v>
      </c>
      <c r="DI42" s="43" t="e">
        <f>INDEX('CCS-costs'!$L$32:$L$94,MATCH(IF(BV$7&lt;$AO42,BV$7&amp;"-"&amp;$AO42,$AO42&amp;"-"&amp;BV$7),'CCS-costs'!$I$32:$I$94,0))</f>
        <v>#N/A</v>
      </c>
      <c r="DJ42" s="43" t="e">
        <f>INDEX('CCS-costs'!$L$32:$L$94,MATCH(IF(BW$7&lt;$AO42,BW$7&amp;"-"&amp;$AO42,$AO42&amp;"-"&amp;BW$7),'CCS-costs'!$I$32:$I$94,0))</f>
        <v>#N/A</v>
      </c>
      <c r="DK42" s="52" t="e">
        <f>INDEX('CCS-costs'!$L$32:$L$94,MATCH(IF(BX$7&lt;$AO42,BX$7&amp;"-"&amp;$AO42,$AO42&amp;"-"&amp;BX$7),'CCS-costs'!$I$32:$I$94,0))</f>
        <v>#N/A</v>
      </c>
      <c r="DL42" s="43" t="e">
        <f>INDEX('CCS-costs'!$L$32:$L$94,MATCH(IF(BY$7&lt;$AO42,BY$7&amp;"-"&amp;$AO42,$AO42&amp;"-"&amp;BY$7),'CCS-costs'!$I$32:$I$94,0))</f>
        <v>#N/A</v>
      </c>
      <c r="DM42" s="43" t="e">
        <f>INDEX('CCS-costs'!$L$32:$L$94,MATCH(IF(BZ$7&lt;$AO42,BZ$7&amp;"-"&amp;$AO42,$AO42&amp;"-"&amp;BZ$7),'CCS-costs'!$I$32:$I$94,0))</f>
        <v>#N/A</v>
      </c>
    </row>
    <row r="43" spans="2:117" ht="15.75" x14ac:dyDescent="0.25">
      <c r="B43" s="9" t="s">
        <v>35</v>
      </c>
      <c r="C43" s="43" t="s">
        <v>109</v>
      </c>
      <c r="D43" s="43" t="s">
        <v>109</v>
      </c>
      <c r="E43" s="43" t="s">
        <v>109</v>
      </c>
      <c r="F43" s="43" t="s">
        <v>109</v>
      </c>
      <c r="G43" s="43" t="s">
        <v>109</v>
      </c>
      <c r="H43" s="43" t="s">
        <v>109</v>
      </c>
      <c r="I43" s="43" t="s">
        <v>109</v>
      </c>
      <c r="J43" s="43" t="s">
        <v>109</v>
      </c>
      <c r="K43" s="43" t="s">
        <v>109</v>
      </c>
      <c r="L43" s="43" t="s">
        <v>109</v>
      </c>
      <c r="M43" s="43" t="s">
        <v>109</v>
      </c>
      <c r="N43" s="43" t="s">
        <v>109</v>
      </c>
      <c r="O43" s="43" t="s">
        <v>109</v>
      </c>
      <c r="P43" s="43" t="s">
        <v>109</v>
      </c>
      <c r="Q43" s="43" t="s">
        <v>109</v>
      </c>
      <c r="R43" s="43" t="s">
        <v>109</v>
      </c>
      <c r="S43" s="43" t="s">
        <v>109</v>
      </c>
      <c r="T43" s="43" t="s">
        <v>109</v>
      </c>
      <c r="U43" s="43" t="s">
        <v>109</v>
      </c>
      <c r="V43" s="43" t="s">
        <v>109</v>
      </c>
      <c r="W43" s="43" t="s">
        <v>109</v>
      </c>
      <c r="X43" s="43" t="s">
        <v>109</v>
      </c>
      <c r="Y43" s="43" t="s">
        <v>109</v>
      </c>
      <c r="Z43" s="43" t="s">
        <v>109</v>
      </c>
      <c r="AA43" s="43" t="s">
        <v>109</v>
      </c>
      <c r="AB43" s="43" t="s">
        <v>109</v>
      </c>
      <c r="AC43" s="43" t="s">
        <v>109</v>
      </c>
      <c r="AD43" s="43" t="s">
        <v>109</v>
      </c>
      <c r="AE43" s="43" t="s">
        <v>109</v>
      </c>
      <c r="AF43" s="43" t="s">
        <v>109</v>
      </c>
      <c r="AG43" s="43" t="s">
        <v>109</v>
      </c>
      <c r="AH43" s="43" t="s">
        <v>109</v>
      </c>
      <c r="AI43" s="43" t="s">
        <v>109</v>
      </c>
      <c r="AJ43" s="43" t="s">
        <v>109</v>
      </c>
      <c r="AK43" s="43" t="s">
        <v>109</v>
      </c>
      <c r="AL43" s="52" t="s">
        <v>109</v>
      </c>
      <c r="AM43" s="43" t="s">
        <v>109</v>
      </c>
      <c r="AO43" s="9" t="s">
        <v>35</v>
      </c>
      <c r="AP43" s="43" t="str">
        <f t="shared" si="36"/>
        <v/>
      </c>
      <c r="AQ43" s="43" t="str">
        <f t="shared" si="0"/>
        <v/>
      </c>
      <c r="AR43" s="43" t="str">
        <f t="shared" si="1"/>
        <v/>
      </c>
      <c r="AS43" s="43" t="str">
        <f t="shared" si="2"/>
        <v/>
      </c>
      <c r="AT43" s="43" t="str">
        <f t="shared" si="3"/>
        <v/>
      </c>
      <c r="AU43" s="43" t="str">
        <f t="shared" si="4"/>
        <v/>
      </c>
      <c r="AV43" s="43" t="str">
        <f t="shared" si="5"/>
        <v/>
      </c>
      <c r="AW43" s="43" t="str">
        <f t="shared" si="6"/>
        <v/>
      </c>
      <c r="AX43" s="43" t="str">
        <f t="shared" si="7"/>
        <v/>
      </c>
      <c r="AY43" s="43" t="str">
        <f t="shared" si="8"/>
        <v/>
      </c>
      <c r="AZ43" s="43" t="str">
        <f t="shared" si="9"/>
        <v/>
      </c>
      <c r="BA43" s="43" t="str">
        <f t="shared" si="10"/>
        <v/>
      </c>
      <c r="BB43" s="43" t="str">
        <f t="shared" si="11"/>
        <v/>
      </c>
      <c r="BC43" s="43" t="str">
        <f t="shared" si="12"/>
        <v/>
      </c>
      <c r="BD43" s="43" t="str">
        <f t="shared" si="13"/>
        <v/>
      </c>
      <c r="BE43" s="43" t="str">
        <f t="shared" si="14"/>
        <v/>
      </c>
      <c r="BF43" s="43" t="str">
        <f t="shared" si="15"/>
        <v/>
      </c>
      <c r="BG43" s="43" t="str">
        <f t="shared" si="16"/>
        <v/>
      </c>
      <c r="BH43" s="43" t="str">
        <f t="shared" si="17"/>
        <v/>
      </c>
      <c r="BI43" s="43" t="str">
        <f t="shared" si="18"/>
        <v/>
      </c>
      <c r="BJ43" s="43" t="str">
        <f t="shared" si="19"/>
        <v/>
      </c>
      <c r="BK43" s="43" t="str">
        <f t="shared" si="20"/>
        <v/>
      </c>
      <c r="BL43" s="43" t="str">
        <f t="shared" si="21"/>
        <v/>
      </c>
      <c r="BM43" s="43" t="str">
        <f t="shared" si="22"/>
        <v/>
      </c>
      <c r="BN43" s="43" t="str">
        <f t="shared" si="23"/>
        <v/>
      </c>
      <c r="BO43" s="43" t="str">
        <f t="shared" si="24"/>
        <v/>
      </c>
      <c r="BP43" s="43" t="str">
        <f t="shared" si="25"/>
        <v/>
      </c>
      <c r="BQ43" s="43" t="str">
        <f t="shared" si="26"/>
        <v/>
      </c>
      <c r="BR43" s="43" t="str">
        <f t="shared" si="27"/>
        <v/>
      </c>
      <c r="BS43" s="43" t="str">
        <f t="shared" si="28"/>
        <v/>
      </c>
      <c r="BT43" s="43" t="str">
        <f t="shared" si="29"/>
        <v/>
      </c>
      <c r="BU43" s="43" t="str">
        <f t="shared" si="30"/>
        <v/>
      </c>
      <c r="BV43" s="43" t="str">
        <f t="shared" si="31"/>
        <v/>
      </c>
      <c r="BW43" s="43" t="str">
        <f t="shared" si="32"/>
        <v/>
      </c>
      <c r="BX43" s="43" t="str">
        <f t="shared" si="33"/>
        <v/>
      </c>
      <c r="BY43" s="52" t="str">
        <f t="shared" si="34"/>
        <v/>
      </c>
      <c r="BZ43" s="43" t="str">
        <f t="shared" si="35"/>
        <v/>
      </c>
      <c r="CB43" s="9" t="s">
        <v>35</v>
      </c>
      <c r="CC43" s="43" t="e">
        <f>INDEX('CCS-costs'!$L$32:$L$94,MATCH(IF(AP$7&lt;$AO43,AP$7&amp;"-"&amp;$AO43,$AO43&amp;"-"&amp;AP$7),'CCS-costs'!$I$32:$I$94,0))</f>
        <v>#N/A</v>
      </c>
      <c r="CD43" s="43" t="e">
        <f>INDEX('CCS-costs'!$L$32:$L$94,MATCH(IF(AQ$7&lt;$AO43,AQ$7&amp;"-"&amp;$AO43,$AO43&amp;"-"&amp;AQ$7),'CCS-costs'!$I$32:$I$94,0))</f>
        <v>#N/A</v>
      </c>
      <c r="CE43" s="43" t="e">
        <f>INDEX('CCS-costs'!$L$32:$L$94,MATCH(IF(AR$7&lt;$AO43,AR$7&amp;"-"&amp;$AO43,$AO43&amp;"-"&amp;AR$7),'CCS-costs'!$I$32:$I$94,0))</f>
        <v>#N/A</v>
      </c>
      <c r="CF43" s="43" t="e">
        <f>INDEX('CCS-costs'!$L$32:$L$94,MATCH(IF(AS$7&lt;$AO43,AS$7&amp;"-"&amp;$AO43,$AO43&amp;"-"&amp;AS$7),'CCS-costs'!$I$32:$I$94,0))</f>
        <v>#N/A</v>
      </c>
      <c r="CG43" s="43" t="e">
        <f>INDEX('CCS-costs'!$L$32:$L$94,MATCH(IF(AT$7&lt;$AO43,AT$7&amp;"-"&amp;$AO43,$AO43&amp;"-"&amp;AT$7),'CCS-costs'!$I$32:$I$94,0))</f>
        <v>#N/A</v>
      </c>
      <c r="CH43" s="43" t="e">
        <f>INDEX('CCS-costs'!$L$32:$L$94,MATCH(IF(AU$7&lt;$AO43,AU$7&amp;"-"&amp;$AO43,$AO43&amp;"-"&amp;AU$7),'CCS-costs'!$I$32:$I$94,0))</f>
        <v>#N/A</v>
      </c>
      <c r="CI43" s="43" t="e">
        <f>INDEX('CCS-costs'!$L$32:$L$94,MATCH(IF(AV$7&lt;$AO43,AV$7&amp;"-"&amp;$AO43,$AO43&amp;"-"&amp;AV$7),'CCS-costs'!$I$32:$I$94,0))</f>
        <v>#N/A</v>
      </c>
      <c r="CJ43" s="43" t="e">
        <f>INDEX('CCS-costs'!$L$32:$L$94,MATCH(IF(AW$7&lt;$AO43,AW$7&amp;"-"&amp;$AO43,$AO43&amp;"-"&amp;AW$7),'CCS-costs'!$I$32:$I$94,0))</f>
        <v>#N/A</v>
      </c>
      <c r="CK43" s="43" t="e">
        <f>INDEX('CCS-costs'!$L$32:$L$94,MATCH(IF(AX$7&lt;$AO43,AX$7&amp;"-"&amp;$AO43,$AO43&amp;"-"&amp;AX$7),'CCS-costs'!$I$32:$I$94,0))</f>
        <v>#N/A</v>
      </c>
      <c r="CL43" s="43" t="e">
        <f>INDEX('CCS-costs'!$L$32:$L$94,MATCH(IF(AY$7&lt;$AO43,AY$7&amp;"-"&amp;$AO43,$AO43&amp;"-"&amp;AY$7),'CCS-costs'!$I$32:$I$94,0))</f>
        <v>#N/A</v>
      </c>
      <c r="CM43" s="43" t="e">
        <f>INDEX('CCS-costs'!$L$32:$L$94,MATCH(IF(AZ$7&lt;$AO43,AZ$7&amp;"-"&amp;$AO43,$AO43&amp;"-"&amp;AZ$7),'CCS-costs'!$I$32:$I$94,0))</f>
        <v>#N/A</v>
      </c>
      <c r="CN43" s="43" t="e">
        <f>INDEX('CCS-costs'!$L$32:$L$94,MATCH(IF(BA$7&lt;$AO43,BA$7&amp;"-"&amp;$AO43,$AO43&amp;"-"&amp;BA$7),'CCS-costs'!$I$32:$I$94,0))</f>
        <v>#N/A</v>
      </c>
      <c r="CO43" s="43" t="e">
        <f>INDEX('CCS-costs'!$L$32:$L$94,MATCH(IF(BB$7&lt;$AO43,BB$7&amp;"-"&amp;$AO43,$AO43&amp;"-"&amp;BB$7),'CCS-costs'!$I$32:$I$94,0))</f>
        <v>#N/A</v>
      </c>
      <c r="CP43" s="43" t="e">
        <f>INDEX('CCS-costs'!$L$32:$L$94,MATCH(IF(BC$7&lt;$AO43,BC$7&amp;"-"&amp;$AO43,$AO43&amp;"-"&amp;BC$7),'CCS-costs'!$I$32:$I$94,0))</f>
        <v>#N/A</v>
      </c>
      <c r="CQ43" s="43" t="e">
        <f>INDEX('CCS-costs'!$L$32:$L$94,MATCH(IF(BD$7&lt;$AO43,BD$7&amp;"-"&amp;$AO43,$AO43&amp;"-"&amp;BD$7),'CCS-costs'!$I$32:$I$94,0))</f>
        <v>#N/A</v>
      </c>
      <c r="CR43" s="43" t="e">
        <f>INDEX('CCS-costs'!$L$32:$L$94,MATCH(IF(BE$7&lt;$AO43,BE$7&amp;"-"&amp;$AO43,$AO43&amp;"-"&amp;BE$7),'CCS-costs'!$I$32:$I$94,0))</f>
        <v>#N/A</v>
      </c>
      <c r="CS43" s="43" t="e">
        <f>INDEX('CCS-costs'!$L$32:$L$94,MATCH(IF(BF$7&lt;$AO43,BF$7&amp;"-"&amp;$AO43,$AO43&amp;"-"&amp;BF$7),'CCS-costs'!$I$32:$I$94,0))</f>
        <v>#N/A</v>
      </c>
      <c r="CT43" s="43" t="e">
        <f>INDEX('CCS-costs'!$L$32:$L$94,MATCH(IF(BG$7&lt;$AO43,BG$7&amp;"-"&amp;$AO43,$AO43&amp;"-"&amp;BG$7),'CCS-costs'!$I$32:$I$94,0))</f>
        <v>#N/A</v>
      </c>
      <c r="CU43" s="43" t="e">
        <f>INDEX('CCS-costs'!$L$32:$L$94,MATCH(IF(BH$7&lt;$AO43,BH$7&amp;"-"&amp;$AO43,$AO43&amp;"-"&amp;BH$7),'CCS-costs'!$I$32:$I$94,0))</f>
        <v>#N/A</v>
      </c>
      <c r="CV43" s="43" t="e">
        <f>INDEX('CCS-costs'!$L$32:$L$94,MATCH(IF(BI$7&lt;$AO43,BI$7&amp;"-"&amp;$AO43,$AO43&amp;"-"&amp;BI$7),'CCS-costs'!$I$32:$I$94,0))</f>
        <v>#N/A</v>
      </c>
      <c r="CW43" s="43" t="e">
        <f>INDEX('CCS-costs'!$L$32:$L$94,MATCH(IF(BJ$7&lt;$AO43,BJ$7&amp;"-"&amp;$AO43,$AO43&amp;"-"&amp;BJ$7),'CCS-costs'!$I$32:$I$94,0))</f>
        <v>#N/A</v>
      </c>
      <c r="CX43" s="43" t="e">
        <f>INDEX('CCS-costs'!$L$32:$L$94,MATCH(IF(BK$7&lt;$AO43,BK$7&amp;"-"&amp;$AO43,$AO43&amp;"-"&amp;BK$7),'CCS-costs'!$I$32:$I$94,0))</f>
        <v>#N/A</v>
      </c>
      <c r="CY43" s="43" t="e">
        <f>INDEX('CCS-costs'!$L$32:$L$94,MATCH(IF(BL$7&lt;$AO43,BL$7&amp;"-"&amp;$AO43,$AO43&amp;"-"&amp;BL$7),'CCS-costs'!$I$32:$I$94,0))</f>
        <v>#N/A</v>
      </c>
      <c r="CZ43" s="43" t="e">
        <f>INDEX('CCS-costs'!$L$32:$L$94,MATCH(IF(BM$7&lt;$AO43,BM$7&amp;"-"&amp;$AO43,$AO43&amp;"-"&amp;BM$7),'CCS-costs'!$I$32:$I$94,0))</f>
        <v>#N/A</v>
      </c>
      <c r="DA43" s="43" t="e">
        <f>INDEX('CCS-costs'!$L$32:$L$94,MATCH(IF(BN$7&lt;$AO43,BN$7&amp;"-"&amp;$AO43,$AO43&amp;"-"&amp;BN$7),'CCS-costs'!$I$32:$I$94,0))</f>
        <v>#N/A</v>
      </c>
      <c r="DB43" s="43" t="e">
        <f>INDEX('CCS-costs'!$L$32:$L$94,MATCH(IF(BO$7&lt;$AO43,BO$7&amp;"-"&amp;$AO43,$AO43&amp;"-"&amp;BO$7),'CCS-costs'!$I$32:$I$94,0))</f>
        <v>#N/A</v>
      </c>
      <c r="DC43" s="43" t="e">
        <f>INDEX('CCS-costs'!$L$32:$L$94,MATCH(IF(BP$7&lt;$AO43,BP$7&amp;"-"&amp;$AO43,$AO43&amp;"-"&amp;BP$7),'CCS-costs'!$I$32:$I$94,0))</f>
        <v>#N/A</v>
      </c>
      <c r="DD43" s="43" t="e">
        <f>INDEX('CCS-costs'!$L$32:$L$94,MATCH(IF(BQ$7&lt;$AO43,BQ$7&amp;"-"&amp;$AO43,$AO43&amp;"-"&amp;BQ$7),'CCS-costs'!$I$32:$I$94,0))</f>
        <v>#N/A</v>
      </c>
      <c r="DE43" s="43" t="e">
        <f>INDEX('CCS-costs'!$L$32:$L$94,MATCH(IF(BR$7&lt;$AO43,BR$7&amp;"-"&amp;$AO43,$AO43&amp;"-"&amp;BR$7),'CCS-costs'!$I$32:$I$94,0))</f>
        <v>#N/A</v>
      </c>
      <c r="DF43" s="43" t="e">
        <f>INDEX('CCS-costs'!$L$32:$L$94,MATCH(IF(BS$7&lt;$AO43,BS$7&amp;"-"&amp;$AO43,$AO43&amp;"-"&amp;BS$7),'CCS-costs'!$I$32:$I$94,0))</f>
        <v>#N/A</v>
      </c>
      <c r="DG43" s="43" t="e">
        <f>INDEX('CCS-costs'!$L$32:$L$94,MATCH(IF(BT$7&lt;$AO43,BT$7&amp;"-"&amp;$AO43,$AO43&amp;"-"&amp;BT$7),'CCS-costs'!$I$32:$I$94,0))</f>
        <v>#N/A</v>
      </c>
      <c r="DH43" s="43" t="e">
        <f>INDEX('CCS-costs'!$L$32:$L$94,MATCH(IF(BU$7&lt;$AO43,BU$7&amp;"-"&amp;$AO43,$AO43&amp;"-"&amp;BU$7),'CCS-costs'!$I$32:$I$94,0))</f>
        <v>#N/A</v>
      </c>
      <c r="DI43" s="43" t="e">
        <f>INDEX('CCS-costs'!$L$32:$L$94,MATCH(IF(BV$7&lt;$AO43,BV$7&amp;"-"&amp;$AO43,$AO43&amp;"-"&amp;BV$7),'CCS-costs'!$I$32:$I$94,0))</f>
        <v>#N/A</v>
      </c>
      <c r="DJ43" s="43" t="e">
        <f>INDEX('CCS-costs'!$L$32:$L$94,MATCH(IF(BW$7&lt;$AO43,BW$7&amp;"-"&amp;$AO43,$AO43&amp;"-"&amp;BW$7),'CCS-costs'!$I$32:$I$94,0))</f>
        <v>#N/A</v>
      </c>
      <c r="DK43" s="43" t="e">
        <f>INDEX('CCS-costs'!$L$32:$L$94,MATCH(IF(BX$7&lt;$AO43,BX$7&amp;"-"&amp;$AO43,$AO43&amp;"-"&amp;BX$7),'CCS-costs'!$I$32:$I$94,0))</f>
        <v>#N/A</v>
      </c>
      <c r="DL43" s="52" t="e">
        <f>INDEX('CCS-costs'!$L$32:$L$94,MATCH(IF(BY$7&lt;$AO43,BY$7&amp;"-"&amp;$AO43,$AO43&amp;"-"&amp;BY$7),'CCS-costs'!$I$32:$I$94,0))</f>
        <v>#N/A</v>
      </c>
      <c r="DM43" s="43" t="e">
        <f>INDEX('CCS-costs'!$L$32:$L$94,MATCH(IF(BZ$7&lt;$AO43,BZ$7&amp;"-"&amp;$AO43,$AO43&amp;"-"&amp;BZ$7),'CCS-costs'!$I$32:$I$94,0))</f>
        <v>#N/A</v>
      </c>
    </row>
    <row r="44" spans="2:117" ht="15.75" x14ac:dyDescent="0.25">
      <c r="B44" s="9" t="s">
        <v>36</v>
      </c>
      <c r="C44" s="43" t="s">
        <v>109</v>
      </c>
      <c r="D44" s="43" t="s">
        <v>109</v>
      </c>
      <c r="E44" s="43" t="s">
        <v>109</v>
      </c>
      <c r="F44" s="43" t="s">
        <v>109</v>
      </c>
      <c r="G44" s="43" t="s">
        <v>109</v>
      </c>
      <c r="H44" s="43" t="s">
        <v>109</v>
      </c>
      <c r="I44" s="43" t="s">
        <v>109</v>
      </c>
      <c r="J44" s="43" t="s">
        <v>109</v>
      </c>
      <c r="K44" s="43" t="s">
        <v>109</v>
      </c>
      <c r="L44" s="43" t="s">
        <v>109</v>
      </c>
      <c r="M44" s="43" t="s">
        <v>109</v>
      </c>
      <c r="N44" s="43" t="s">
        <v>109</v>
      </c>
      <c r="O44" s="43" t="s">
        <v>109</v>
      </c>
      <c r="P44" s="43" t="s">
        <v>109</v>
      </c>
      <c r="Q44" s="43" t="s">
        <v>109</v>
      </c>
      <c r="R44" s="43" t="s">
        <v>109</v>
      </c>
      <c r="S44" s="43" t="s">
        <v>109</v>
      </c>
      <c r="T44" s="43" t="s">
        <v>109</v>
      </c>
      <c r="U44" s="43" t="s">
        <v>109</v>
      </c>
      <c r="V44" s="43" t="s">
        <v>109</v>
      </c>
      <c r="W44" s="43" t="s">
        <v>109</v>
      </c>
      <c r="X44" s="43" t="s">
        <v>109</v>
      </c>
      <c r="Y44" s="43" t="s">
        <v>109</v>
      </c>
      <c r="Z44" s="43" t="s">
        <v>109</v>
      </c>
      <c r="AA44" s="43" t="s">
        <v>109</v>
      </c>
      <c r="AB44" s="43" t="s">
        <v>109</v>
      </c>
      <c r="AC44" s="43" t="s">
        <v>109</v>
      </c>
      <c r="AD44" s="43" t="s">
        <v>109</v>
      </c>
      <c r="AE44" s="43" t="s">
        <v>109</v>
      </c>
      <c r="AF44" s="43" t="s">
        <v>109</v>
      </c>
      <c r="AG44" s="43" t="s">
        <v>109</v>
      </c>
      <c r="AH44" s="43" t="s">
        <v>109</v>
      </c>
      <c r="AI44" s="43" t="s">
        <v>109</v>
      </c>
      <c r="AJ44" s="43" t="s">
        <v>109</v>
      </c>
      <c r="AK44" s="43" t="s">
        <v>109</v>
      </c>
      <c r="AL44" s="43" t="s">
        <v>109</v>
      </c>
      <c r="AM44" s="52" t="s">
        <v>109</v>
      </c>
      <c r="AO44" s="9" t="s">
        <v>36</v>
      </c>
      <c r="AP44" s="43" t="str">
        <f t="shared" si="36"/>
        <v/>
      </c>
      <c r="AQ44" s="43" t="str">
        <f t="shared" si="0"/>
        <v/>
      </c>
      <c r="AR44" s="43" t="str">
        <f t="shared" si="1"/>
        <v/>
      </c>
      <c r="AS44" s="43" t="str">
        <f t="shared" si="2"/>
        <v/>
      </c>
      <c r="AT44" s="43" t="str">
        <f t="shared" si="3"/>
        <v/>
      </c>
      <c r="AU44" s="43" t="str">
        <f t="shared" si="4"/>
        <v/>
      </c>
      <c r="AV44" s="43" t="str">
        <f t="shared" si="5"/>
        <v/>
      </c>
      <c r="AW44" s="43" t="str">
        <f t="shared" si="6"/>
        <v/>
      </c>
      <c r="AX44" s="43" t="str">
        <f t="shared" si="7"/>
        <v/>
      </c>
      <c r="AY44" s="43" t="str">
        <f t="shared" si="8"/>
        <v/>
      </c>
      <c r="AZ44" s="43" t="str">
        <f t="shared" si="9"/>
        <v/>
      </c>
      <c r="BA44" s="43" t="str">
        <f t="shared" si="10"/>
        <v/>
      </c>
      <c r="BB44" s="43" t="str">
        <f t="shared" si="11"/>
        <v/>
      </c>
      <c r="BC44" s="43" t="str">
        <f t="shared" si="12"/>
        <v/>
      </c>
      <c r="BD44" s="43" t="str">
        <f t="shared" si="13"/>
        <v/>
      </c>
      <c r="BE44" s="43" t="str">
        <f t="shared" si="14"/>
        <v/>
      </c>
      <c r="BF44" s="43" t="str">
        <f t="shared" si="15"/>
        <v/>
      </c>
      <c r="BG44" s="43" t="str">
        <f t="shared" si="16"/>
        <v/>
      </c>
      <c r="BH44" s="43" t="str">
        <f t="shared" si="17"/>
        <v/>
      </c>
      <c r="BI44" s="43" t="str">
        <f t="shared" si="18"/>
        <v/>
      </c>
      <c r="BJ44" s="43" t="str">
        <f t="shared" si="19"/>
        <v/>
      </c>
      <c r="BK44" s="43" t="str">
        <f t="shared" si="20"/>
        <v/>
      </c>
      <c r="BL44" s="43" t="str">
        <f t="shared" si="21"/>
        <v/>
      </c>
      <c r="BM44" s="43" t="str">
        <f t="shared" si="22"/>
        <v/>
      </c>
      <c r="BN44" s="43" t="str">
        <f t="shared" si="23"/>
        <v/>
      </c>
      <c r="BO44" s="43" t="str">
        <f t="shared" si="24"/>
        <v/>
      </c>
      <c r="BP44" s="43" t="str">
        <f t="shared" si="25"/>
        <v/>
      </c>
      <c r="BQ44" s="43" t="str">
        <f t="shared" si="26"/>
        <v/>
      </c>
      <c r="BR44" s="43" t="str">
        <f t="shared" si="27"/>
        <v/>
      </c>
      <c r="BS44" s="43" t="str">
        <f t="shared" si="28"/>
        <v/>
      </c>
      <c r="BT44" s="43" t="str">
        <f t="shared" si="29"/>
        <v/>
      </c>
      <c r="BU44" s="43" t="str">
        <f t="shared" si="30"/>
        <v/>
      </c>
      <c r="BV44" s="43" t="str">
        <f t="shared" si="31"/>
        <v/>
      </c>
      <c r="BW44" s="43" t="str">
        <f t="shared" si="32"/>
        <v/>
      </c>
      <c r="BX44" s="43" t="str">
        <f t="shared" si="33"/>
        <v/>
      </c>
      <c r="BY44" s="43" t="str">
        <f t="shared" si="34"/>
        <v/>
      </c>
      <c r="BZ44" s="52" t="str">
        <f t="shared" si="35"/>
        <v/>
      </c>
      <c r="CB44" s="9" t="s">
        <v>36</v>
      </c>
      <c r="CC44" s="43" t="e">
        <f>INDEX('CCS-costs'!$L$32:$L$94,MATCH(IF(AP$7&lt;$AO44,AP$7&amp;"-"&amp;$AO44,$AO44&amp;"-"&amp;AP$7),'CCS-costs'!$I$32:$I$94,0))</f>
        <v>#N/A</v>
      </c>
      <c r="CD44" s="43" t="e">
        <f>INDEX('CCS-costs'!$L$32:$L$94,MATCH(IF(AQ$7&lt;$AO44,AQ$7&amp;"-"&amp;$AO44,$AO44&amp;"-"&amp;AQ$7),'CCS-costs'!$I$32:$I$94,0))</f>
        <v>#N/A</v>
      </c>
      <c r="CE44" s="43" t="e">
        <f>INDEX('CCS-costs'!$L$32:$L$94,MATCH(IF(AR$7&lt;$AO44,AR$7&amp;"-"&amp;$AO44,$AO44&amp;"-"&amp;AR$7),'CCS-costs'!$I$32:$I$94,0))</f>
        <v>#N/A</v>
      </c>
      <c r="CF44" s="43" t="e">
        <f>INDEX('CCS-costs'!$L$32:$L$94,MATCH(IF(AS$7&lt;$AO44,AS$7&amp;"-"&amp;$AO44,$AO44&amp;"-"&amp;AS$7),'CCS-costs'!$I$32:$I$94,0))</f>
        <v>#N/A</v>
      </c>
      <c r="CG44" s="43" t="e">
        <f>INDEX('CCS-costs'!$L$32:$L$94,MATCH(IF(AT$7&lt;$AO44,AT$7&amp;"-"&amp;$AO44,$AO44&amp;"-"&amp;AT$7),'CCS-costs'!$I$32:$I$94,0))</f>
        <v>#N/A</v>
      </c>
      <c r="CH44" s="43" t="e">
        <f>INDEX('CCS-costs'!$L$32:$L$94,MATCH(IF(AU$7&lt;$AO44,AU$7&amp;"-"&amp;$AO44,$AO44&amp;"-"&amp;AU$7),'CCS-costs'!$I$32:$I$94,0))</f>
        <v>#N/A</v>
      </c>
      <c r="CI44" s="43" t="e">
        <f>INDEX('CCS-costs'!$L$32:$L$94,MATCH(IF(AV$7&lt;$AO44,AV$7&amp;"-"&amp;$AO44,$AO44&amp;"-"&amp;AV$7),'CCS-costs'!$I$32:$I$94,0))</f>
        <v>#N/A</v>
      </c>
      <c r="CJ44" s="43" t="e">
        <f>INDEX('CCS-costs'!$L$32:$L$94,MATCH(IF(AW$7&lt;$AO44,AW$7&amp;"-"&amp;$AO44,$AO44&amp;"-"&amp;AW$7),'CCS-costs'!$I$32:$I$94,0))</f>
        <v>#N/A</v>
      </c>
      <c r="CK44" s="43" t="e">
        <f>INDEX('CCS-costs'!$L$32:$L$94,MATCH(IF(AX$7&lt;$AO44,AX$7&amp;"-"&amp;$AO44,$AO44&amp;"-"&amp;AX$7),'CCS-costs'!$I$32:$I$94,0))</f>
        <v>#N/A</v>
      </c>
      <c r="CL44" s="43" t="e">
        <f>INDEX('CCS-costs'!$L$32:$L$94,MATCH(IF(AY$7&lt;$AO44,AY$7&amp;"-"&amp;$AO44,$AO44&amp;"-"&amp;AY$7),'CCS-costs'!$I$32:$I$94,0))</f>
        <v>#N/A</v>
      </c>
      <c r="CM44" s="43" t="e">
        <f>INDEX('CCS-costs'!$L$32:$L$94,MATCH(IF(AZ$7&lt;$AO44,AZ$7&amp;"-"&amp;$AO44,$AO44&amp;"-"&amp;AZ$7),'CCS-costs'!$I$32:$I$94,0))</f>
        <v>#N/A</v>
      </c>
      <c r="CN44" s="43" t="e">
        <f>INDEX('CCS-costs'!$L$32:$L$94,MATCH(IF(BA$7&lt;$AO44,BA$7&amp;"-"&amp;$AO44,$AO44&amp;"-"&amp;BA$7),'CCS-costs'!$I$32:$I$94,0))</f>
        <v>#N/A</v>
      </c>
      <c r="CO44" s="43" t="e">
        <f>INDEX('CCS-costs'!$L$32:$L$94,MATCH(IF(BB$7&lt;$AO44,BB$7&amp;"-"&amp;$AO44,$AO44&amp;"-"&amp;BB$7),'CCS-costs'!$I$32:$I$94,0))</f>
        <v>#N/A</v>
      </c>
      <c r="CP44" s="43" t="e">
        <f>INDEX('CCS-costs'!$L$32:$L$94,MATCH(IF(BC$7&lt;$AO44,BC$7&amp;"-"&amp;$AO44,$AO44&amp;"-"&amp;BC$7),'CCS-costs'!$I$32:$I$94,0))</f>
        <v>#N/A</v>
      </c>
      <c r="CQ44" s="43" t="e">
        <f>INDEX('CCS-costs'!$L$32:$L$94,MATCH(IF(BD$7&lt;$AO44,BD$7&amp;"-"&amp;$AO44,$AO44&amp;"-"&amp;BD$7),'CCS-costs'!$I$32:$I$94,0))</f>
        <v>#N/A</v>
      </c>
      <c r="CR44" s="43" t="e">
        <f>INDEX('CCS-costs'!$L$32:$L$94,MATCH(IF(BE$7&lt;$AO44,BE$7&amp;"-"&amp;$AO44,$AO44&amp;"-"&amp;BE$7),'CCS-costs'!$I$32:$I$94,0))</f>
        <v>#N/A</v>
      </c>
      <c r="CS44" s="43" t="e">
        <f>INDEX('CCS-costs'!$L$32:$L$94,MATCH(IF(BF$7&lt;$AO44,BF$7&amp;"-"&amp;$AO44,$AO44&amp;"-"&amp;BF$7),'CCS-costs'!$I$32:$I$94,0))</f>
        <v>#N/A</v>
      </c>
      <c r="CT44" s="43" t="e">
        <f>INDEX('CCS-costs'!$L$32:$L$94,MATCH(IF(BG$7&lt;$AO44,BG$7&amp;"-"&amp;$AO44,$AO44&amp;"-"&amp;BG$7),'CCS-costs'!$I$32:$I$94,0))</f>
        <v>#N/A</v>
      </c>
      <c r="CU44" s="43" t="e">
        <f>INDEX('CCS-costs'!$L$32:$L$94,MATCH(IF(BH$7&lt;$AO44,BH$7&amp;"-"&amp;$AO44,$AO44&amp;"-"&amp;BH$7),'CCS-costs'!$I$32:$I$94,0))</f>
        <v>#N/A</v>
      </c>
      <c r="CV44" s="43" t="e">
        <f>INDEX('CCS-costs'!$L$32:$L$94,MATCH(IF(BI$7&lt;$AO44,BI$7&amp;"-"&amp;$AO44,$AO44&amp;"-"&amp;BI$7),'CCS-costs'!$I$32:$I$94,0))</f>
        <v>#N/A</v>
      </c>
      <c r="CW44" s="43" t="e">
        <f>INDEX('CCS-costs'!$L$32:$L$94,MATCH(IF(BJ$7&lt;$AO44,BJ$7&amp;"-"&amp;$AO44,$AO44&amp;"-"&amp;BJ$7),'CCS-costs'!$I$32:$I$94,0))</f>
        <v>#N/A</v>
      </c>
      <c r="CX44" s="43" t="e">
        <f>INDEX('CCS-costs'!$L$32:$L$94,MATCH(IF(BK$7&lt;$AO44,BK$7&amp;"-"&amp;$AO44,$AO44&amp;"-"&amp;BK$7),'CCS-costs'!$I$32:$I$94,0))</f>
        <v>#N/A</v>
      </c>
      <c r="CY44" s="43" t="e">
        <f>INDEX('CCS-costs'!$L$32:$L$94,MATCH(IF(BL$7&lt;$AO44,BL$7&amp;"-"&amp;$AO44,$AO44&amp;"-"&amp;BL$7),'CCS-costs'!$I$32:$I$94,0))</f>
        <v>#N/A</v>
      </c>
      <c r="CZ44" s="43" t="e">
        <f>INDEX('CCS-costs'!$L$32:$L$94,MATCH(IF(BM$7&lt;$AO44,BM$7&amp;"-"&amp;$AO44,$AO44&amp;"-"&amp;BM$7),'CCS-costs'!$I$32:$I$94,0))</f>
        <v>#N/A</v>
      </c>
      <c r="DA44" s="43" t="e">
        <f>INDEX('CCS-costs'!$L$32:$L$94,MATCH(IF(BN$7&lt;$AO44,BN$7&amp;"-"&amp;$AO44,$AO44&amp;"-"&amp;BN$7),'CCS-costs'!$I$32:$I$94,0))</f>
        <v>#N/A</v>
      </c>
      <c r="DB44" s="43" t="e">
        <f>INDEX('CCS-costs'!$L$32:$L$94,MATCH(IF(BO$7&lt;$AO44,BO$7&amp;"-"&amp;$AO44,$AO44&amp;"-"&amp;BO$7),'CCS-costs'!$I$32:$I$94,0))</f>
        <v>#N/A</v>
      </c>
      <c r="DC44" s="43" t="e">
        <f>INDEX('CCS-costs'!$L$32:$L$94,MATCH(IF(BP$7&lt;$AO44,BP$7&amp;"-"&amp;$AO44,$AO44&amp;"-"&amp;BP$7),'CCS-costs'!$I$32:$I$94,0))</f>
        <v>#N/A</v>
      </c>
      <c r="DD44" s="43" t="e">
        <f>INDEX('CCS-costs'!$L$32:$L$94,MATCH(IF(BQ$7&lt;$AO44,BQ$7&amp;"-"&amp;$AO44,$AO44&amp;"-"&amp;BQ$7),'CCS-costs'!$I$32:$I$94,0))</f>
        <v>#N/A</v>
      </c>
      <c r="DE44" s="43" t="e">
        <f>INDEX('CCS-costs'!$L$32:$L$94,MATCH(IF(BR$7&lt;$AO44,BR$7&amp;"-"&amp;$AO44,$AO44&amp;"-"&amp;BR$7),'CCS-costs'!$I$32:$I$94,0))</f>
        <v>#N/A</v>
      </c>
      <c r="DF44" s="43" t="e">
        <f>INDEX('CCS-costs'!$L$32:$L$94,MATCH(IF(BS$7&lt;$AO44,BS$7&amp;"-"&amp;$AO44,$AO44&amp;"-"&amp;BS$7),'CCS-costs'!$I$32:$I$94,0))</f>
        <v>#N/A</v>
      </c>
      <c r="DG44" s="43" t="e">
        <f>INDEX('CCS-costs'!$L$32:$L$94,MATCH(IF(BT$7&lt;$AO44,BT$7&amp;"-"&amp;$AO44,$AO44&amp;"-"&amp;BT$7),'CCS-costs'!$I$32:$I$94,0))</f>
        <v>#N/A</v>
      </c>
      <c r="DH44" s="43" t="e">
        <f>INDEX('CCS-costs'!$L$32:$L$94,MATCH(IF(BU$7&lt;$AO44,BU$7&amp;"-"&amp;$AO44,$AO44&amp;"-"&amp;BU$7),'CCS-costs'!$I$32:$I$94,0))</f>
        <v>#N/A</v>
      </c>
      <c r="DI44" s="43" t="e">
        <f>INDEX('CCS-costs'!$L$32:$L$94,MATCH(IF(BV$7&lt;$AO44,BV$7&amp;"-"&amp;$AO44,$AO44&amp;"-"&amp;BV$7),'CCS-costs'!$I$32:$I$94,0))</f>
        <v>#N/A</v>
      </c>
      <c r="DJ44" s="43" t="e">
        <f>INDEX('CCS-costs'!$L$32:$L$94,MATCH(IF(BW$7&lt;$AO44,BW$7&amp;"-"&amp;$AO44,$AO44&amp;"-"&amp;BW$7),'CCS-costs'!$I$32:$I$94,0))</f>
        <v>#N/A</v>
      </c>
      <c r="DK44" s="43" t="e">
        <f>INDEX('CCS-costs'!$L$32:$L$94,MATCH(IF(BX$7&lt;$AO44,BX$7&amp;"-"&amp;$AO44,$AO44&amp;"-"&amp;BX$7),'CCS-costs'!$I$32:$I$94,0))</f>
        <v>#N/A</v>
      </c>
      <c r="DL44" s="43" t="e">
        <f>INDEX('CCS-costs'!$L$32:$L$94,MATCH(IF(BY$7&lt;$AO44,BY$7&amp;"-"&amp;$AO44,$AO44&amp;"-"&amp;BY$7),'CCS-costs'!$I$32:$I$94,0))</f>
        <v>#N/A</v>
      </c>
      <c r="DM44" s="52" t="e">
        <f>INDEX('CCS-costs'!$L$32:$L$94,MATCH(IF(BZ$7&lt;$AO44,BZ$7&amp;"-"&amp;$AO44,$AO44&amp;"-"&amp;BZ$7),'CCS-costs'!$I$32:$I$94,0))</f>
        <v>#N/A</v>
      </c>
    </row>
  </sheetData>
  <phoneticPr fontId="1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L49"/>
  <sheetViews>
    <sheetView zoomScale="55" zoomScaleNormal="55" workbookViewId="0">
      <selection activeCell="N12" sqref="N12"/>
    </sheetView>
  </sheetViews>
  <sheetFormatPr defaultRowHeight="15" x14ac:dyDescent="0.25"/>
  <sheetData>
    <row r="1" spans="1:38" ht="23.25" x14ac:dyDescent="0.35">
      <c r="A1" s="1" t="s">
        <v>87</v>
      </c>
    </row>
    <row r="2" spans="1:38" ht="23.25" x14ac:dyDescent="0.35">
      <c r="A2" s="1" t="s">
        <v>83</v>
      </c>
    </row>
    <row r="3" spans="1:38" ht="23.25" x14ac:dyDescent="0.35">
      <c r="A3" s="50" t="s">
        <v>84</v>
      </c>
    </row>
    <row r="4" spans="1:38" ht="23.25" x14ac:dyDescent="0.35">
      <c r="A4" s="50" t="s">
        <v>88</v>
      </c>
    </row>
    <row r="5" spans="1:38" x14ac:dyDescent="0.25">
      <c r="A5" s="35"/>
      <c r="B5" t="s">
        <v>51</v>
      </c>
    </row>
    <row r="6" spans="1:38" x14ac:dyDescent="0.25">
      <c r="A6" s="36"/>
      <c r="B6" t="s">
        <v>49</v>
      </c>
    </row>
    <row r="7" spans="1:38" x14ac:dyDescent="0.25">
      <c r="A7" s="37"/>
      <c r="B7" t="s">
        <v>50</v>
      </c>
    </row>
    <row r="8" spans="1:38" x14ac:dyDescent="0.25">
      <c r="A8" s="45"/>
      <c r="B8" t="s">
        <v>72</v>
      </c>
    </row>
    <row r="9" spans="1:38" x14ac:dyDescent="0.25">
      <c r="A9" s="32"/>
    </row>
    <row r="11" spans="1:38" x14ac:dyDescent="0.25">
      <c r="B11" s="38" t="s">
        <v>43</v>
      </c>
    </row>
    <row r="12" spans="1:38" ht="15.75" x14ac:dyDescent="0.25">
      <c r="A12" s="39" t="s">
        <v>44</v>
      </c>
      <c r="B12" s="40" t="s">
        <v>1</v>
      </c>
      <c r="C12" s="5" t="s">
        <v>2</v>
      </c>
      <c r="D12" s="5" t="s">
        <v>3</v>
      </c>
      <c r="E12" s="5" t="s">
        <v>4</v>
      </c>
      <c r="F12" s="5" t="s">
        <v>5</v>
      </c>
      <c r="G12" s="5" t="s">
        <v>6</v>
      </c>
      <c r="H12" s="5" t="s">
        <v>7</v>
      </c>
      <c r="I12" s="5" t="s">
        <v>8</v>
      </c>
      <c r="J12" s="5" t="s">
        <v>9</v>
      </c>
      <c r="K12" s="5" t="s">
        <v>10</v>
      </c>
      <c r="L12" s="5" t="s">
        <v>11</v>
      </c>
      <c r="M12" s="5" t="s">
        <v>12</v>
      </c>
      <c r="N12" s="209" t="s">
        <v>218</v>
      </c>
      <c r="O12" s="5" t="s">
        <v>13</v>
      </c>
      <c r="P12" s="5" t="s">
        <v>14</v>
      </c>
      <c r="Q12" s="5" t="s">
        <v>15</v>
      </c>
      <c r="R12" s="5" t="s">
        <v>16</v>
      </c>
      <c r="S12" s="5" t="s">
        <v>17</v>
      </c>
      <c r="T12" s="5" t="s">
        <v>18</v>
      </c>
      <c r="U12" s="5" t="s">
        <v>19</v>
      </c>
      <c r="V12" s="6" t="s">
        <v>20</v>
      </c>
      <c r="W12" s="5" t="s">
        <v>21</v>
      </c>
      <c r="X12" s="5" t="s">
        <v>22</v>
      </c>
      <c r="Y12" s="5" t="s">
        <v>23</v>
      </c>
      <c r="Z12" s="5" t="s">
        <v>24</v>
      </c>
      <c r="AA12" s="5" t="s">
        <v>25</v>
      </c>
      <c r="AB12" s="5" t="s">
        <v>26</v>
      </c>
      <c r="AC12" s="5" t="s">
        <v>27</v>
      </c>
      <c r="AD12" s="5" t="s">
        <v>28</v>
      </c>
      <c r="AE12" s="5" t="s">
        <v>29</v>
      </c>
      <c r="AF12" s="20" t="s">
        <v>31</v>
      </c>
      <c r="AG12" s="5" t="s">
        <v>206</v>
      </c>
      <c r="AH12" s="5" t="s">
        <v>32</v>
      </c>
      <c r="AI12" s="5" t="s">
        <v>33</v>
      </c>
      <c r="AJ12" s="5" t="s">
        <v>34</v>
      </c>
      <c r="AK12" s="5" t="s">
        <v>35</v>
      </c>
      <c r="AL12" s="5" t="s">
        <v>36</v>
      </c>
    </row>
    <row r="13" spans="1:38" ht="15.75" x14ac:dyDescent="0.25">
      <c r="A13" s="9" t="s">
        <v>1</v>
      </c>
      <c r="B13" s="42"/>
      <c r="C13" s="43"/>
      <c r="D13" s="43"/>
      <c r="E13" s="46" t="s">
        <v>85</v>
      </c>
      <c r="F13" s="43"/>
      <c r="G13" s="46" t="s">
        <v>85</v>
      </c>
      <c r="H13" s="46" t="s">
        <v>85</v>
      </c>
      <c r="I13" s="43"/>
      <c r="J13" s="43"/>
      <c r="K13" s="43"/>
      <c r="L13" s="43"/>
      <c r="M13" s="43"/>
      <c r="N13" s="43"/>
      <c r="O13" s="46" t="s">
        <v>85</v>
      </c>
      <c r="P13" s="43"/>
      <c r="Q13" s="43"/>
      <c r="R13" s="46" t="s">
        <v>85</v>
      </c>
      <c r="S13" s="43"/>
      <c r="T13" s="43"/>
      <c r="U13" s="43"/>
      <c r="V13" s="43"/>
      <c r="W13" s="43"/>
      <c r="X13" s="43"/>
      <c r="Y13" s="43"/>
      <c r="Z13" s="43"/>
      <c r="AA13" s="43"/>
      <c r="AB13" s="43"/>
      <c r="AC13" s="46" t="s">
        <v>85</v>
      </c>
      <c r="AD13" s="46" t="s">
        <v>85</v>
      </c>
      <c r="AE13" s="43"/>
      <c r="AF13" s="44"/>
      <c r="AG13" s="44"/>
      <c r="AH13" s="44"/>
      <c r="AI13" s="44"/>
      <c r="AJ13" s="44"/>
      <c r="AK13" s="44"/>
      <c r="AL13" s="47"/>
    </row>
    <row r="14" spans="1:38" ht="15.75" x14ac:dyDescent="0.25">
      <c r="A14" s="9" t="s">
        <v>2</v>
      </c>
      <c r="B14" s="43"/>
      <c r="C14" s="42"/>
      <c r="D14" s="43"/>
      <c r="E14" s="43"/>
      <c r="F14" s="43"/>
      <c r="G14" s="43"/>
      <c r="H14" s="46" t="s">
        <v>86</v>
      </c>
      <c r="I14" s="43"/>
      <c r="J14" s="43"/>
      <c r="K14" s="43"/>
      <c r="L14" s="43"/>
      <c r="M14" s="46" t="s">
        <v>85</v>
      </c>
      <c r="N14" s="43"/>
      <c r="O14" s="43"/>
      <c r="P14" s="43"/>
      <c r="Q14" s="43"/>
      <c r="R14" s="43"/>
      <c r="S14" s="43"/>
      <c r="T14" s="46" t="s">
        <v>85</v>
      </c>
      <c r="U14" s="43"/>
      <c r="V14" s="43"/>
      <c r="W14" s="46" t="s">
        <v>85</v>
      </c>
      <c r="X14" s="43"/>
      <c r="Y14" s="43"/>
      <c r="Z14" s="43"/>
      <c r="AA14" s="43"/>
      <c r="AB14" s="43"/>
      <c r="AC14" s="43"/>
      <c r="AD14" s="43"/>
      <c r="AE14" s="43" t="s">
        <v>86</v>
      </c>
      <c r="AF14" s="44"/>
      <c r="AG14" s="44"/>
      <c r="AH14" s="44"/>
      <c r="AI14" s="44"/>
      <c r="AJ14" s="44"/>
      <c r="AK14" s="44"/>
      <c r="AL14" s="47"/>
    </row>
    <row r="15" spans="1:38" ht="15.75" x14ac:dyDescent="0.25">
      <c r="A15" s="9" t="s">
        <v>3</v>
      </c>
      <c r="B15" s="43"/>
      <c r="C15" s="43"/>
      <c r="D15" s="42"/>
      <c r="E15" s="43"/>
      <c r="F15" s="43"/>
      <c r="G15" s="43"/>
      <c r="H15" s="43"/>
      <c r="I15" s="43"/>
      <c r="J15" s="43"/>
      <c r="K15" s="43"/>
      <c r="L15" s="43"/>
      <c r="M15" s="43"/>
      <c r="N15" s="46" t="s">
        <v>85</v>
      </c>
      <c r="O15" s="43"/>
      <c r="P15" s="43"/>
      <c r="Q15" s="43"/>
      <c r="R15" s="43"/>
      <c r="S15" s="43"/>
      <c r="T15" s="43"/>
      <c r="U15" s="43"/>
      <c r="V15" s="43"/>
      <c r="W15" s="43"/>
      <c r="X15" s="43"/>
      <c r="Y15" s="43"/>
      <c r="Z15" s="43"/>
      <c r="AA15" s="46" t="s">
        <v>85</v>
      </c>
      <c r="AB15" s="43"/>
      <c r="AC15" s="43"/>
      <c r="AD15" s="43"/>
      <c r="AE15" s="43"/>
      <c r="AF15" s="44"/>
      <c r="AG15" s="44"/>
      <c r="AH15" s="44"/>
      <c r="AI15" s="44"/>
      <c r="AJ15" s="46" t="s">
        <v>85</v>
      </c>
      <c r="AK15" s="46" t="s">
        <v>85</v>
      </c>
      <c r="AL15" s="47"/>
    </row>
    <row r="16" spans="1:38" ht="15.75" x14ac:dyDescent="0.25">
      <c r="A16" s="9" t="s">
        <v>4</v>
      </c>
      <c r="B16" s="46" t="s">
        <v>85</v>
      </c>
      <c r="C16" s="43"/>
      <c r="D16" s="43"/>
      <c r="E16" s="42"/>
      <c r="F16" s="43"/>
      <c r="G16" s="43"/>
      <c r="H16" s="46" t="s">
        <v>85</v>
      </c>
      <c r="I16" s="43"/>
      <c r="J16" s="43"/>
      <c r="K16" s="43"/>
      <c r="L16" s="43"/>
      <c r="M16" s="46" t="s">
        <v>85</v>
      </c>
      <c r="N16" s="43"/>
      <c r="O16" s="43"/>
      <c r="P16" s="43"/>
      <c r="Q16" s="43"/>
      <c r="R16" s="46" t="s">
        <v>85</v>
      </c>
      <c r="S16" s="43"/>
      <c r="T16" s="43"/>
      <c r="U16" s="43"/>
      <c r="V16" s="43"/>
      <c r="W16" s="43"/>
      <c r="X16" s="43"/>
      <c r="Y16" s="43"/>
      <c r="Z16" s="43"/>
      <c r="AA16" s="43"/>
      <c r="AB16" s="43"/>
      <c r="AC16" s="43"/>
      <c r="AD16" s="43"/>
      <c r="AE16" s="43"/>
      <c r="AF16" s="44"/>
      <c r="AG16" s="44"/>
      <c r="AH16" s="44"/>
      <c r="AI16" s="44"/>
      <c r="AJ16" s="44"/>
      <c r="AK16" s="44"/>
      <c r="AL16" s="47"/>
    </row>
    <row r="17" spans="1:38" ht="15.75" x14ac:dyDescent="0.25">
      <c r="A17" s="9" t="s">
        <v>5</v>
      </c>
      <c r="B17" s="43"/>
      <c r="C17" s="43"/>
      <c r="D17" s="43"/>
      <c r="E17" s="43"/>
      <c r="F17" s="42"/>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4"/>
      <c r="AG17" s="44"/>
      <c r="AH17" s="44"/>
      <c r="AI17" s="44"/>
      <c r="AJ17" s="44"/>
      <c r="AK17" s="44"/>
      <c r="AL17" s="47"/>
    </row>
    <row r="18" spans="1:38" ht="15.75" x14ac:dyDescent="0.25">
      <c r="A18" s="9" t="s">
        <v>6</v>
      </c>
      <c r="B18" s="46" t="s">
        <v>85</v>
      </c>
      <c r="C18" s="43"/>
      <c r="D18" s="43"/>
      <c r="E18" s="43"/>
      <c r="F18" s="43"/>
      <c r="G18" s="42"/>
      <c r="H18" s="46" t="s">
        <v>85</v>
      </c>
      <c r="I18" s="43"/>
      <c r="J18" s="43"/>
      <c r="K18" s="43"/>
      <c r="L18" s="43"/>
      <c r="M18" s="43"/>
      <c r="N18" s="43"/>
      <c r="O18" s="43"/>
      <c r="P18" s="43"/>
      <c r="Q18" s="43"/>
      <c r="R18" s="43"/>
      <c r="S18" s="43"/>
      <c r="T18" s="43"/>
      <c r="U18" s="43"/>
      <c r="V18" s="43"/>
      <c r="W18" s="43"/>
      <c r="X18" s="43"/>
      <c r="Y18" s="46" t="s">
        <v>85</v>
      </c>
      <c r="Z18" s="43"/>
      <c r="AA18" s="43"/>
      <c r="AB18" s="43"/>
      <c r="AC18" s="43"/>
      <c r="AD18" s="46" t="s">
        <v>85</v>
      </c>
      <c r="AE18" s="43"/>
      <c r="AF18" s="44"/>
      <c r="AG18" s="44"/>
      <c r="AH18" s="44"/>
      <c r="AI18" s="44"/>
      <c r="AJ18" s="44"/>
      <c r="AK18" s="44"/>
      <c r="AL18" s="47"/>
    </row>
    <row r="19" spans="1:38" ht="15.75" x14ac:dyDescent="0.25">
      <c r="A19" s="9" t="s">
        <v>7</v>
      </c>
      <c r="B19" s="46" t="s">
        <v>85</v>
      </c>
      <c r="C19" s="43" t="s">
        <v>86</v>
      </c>
      <c r="D19" s="43"/>
      <c r="E19" s="46" t="s">
        <v>85</v>
      </c>
      <c r="F19" s="43"/>
      <c r="G19" s="46" t="s">
        <v>85</v>
      </c>
      <c r="H19" s="42"/>
      <c r="I19" s="46" t="s">
        <v>86</v>
      </c>
      <c r="J19" s="43"/>
      <c r="K19" s="43"/>
      <c r="L19" s="43"/>
      <c r="M19" s="46" t="s">
        <v>85</v>
      </c>
      <c r="N19" s="43"/>
      <c r="O19" s="43"/>
      <c r="P19" s="43"/>
      <c r="Q19" s="43"/>
      <c r="R19" s="43"/>
      <c r="S19" s="43"/>
      <c r="T19" s="46" t="s">
        <v>85</v>
      </c>
      <c r="U19" s="43"/>
      <c r="V19" s="43"/>
      <c r="W19" s="46" t="s">
        <v>85</v>
      </c>
      <c r="X19" s="43" t="s">
        <v>86</v>
      </c>
      <c r="Y19" s="46" t="s">
        <v>85</v>
      </c>
      <c r="Z19" s="43"/>
      <c r="AA19" s="43"/>
      <c r="AB19" s="43" t="s">
        <v>86</v>
      </c>
      <c r="AC19" s="43"/>
      <c r="AD19" s="43"/>
      <c r="AE19" s="43" t="s">
        <v>86</v>
      </c>
      <c r="AF19" s="44"/>
      <c r="AG19" s="44"/>
      <c r="AH19" s="44"/>
      <c r="AI19" s="44"/>
      <c r="AJ19" s="44"/>
      <c r="AK19" s="44"/>
      <c r="AL19" s="47"/>
    </row>
    <row r="20" spans="1:38" ht="15.75" x14ac:dyDescent="0.25">
      <c r="A20" s="9" t="s">
        <v>8</v>
      </c>
      <c r="B20" s="43"/>
      <c r="C20" s="43"/>
      <c r="D20" s="43"/>
      <c r="E20" s="43"/>
      <c r="F20" s="43"/>
      <c r="G20" s="43"/>
      <c r="H20" s="46" t="s">
        <v>86</v>
      </c>
      <c r="I20" s="42"/>
      <c r="J20" s="43"/>
      <c r="K20" s="43"/>
      <c r="L20" s="43"/>
      <c r="M20" s="43"/>
      <c r="N20" s="43"/>
      <c r="O20" s="43"/>
      <c r="P20" s="43"/>
      <c r="Q20" s="43"/>
      <c r="R20" s="43"/>
      <c r="S20" s="43"/>
      <c r="T20" s="43"/>
      <c r="U20" s="43"/>
      <c r="V20" s="43"/>
      <c r="W20" s="46" t="s">
        <v>86</v>
      </c>
      <c r="X20" s="43" t="s">
        <v>86</v>
      </c>
      <c r="Y20" s="43"/>
      <c r="Z20" s="43"/>
      <c r="AA20" s="43"/>
      <c r="AB20" s="46" t="s">
        <v>86</v>
      </c>
      <c r="AC20" s="43"/>
      <c r="AD20" s="43"/>
      <c r="AE20" s="43"/>
      <c r="AF20" s="44"/>
      <c r="AG20" s="44"/>
      <c r="AH20" s="44"/>
      <c r="AI20" s="44"/>
      <c r="AJ20" s="44"/>
      <c r="AK20" s="44"/>
      <c r="AL20" s="47"/>
    </row>
    <row r="21" spans="1:38" ht="15.75" x14ac:dyDescent="0.25">
      <c r="A21" s="9" t="s">
        <v>9</v>
      </c>
      <c r="B21" s="43"/>
      <c r="C21" s="43"/>
      <c r="D21" s="43"/>
      <c r="E21" s="43"/>
      <c r="F21" s="43"/>
      <c r="G21" s="43"/>
      <c r="H21" s="43"/>
      <c r="I21" s="43"/>
      <c r="J21" s="42"/>
      <c r="K21" s="43"/>
      <c r="L21" s="43" t="s">
        <v>86</v>
      </c>
      <c r="M21" s="43"/>
      <c r="N21" s="43"/>
      <c r="O21" s="43"/>
      <c r="P21" s="43"/>
      <c r="Q21" s="43"/>
      <c r="R21" s="43"/>
      <c r="S21" s="43"/>
      <c r="T21" s="43"/>
      <c r="U21" s="46" t="s">
        <v>85</v>
      </c>
      <c r="V21" s="43"/>
      <c r="W21" s="43"/>
      <c r="X21" s="43"/>
      <c r="Y21" s="43"/>
      <c r="Z21" s="43"/>
      <c r="AA21" s="43"/>
      <c r="AB21" s="43"/>
      <c r="AC21" s="43"/>
      <c r="AD21" s="43"/>
      <c r="AE21" s="43"/>
      <c r="AF21" s="44"/>
      <c r="AG21" s="44"/>
      <c r="AH21" s="44"/>
      <c r="AI21" s="44"/>
      <c r="AJ21" s="44"/>
      <c r="AK21" s="44"/>
      <c r="AL21" s="47"/>
    </row>
    <row r="22" spans="1:38" ht="15.75" x14ac:dyDescent="0.25">
      <c r="A22" s="9" t="s">
        <v>10</v>
      </c>
      <c r="B22" s="43"/>
      <c r="C22" s="43"/>
      <c r="D22" s="43"/>
      <c r="E22" s="43"/>
      <c r="F22" s="43"/>
      <c r="G22" s="43"/>
      <c r="H22" s="43"/>
      <c r="I22" s="43"/>
      <c r="J22" s="43"/>
      <c r="K22" s="42"/>
      <c r="L22" s="43"/>
      <c r="M22" s="46" t="s">
        <v>85</v>
      </c>
      <c r="N22" s="43"/>
      <c r="O22" s="43"/>
      <c r="P22" s="43"/>
      <c r="Q22" s="43"/>
      <c r="R22" s="43"/>
      <c r="S22" s="43"/>
      <c r="T22" s="43"/>
      <c r="U22" s="43"/>
      <c r="V22" s="43"/>
      <c r="W22" s="43"/>
      <c r="X22" s="43"/>
      <c r="Y22" s="43"/>
      <c r="Z22" s="46" t="s">
        <v>85</v>
      </c>
      <c r="AA22" s="43"/>
      <c r="AB22" s="43"/>
      <c r="AC22" s="43"/>
      <c r="AD22" s="43"/>
      <c r="AE22" s="43"/>
      <c r="AF22" s="44"/>
      <c r="AG22" s="44"/>
      <c r="AH22" s="44"/>
      <c r="AI22" s="44"/>
      <c r="AJ22" s="44"/>
      <c r="AK22" s="44"/>
      <c r="AL22" s="47"/>
    </row>
    <row r="23" spans="1:38" ht="15.75" x14ac:dyDescent="0.25">
      <c r="A23" s="9" t="s">
        <v>11</v>
      </c>
      <c r="B23" s="43"/>
      <c r="C23" s="43"/>
      <c r="D23" s="43"/>
      <c r="E23" s="43"/>
      <c r="F23" s="43"/>
      <c r="G23" s="43"/>
      <c r="H23" s="43"/>
      <c r="I23" s="43"/>
      <c r="J23" s="43" t="s">
        <v>86</v>
      </c>
      <c r="K23" s="43"/>
      <c r="L23" s="42"/>
      <c r="M23" s="43"/>
      <c r="N23" s="43"/>
      <c r="O23" s="43"/>
      <c r="P23" s="43"/>
      <c r="Q23" s="43"/>
      <c r="R23" s="43"/>
      <c r="S23" s="43"/>
      <c r="T23" s="43"/>
      <c r="U23" s="43"/>
      <c r="V23" s="43"/>
      <c r="W23" s="43"/>
      <c r="X23" s="46" t="s">
        <v>85</v>
      </c>
      <c r="Y23" s="43"/>
      <c r="Z23" s="43"/>
      <c r="AA23" s="43"/>
      <c r="AB23" s="46" t="s">
        <v>85</v>
      </c>
      <c r="AC23" s="43"/>
      <c r="AD23" s="43"/>
      <c r="AE23" s="43"/>
      <c r="AF23" s="44"/>
      <c r="AG23" s="44"/>
      <c r="AH23" s="44"/>
      <c r="AI23" s="44"/>
      <c r="AJ23" s="44"/>
      <c r="AK23" s="44"/>
      <c r="AL23" s="47"/>
    </row>
    <row r="24" spans="1:38" ht="15.75" x14ac:dyDescent="0.25">
      <c r="A24" s="9" t="s">
        <v>12</v>
      </c>
      <c r="B24" s="43"/>
      <c r="C24" s="46" t="s">
        <v>85</v>
      </c>
      <c r="D24" s="43"/>
      <c r="E24" s="46" t="s">
        <v>85</v>
      </c>
      <c r="F24" s="43"/>
      <c r="G24" s="43"/>
      <c r="H24" s="46" t="s">
        <v>85</v>
      </c>
      <c r="I24" s="43"/>
      <c r="J24" s="43"/>
      <c r="K24" s="46" t="s">
        <v>85</v>
      </c>
      <c r="L24" s="43"/>
      <c r="M24" s="42"/>
      <c r="N24" s="43"/>
      <c r="O24" s="43"/>
      <c r="P24" s="43" t="s">
        <v>86</v>
      </c>
      <c r="Q24" s="43"/>
      <c r="R24" s="46" t="s">
        <v>85</v>
      </c>
      <c r="S24" s="43"/>
      <c r="T24" s="46" t="s">
        <v>85</v>
      </c>
      <c r="U24" s="43"/>
      <c r="V24" s="43"/>
      <c r="W24" s="43"/>
      <c r="X24" s="43"/>
      <c r="Y24" s="43"/>
      <c r="Z24" s="43"/>
      <c r="AA24" s="43"/>
      <c r="AB24" s="43"/>
      <c r="AC24" s="43"/>
      <c r="AD24" s="43"/>
      <c r="AE24" s="43" t="s">
        <v>86</v>
      </c>
      <c r="AF24" s="44"/>
      <c r="AG24" s="44"/>
      <c r="AH24" s="44"/>
      <c r="AI24" s="44"/>
      <c r="AJ24" s="44"/>
      <c r="AK24" s="44"/>
      <c r="AL24" s="47"/>
    </row>
    <row r="25" spans="1:38" x14ac:dyDescent="0.25">
      <c r="A25" s="209" t="s">
        <v>218</v>
      </c>
      <c r="B25" s="43"/>
      <c r="C25" s="43"/>
      <c r="D25" s="46" t="s">
        <v>85</v>
      </c>
      <c r="E25" s="43"/>
      <c r="F25" s="43"/>
      <c r="G25" s="43"/>
      <c r="H25" s="43"/>
      <c r="I25" s="43"/>
      <c r="J25" s="43"/>
      <c r="K25" s="43"/>
      <c r="L25" s="43"/>
      <c r="M25" s="43"/>
      <c r="N25" s="42"/>
      <c r="O25" s="43"/>
      <c r="P25" s="43"/>
      <c r="Q25" s="43"/>
      <c r="R25" s="46" t="s">
        <v>86</v>
      </c>
      <c r="S25" s="43"/>
      <c r="T25" s="43"/>
      <c r="U25" s="43"/>
      <c r="V25" s="43"/>
      <c r="W25" s="43"/>
      <c r="X25" s="43"/>
      <c r="Y25" s="43"/>
      <c r="Z25" s="43"/>
      <c r="AA25" s="43"/>
      <c r="AB25" s="43"/>
      <c r="AC25" s="43"/>
      <c r="AD25" s="43"/>
      <c r="AE25" s="43"/>
      <c r="AF25" s="46" t="s">
        <v>85</v>
      </c>
      <c r="AG25" s="44"/>
      <c r="AH25" s="44"/>
      <c r="AI25" s="44"/>
      <c r="AJ25" s="46" t="s">
        <v>85</v>
      </c>
      <c r="AK25" s="44"/>
      <c r="AL25" s="47"/>
    </row>
    <row r="26" spans="1:38" ht="15.75" x14ac:dyDescent="0.25">
      <c r="A26" s="9" t="s">
        <v>13</v>
      </c>
      <c r="B26" s="46" t="s">
        <v>85</v>
      </c>
      <c r="C26" s="43"/>
      <c r="D26" s="43"/>
      <c r="E26" s="43"/>
      <c r="F26" s="43"/>
      <c r="G26" s="43"/>
      <c r="H26" s="43"/>
      <c r="I26" s="43"/>
      <c r="J26" s="43"/>
      <c r="K26" s="43"/>
      <c r="L26" s="43"/>
      <c r="M26" s="43"/>
      <c r="N26" s="43"/>
      <c r="O26" s="42"/>
      <c r="P26" s="43"/>
      <c r="Q26" s="43"/>
      <c r="R26" s="43"/>
      <c r="S26" s="43"/>
      <c r="T26" s="43"/>
      <c r="U26" s="43"/>
      <c r="V26" s="43"/>
      <c r="W26" s="43"/>
      <c r="X26" s="43"/>
      <c r="Y26" s="43"/>
      <c r="Z26" s="43"/>
      <c r="AA26" s="46" t="s">
        <v>85</v>
      </c>
      <c r="AB26" s="43"/>
      <c r="AC26" s="46" t="s">
        <v>85</v>
      </c>
      <c r="AD26" s="46" t="s">
        <v>85</v>
      </c>
      <c r="AE26" s="43"/>
      <c r="AF26" s="44"/>
      <c r="AG26" s="44"/>
      <c r="AH26" s="46" t="s">
        <v>85</v>
      </c>
      <c r="AI26" s="44"/>
      <c r="AJ26" s="44"/>
      <c r="AK26" s="46" t="s">
        <v>85</v>
      </c>
      <c r="AL26" s="47"/>
    </row>
    <row r="27" spans="1:38" ht="15.75" x14ac:dyDescent="0.25">
      <c r="A27" s="9" t="s">
        <v>14</v>
      </c>
      <c r="B27" s="43"/>
      <c r="C27" s="43"/>
      <c r="D27" s="43"/>
      <c r="E27" s="43"/>
      <c r="F27" s="43"/>
      <c r="G27" s="43"/>
      <c r="H27" s="43"/>
      <c r="I27" s="43"/>
      <c r="J27" s="43"/>
      <c r="K27" s="43"/>
      <c r="L27" s="43"/>
      <c r="M27" s="43" t="s">
        <v>86</v>
      </c>
      <c r="N27" s="43"/>
      <c r="O27" s="43"/>
      <c r="P27" s="42"/>
      <c r="Q27" s="43"/>
      <c r="R27" s="43"/>
      <c r="S27" s="43"/>
      <c r="T27" s="43"/>
      <c r="U27" s="43"/>
      <c r="V27" s="43"/>
      <c r="W27" s="43"/>
      <c r="X27" s="43"/>
      <c r="Y27" s="43"/>
      <c r="Z27" s="43"/>
      <c r="AA27" s="43"/>
      <c r="AB27" s="43"/>
      <c r="AC27" s="43"/>
      <c r="AD27" s="43"/>
      <c r="AE27" s="43" t="s">
        <v>86</v>
      </c>
      <c r="AF27" s="44"/>
      <c r="AG27" s="44"/>
      <c r="AH27" s="44"/>
      <c r="AI27" s="44"/>
      <c r="AJ27" s="44"/>
      <c r="AK27" s="44"/>
      <c r="AL27" s="47"/>
    </row>
    <row r="28" spans="1:38" ht="15.75" x14ac:dyDescent="0.25">
      <c r="A28" s="9" t="s">
        <v>15</v>
      </c>
      <c r="B28" s="43"/>
      <c r="C28" s="43"/>
      <c r="D28" s="43"/>
      <c r="E28" s="43"/>
      <c r="F28" s="43"/>
      <c r="G28" s="43"/>
      <c r="H28" s="43"/>
      <c r="I28" s="43"/>
      <c r="J28" s="43"/>
      <c r="K28" s="43"/>
      <c r="L28" s="43"/>
      <c r="M28" s="43"/>
      <c r="N28" s="43"/>
      <c r="O28" s="43"/>
      <c r="P28" s="43"/>
      <c r="Q28" s="42"/>
      <c r="R28" s="43"/>
      <c r="S28" s="43"/>
      <c r="T28" s="43"/>
      <c r="U28" s="43"/>
      <c r="V28" s="43"/>
      <c r="W28" s="43"/>
      <c r="X28" s="43"/>
      <c r="Y28" s="43"/>
      <c r="Z28" s="43"/>
      <c r="AA28" s="43"/>
      <c r="AB28" s="43"/>
      <c r="AC28" s="43"/>
      <c r="AD28" s="43"/>
      <c r="AE28" s="43"/>
      <c r="AF28" s="44"/>
      <c r="AG28" s="44"/>
      <c r="AH28" s="44"/>
      <c r="AI28" s="44"/>
      <c r="AJ28" s="44"/>
      <c r="AK28" s="44"/>
      <c r="AL28" s="47"/>
    </row>
    <row r="29" spans="1:38" ht="15.75" x14ac:dyDescent="0.25">
      <c r="A29" s="9" t="s">
        <v>16</v>
      </c>
      <c r="B29" s="46" t="s">
        <v>85</v>
      </c>
      <c r="C29" s="43"/>
      <c r="D29" s="43"/>
      <c r="E29" s="46" t="s">
        <v>85</v>
      </c>
      <c r="F29" s="43"/>
      <c r="G29" s="43"/>
      <c r="H29" s="43"/>
      <c r="I29" s="43"/>
      <c r="J29" s="43"/>
      <c r="K29" s="43"/>
      <c r="L29" s="43"/>
      <c r="M29" s="46" t="s">
        <v>85</v>
      </c>
      <c r="N29" s="43" t="s">
        <v>86</v>
      </c>
      <c r="O29" s="43"/>
      <c r="P29" s="43"/>
      <c r="Q29" s="43"/>
      <c r="R29" s="42"/>
      <c r="S29" s="43"/>
      <c r="T29" s="43"/>
      <c r="U29" s="43"/>
      <c r="V29" s="43" t="s">
        <v>89</v>
      </c>
      <c r="W29" s="43"/>
      <c r="X29" s="43"/>
      <c r="Y29" s="43"/>
      <c r="Z29" s="43"/>
      <c r="AA29" s="43"/>
      <c r="AB29" s="43"/>
      <c r="AC29" s="46" t="s">
        <v>85</v>
      </c>
      <c r="AD29" s="43"/>
      <c r="AE29" s="43"/>
      <c r="AF29" s="44" t="s">
        <v>86</v>
      </c>
      <c r="AG29" s="44"/>
      <c r="AH29" s="44" t="s">
        <v>86</v>
      </c>
      <c r="AI29" s="44" t="s">
        <v>86</v>
      </c>
      <c r="AJ29" s="44"/>
      <c r="AK29" s="44"/>
      <c r="AL29" s="47"/>
    </row>
    <row r="30" spans="1:38" ht="15.75" x14ac:dyDescent="0.25">
      <c r="A30" s="9" t="s">
        <v>17</v>
      </c>
      <c r="B30" s="43"/>
      <c r="C30" s="43"/>
      <c r="D30" s="43"/>
      <c r="E30" s="43"/>
      <c r="F30" s="43"/>
      <c r="G30" s="43"/>
      <c r="H30" s="43"/>
      <c r="I30" s="43"/>
      <c r="J30" s="43"/>
      <c r="K30" s="43"/>
      <c r="L30" s="43"/>
      <c r="M30" s="43"/>
      <c r="N30" s="43"/>
      <c r="O30" s="43"/>
      <c r="P30" s="43"/>
      <c r="Q30" s="43"/>
      <c r="R30" s="43"/>
      <c r="S30" s="42"/>
      <c r="T30" s="43"/>
      <c r="U30" s="46" t="s">
        <v>85</v>
      </c>
      <c r="V30" s="43"/>
      <c r="W30" s="43"/>
      <c r="X30" s="43"/>
      <c r="Y30" s="46" t="s">
        <v>85</v>
      </c>
      <c r="Z30" s="43"/>
      <c r="AA30" s="43"/>
      <c r="AB30" s="43" t="s">
        <v>86</v>
      </c>
      <c r="AC30" s="43"/>
      <c r="AD30" s="43"/>
      <c r="AE30" s="43"/>
      <c r="AF30" s="44"/>
      <c r="AG30" s="44"/>
      <c r="AH30" s="44"/>
      <c r="AI30" s="44"/>
      <c r="AJ30" s="44"/>
      <c r="AK30" s="44"/>
      <c r="AL30" s="47"/>
    </row>
    <row r="31" spans="1:38" ht="15.75" x14ac:dyDescent="0.25">
      <c r="A31" s="9" t="s">
        <v>18</v>
      </c>
      <c r="B31" s="43"/>
      <c r="C31" s="46" t="s">
        <v>85</v>
      </c>
      <c r="D31" s="43"/>
      <c r="E31" s="43"/>
      <c r="F31" s="43"/>
      <c r="G31" s="43"/>
      <c r="H31" s="46" t="s">
        <v>85</v>
      </c>
      <c r="I31" s="43"/>
      <c r="J31" s="43"/>
      <c r="K31" s="43"/>
      <c r="L31" s="43"/>
      <c r="M31" s="46" t="s">
        <v>85</v>
      </c>
      <c r="N31" s="43"/>
      <c r="O31" s="43"/>
      <c r="P31" s="43"/>
      <c r="Q31" s="43"/>
      <c r="R31" s="43"/>
      <c r="S31" s="43"/>
      <c r="T31" s="42"/>
      <c r="U31" s="43"/>
      <c r="V31" s="43"/>
      <c r="W31" s="43"/>
      <c r="X31" s="43"/>
      <c r="Y31" s="43"/>
      <c r="Z31" s="43"/>
      <c r="AA31" s="43"/>
      <c r="AB31" s="43"/>
      <c r="AC31" s="43"/>
      <c r="AD31" s="43"/>
      <c r="AE31" s="43"/>
      <c r="AF31" s="44"/>
      <c r="AG31" s="44"/>
      <c r="AH31" s="44"/>
      <c r="AI31" s="44"/>
      <c r="AJ31" s="44"/>
      <c r="AK31" s="44"/>
      <c r="AL31" s="47"/>
    </row>
    <row r="32" spans="1:38" ht="15.75" x14ac:dyDescent="0.25">
      <c r="A32" s="9" t="s">
        <v>19</v>
      </c>
      <c r="B32" s="43"/>
      <c r="C32" s="43"/>
      <c r="D32" s="43"/>
      <c r="E32" s="43"/>
      <c r="F32" s="43"/>
      <c r="G32" s="43"/>
      <c r="H32" s="43"/>
      <c r="I32" s="43"/>
      <c r="J32" s="46" t="s">
        <v>85</v>
      </c>
      <c r="K32" s="43"/>
      <c r="L32" s="43"/>
      <c r="M32" s="43"/>
      <c r="N32" s="43"/>
      <c r="O32" s="43"/>
      <c r="P32" s="43"/>
      <c r="Q32" s="43"/>
      <c r="R32" s="43"/>
      <c r="S32" s="46" t="s">
        <v>85</v>
      </c>
      <c r="T32" s="43"/>
      <c r="U32" s="42"/>
      <c r="V32" s="43"/>
      <c r="W32" s="43"/>
      <c r="X32" s="43"/>
      <c r="Y32" s="43"/>
      <c r="Z32" s="43"/>
      <c r="AA32" s="43"/>
      <c r="AB32" s="43" t="s">
        <v>86</v>
      </c>
      <c r="AC32" s="43"/>
      <c r="AD32" s="43"/>
      <c r="AE32" s="43"/>
      <c r="AF32" s="44"/>
      <c r="AG32" s="44"/>
      <c r="AH32" s="44"/>
      <c r="AI32" s="44"/>
      <c r="AJ32" s="44"/>
      <c r="AK32" s="44"/>
      <c r="AL32" s="47"/>
    </row>
    <row r="33" spans="1:38" ht="15.75" x14ac:dyDescent="0.25">
      <c r="A33" s="9" t="s">
        <v>20</v>
      </c>
      <c r="B33" s="43"/>
      <c r="C33" s="43"/>
      <c r="D33" s="43"/>
      <c r="E33" s="43"/>
      <c r="F33" s="43"/>
      <c r="G33" s="43"/>
      <c r="H33" s="43"/>
      <c r="I33" s="43"/>
      <c r="J33" s="43"/>
      <c r="K33" s="43"/>
      <c r="L33" s="43"/>
      <c r="M33" s="43"/>
      <c r="N33" s="43"/>
      <c r="O33" s="43"/>
      <c r="P33" s="43"/>
      <c r="Q33" s="43"/>
      <c r="R33" s="43" t="s">
        <v>89</v>
      </c>
      <c r="S33" s="43"/>
      <c r="T33" s="43"/>
      <c r="U33" s="43"/>
      <c r="V33" s="42"/>
      <c r="W33" s="43"/>
      <c r="X33" s="43"/>
      <c r="Y33" s="43"/>
      <c r="Z33" s="43"/>
      <c r="AA33" s="43"/>
      <c r="AB33" s="43"/>
      <c r="AC33" s="43"/>
      <c r="AD33" s="43"/>
      <c r="AE33" s="43"/>
      <c r="AF33" s="44"/>
      <c r="AG33" s="44"/>
      <c r="AH33" s="44"/>
      <c r="AI33" s="44"/>
      <c r="AJ33" s="44"/>
      <c r="AK33" s="44"/>
      <c r="AL33" s="47"/>
    </row>
    <row r="34" spans="1:38" ht="15.75" x14ac:dyDescent="0.25">
      <c r="A34" s="9" t="s">
        <v>21</v>
      </c>
      <c r="B34" s="43"/>
      <c r="C34" s="46" t="s">
        <v>85</v>
      </c>
      <c r="D34" s="43"/>
      <c r="E34" s="43"/>
      <c r="F34" s="43"/>
      <c r="G34" s="43"/>
      <c r="H34" s="46" t="s">
        <v>85</v>
      </c>
      <c r="I34" s="46" t="s">
        <v>86</v>
      </c>
      <c r="J34" s="43"/>
      <c r="K34" s="43"/>
      <c r="L34" s="43"/>
      <c r="M34" s="43"/>
      <c r="N34" s="43"/>
      <c r="O34" s="43"/>
      <c r="P34" s="43"/>
      <c r="Q34" s="43"/>
      <c r="R34" s="43"/>
      <c r="S34" s="43"/>
      <c r="T34" s="43"/>
      <c r="U34" s="43"/>
      <c r="V34" s="43"/>
      <c r="W34" s="42"/>
      <c r="X34" s="43" t="s">
        <v>86</v>
      </c>
      <c r="Y34" s="43"/>
      <c r="Z34" s="43"/>
      <c r="AA34" s="43"/>
      <c r="AB34" s="43"/>
      <c r="AC34" s="43"/>
      <c r="AD34" s="43"/>
      <c r="AE34" s="43" t="s">
        <v>86</v>
      </c>
      <c r="AF34" s="44"/>
      <c r="AG34" s="44"/>
      <c r="AH34" s="44"/>
      <c r="AI34" s="44"/>
      <c r="AJ34" s="44"/>
      <c r="AK34" s="44"/>
      <c r="AL34" s="47"/>
    </row>
    <row r="35" spans="1:38" ht="15.75" x14ac:dyDescent="0.25">
      <c r="A35" s="9" t="s">
        <v>22</v>
      </c>
      <c r="B35" s="43"/>
      <c r="C35" s="43"/>
      <c r="D35" s="43"/>
      <c r="E35" s="43"/>
      <c r="F35" s="43"/>
      <c r="G35" s="43"/>
      <c r="H35" s="46" t="s">
        <v>86</v>
      </c>
      <c r="I35" s="46" t="s">
        <v>86</v>
      </c>
      <c r="J35" s="43"/>
      <c r="K35" s="43"/>
      <c r="L35" s="46" t="s">
        <v>85</v>
      </c>
      <c r="M35" s="43"/>
      <c r="N35" s="43"/>
      <c r="O35" s="43"/>
      <c r="P35" s="43"/>
      <c r="Q35" s="43" t="s">
        <v>86</v>
      </c>
      <c r="R35" s="43"/>
      <c r="S35" s="43"/>
      <c r="T35" s="43"/>
      <c r="U35" s="43"/>
      <c r="V35" s="43"/>
      <c r="W35" s="43" t="s">
        <v>86</v>
      </c>
      <c r="X35" s="42"/>
      <c r="Y35" s="43"/>
      <c r="Z35" s="43"/>
      <c r="AA35" s="43"/>
      <c r="AB35" s="46" t="s">
        <v>85</v>
      </c>
      <c r="AC35" s="43"/>
      <c r="AD35" s="43"/>
      <c r="AE35" s="43" t="s">
        <v>86</v>
      </c>
      <c r="AF35" s="44"/>
      <c r="AG35" s="44"/>
      <c r="AH35" s="44"/>
      <c r="AI35" s="44"/>
      <c r="AJ35" s="44"/>
      <c r="AK35" s="44"/>
      <c r="AL35" s="47"/>
    </row>
    <row r="36" spans="1:38" ht="15.75" x14ac:dyDescent="0.25">
      <c r="A36" s="9" t="s">
        <v>23</v>
      </c>
      <c r="B36" s="43"/>
      <c r="C36" s="43"/>
      <c r="D36" s="43"/>
      <c r="E36" s="43"/>
      <c r="F36" s="43"/>
      <c r="G36" s="46" t="s">
        <v>85</v>
      </c>
      <c r="H36" s="46" t="s">
        <v>85</v>
      </c>
      <c r="I36" s="43"/>
      <c r="J36" s="43"/>
      <c r="K36" s="43"/>
      <c r="L36" s="43"/>
      <c r="M36" s="43"/>
      <c r="N36" s="43"/>
      <c r="O36" s="43"/>
      <c r="P36" s="43"/>
      <c r="Q36" s="43"/>
      <c r="R36" s="43"/>
      <c r="S36" s="46" t="s">
        <v>85</v>
      </c>
      <c r="T36" s="43"/>
      <c r="U36" s="43"/>
      <c r="V36" s="43"/>
      <c r="W36" s="43"/>
      <c r="X36" s="43"/>
      <c r="Y36" s="42"/>
      <c r="Z36" s="43"/>
      <c r="AA36" s="43"/>
      <c r="AB36" s="46" t="s">
        <v>86</v>
      </c>
      <c r="AC36" s="43"/>
      <c r="AD36" s="46" t="s">
        <v>85</v>
      </c>
      <c r="AE36" s="43"/>
      <c r="AF36" s="44"/>
      <c r="AG36" s="44"/>
      <c r="AH36" s="44"/>
      <c r="AI36" s="44"/>
      <c r="AJ36" s="44"/>
      <c r="AK36" s="44"/>
      <c r="AL36" s="47"/>
    </row>
    <row r="37" spans="1:38" ht="15.75" x14ac:dyDescent="0.25">
      <c r="A37" s="9" t="s">
        <v>24</v>
      </c>
      <c r="B37" s="43"/>
      <c r="C37" s="43"/>
      <c r="D37" s="43"/>
      <c r="E37" s="43"/>
      <c r="F37" s="43"/>
      <c r="G37" s="43"/>
      <c r="H37" s="43"/>
      <c r="I37" s="43"/>
      <c r="J37" s="43"/>
      <c r="K37" s="46" t="s">
        <v>85</v>
      </c>
      <c r="L37" s="43"/>
      <c r="M37" s="43"/>
      <c r="N37" s="43"/>
      <c r="O37" s="43"/>
      <c r="P37" s="43"/>
      <c r="Q37" s="43"/>
      <c r="R37" s="43"/>
      <c r="S37" s="43"/>
      <c r="T37" s="43"/>
      <c r="U37" s="43"/>
      <c r="V37" s="43"/>
      <c r="W37" s="43"/>
      <c r="X37" s="43"/>
      <c r="Y37" s="43"/>
      <c r="Z37" s="42"/>
      <c r="AA37" s="43"/>
      <c r="AB37" s="43"/>
      <c r="AC37" s="43"/>
      <c r="AD37" s="43"/>
      <c r="AE37" s="43"/>
      <c r="AF37" s="44"/>
      <c r="AG37" s="44"/>
      <c r="AH37" s="44"/>
      <c r="AI37" s="44"/>
      <c r="AJ37" s="44"/>
      <c r="AK37" s="44"/>
      <c r="AL37" s="47"/>
    </row>
    <row r="38" spans="1:38" ht="15.75" x14ac:dyDescent="0.25">
      <c r="A38" s="9" t="s">
        <v>25</v>
      </c>
      <c r="B38" s="43"/>
      <c r="C38" s="43"/>
      <c r="D38" s="46" t="s">
        <v>85</v>
      </c>
      <c r="E38" s="43"/>
      <c r="F38" s="43"/>
      <c r="G38" s="43"/>
      <c r="H38" s="43"/>
      <c r="I38" s="43"/>
      <c r="J38" s="43"/>
      <c r="K38" s="43"/>
      <c r="L38" s="43"/>
      <c r="M38" s="43"/>
      <c r="N38" s="43"/>
      <c r="O38" s="46" t="s">
        <v>85</v>
      </c>
      <c r="P38" s="43"/>
      <c r="Q38" s="43"/>
      <c r="R38" s="43"/>
      <c r="S38" s="43"/>
      <c r="T38" s="43"/>
      <c r="U38" s="43"/>
      <c r="V38" s="43"/>
      <c r="W38" s="43"/>
      <c r="X38" s="43"/>
      <c r="Y38" s="43"/>
      <c r="Z38" s="43"/>
      <c r="AA38" s="42"/>
      <c r="AB38" s="43"/>
      <c r="AC38" s="43"/>
      <c r="AD38" s="43"/>
      <c r="AE38" s="43"/>
      <c r="AF38" s="44"/>
      <c r="AG38" s="44"/>
      <c r="AH38" s="44"/>
      <c r="AI38" s="44"/>
      <c r="AJ38" s="44"/>
      <c r="AK38" s="46" t="s">
        <v>85</v>
      </c>
      <c r="AL38" s="47"/>
    </row>
    <row r="39" spans="1:38" ht="15.75" x14ac:dyDescent="0.25">
      <c r="A39" s="9" t="s">
        <v>26</v>
      </c>
      <c r="B39" s="43"/>
      <c r="C39" s="43"/>
      <c r="D39" s="43"/>
      <c r="E39" s="43"/>
      <c r="F39" s="43"/>
      <c r="G39" s="43"/>
      <c r="H39" s="43" t="s">
        <v>86</v>
      </c>
      <c r="I39" s="46" t="s">
        <v>86</v>
      </c>
      <c r="J39" s="43"/>
      <c r="K39" s="43"/>
      <c r="L39" s="46" t="s">
        <v>85</v>
      </c>
      <c r="M39" s="43"/>
      <c r="N39" s="43"/>
      <c r="O39" s="43"/>
      <c r="P39" s="43"/>
      <c r="Q39" s="43"/>
      <c r="R39" s="43"/>
      <c r="S39" s="43" t="s">
        <v>86</v>
      </c>
      <c r="T39" s="43"/>
      <c r="U39" s="43" t="s">
        <v>86</v>
      </c>
      <c r="V39" s="43"/>
      <c r="W39" s="43"/>
      <c r="X39" s="46" t="s">
        <v>85</v>
      </c>
      <c r="Y39" s="43" t="s">
        <v>86</v>
      </c>
      <c r="Z39" s="43"/>
      <c r="AA39" s="43"/>
      <c r="AB39" s="42"/>
      <c r="AC39" s="43"/>
      <c r="AD39" s="43"/>
      <c r="AE39" s="43"/>
      <c r="AF39" s="44"/>
      <c r="AG39" s="44"/>
      <c r="AH39" s="44"/>
      <c r="AI39" s="44"/>
      <c r="AJ39" s="44"/>
      <c r="AK39" s="44"/>
      <c r="AL39" s="47"/>
    </row>
    <row r="40" spans="1:38" ht="15.75" x14ac:dyDescent="0.25">
      <c r="A40" s="9" t="s">
        <v>27</v>
      </c>
      <c r="B40" s="46" t="s">
        <v>85</v>
      </c>
      <c r="C40" s="43"/>
      <c r="D40" s="43"/>
      <c r="E40" s="43"/>
      <c r="F40" s="43"/>
      <c r="G40" s="43"/>
      <c r="H40" s="43"/>
      <c r="I40" s="43"/>
      <c r="J40" s="43"/>
      <c r="K40" s="43"/>
      <c r="L40" s="43"/>
      <c r="M40" s="43"/>
      <c r="N40" s="43"/>
      <c r="O40" s="46" t="s">
        <v>85</v>
      </c>
      <c r="P40" s="43"/>
      <c r="Q40" s="43"/>
      <c r="R40" s="46" t="s">
        <v>85</v>
      </c>
      <c r="S40" s="43"/>
      <c r="T40" s="43"/>
      <c r="U40" s="43"/>
      <c r="V40" s="43"/>
      <c r="W40" s="43"/>
      <c r="X40" s="43"/>
      <c r="Y40" s="43"/>
      <c r="Z40" s="43"/>
      <c r="AA40" s="43"/>
      <c r="AB40" s="43"/>
      <c r="AC40" s="42"/>
      <c r="AD40" s="43"/>
      <c r="AE40" s="43"/>
      <c r="AF40" s="44"/>
      <c r="AG40" s="44"/>
      <c r="AH40" s="46" t="s">
        <v>85</v>
      </c>
      <c r="AI40" s="44"/>
      <c r="AJ40" s="44"/>
      <c r="AK40" s="44"/>
      <c r="AL40" s="47"/>
    </row>
    <row r="41" spans="1:38" ht="15.75" x14ac:dyDescent="0.25">
      <c r="A41" s="9" t="s">
        <v>28</v>
      </c>
      <c r="B41" s="46" t="s">
        <v>85</v>
      </c>
      <c r="C41" s="43"/>
      <c r="D41" s="43"/>
      <c r="E41" s="43"/>
      <c r="F41" s="43"/>
      <c r="G41" s="46" t="s">
        <v>85</v>
      </c>
      <c r="H41" s="43"/>
      <c r="I41" s="43"/>
      <c r="J41" s="43"/>
      <c r="K41" s="43"/>
      <c r="L41" s="43"/>
      <c r="M41" s="43"/>
      <c r="N41" s="43"/>
      <c r="O41" s="46" t="s">
        <v>85</v>
      </c>
      <c r="P41" s="43"/>
      <c r="Q41" s="43"/>
      <c r="R41" s="43"/>
      <c r="S41" s="43"/>
      <c r="T41" s="43"/>
      <c r="U41" s="43"/>
      <c r="V41" s="43"/>
      <c r="W41" s="43"/>
      <c r="X41" s="43"/>
      <c r="Y41" s="46" t="s">
        <v>85</v>
      </c>
      <c r="Z41" s="43"/>
      <c r="AA41" s="43"/>
      <c r="AB41" s="43"/>
      <c r="AC41" s="43"/>
      <c r="AD41" s="42"/>
      <c r="AE41" s="43"/>
      <c r="AF41" s="44"/>
      <c r="AG41" s="44"/>
      <c r="AH41" s="44"/>
      <c r="AI41" s="44"/>
      <c r="AJ41" s="44"/>
      <c r="AK41" s="44"/>
      <c r="AL41" s="47"/>
    </row>
    <row r="42" spans="1:38" ht="15.75" x14ac:dyDescent="0.25">
      <c r="A42" s="9" t="s">
        <v>29</v>
      </c>
      <c r="B42" s="43"/>
      <c r="C42" s="43" t="s">
        <v>86</v>
      </c>
      <c r="D42" s="43"/>
      <c r="E42" s="43"/>
      <c r="F42" s="43"/>
      <c r="G42" s="43"/>
      <c r="H42" s="43" t="s">
        <v>86</v>
      </c>
      <c r="I42" s="43"/>
      <c r="J42" s="43"/>
      <c r="K42" s="43"/>
      <c r="L42" s="43"/>
      <c r="M42" s="43" t="s">
        <v>86</v>
      </c>
      <c r="N42" s="43"/>
      <c r="O42" s="43"/>
      <c r="P42" s="43" t="s">
        <v>86</v>
      </c>
      <c r="Q42" s="43" t="s">
        <v>86</v>
      </c>
      <c r="R42" s="43"/>
      <c r="S42" s="43"/>
      <c r="T42" s="43"/>
      <c r="U42" s="43"/>
      <c r="V42" s="43"/>
      <c r="W42" s="43" t="s">
        <v>86</v>
      </c>
      <c r="X42" s="43" t="s">
        <v>86</v>
      </c>
      <c r="Y42" s="43"/>
      <c r="Z42" s="43"/>
      <c r="AA42" s="43"/>
      <c r="AB42" s="43"/>
      <c r="AC42" s="43"/>
      <c r="AD42" s="43"/>
      <c r="AE42" s="42"/>
      <c r="AF42" s="44"/>
      <c r="AG42" s="44"/>
      <c r="AH42" s="44"/>
      <c r="AI42" s="44"/>
      <c r="AJ42" s="44"/>
      <c r="AK42" s="44"/>
      <c r="AL42" s="47"/>
    </row>
    <row r="43" spans="1:38" ht="15.75" x14ac:dyDescent="0.25">
      <c r="A43" s="9" t="s">
        <v>31</v>
      </c>
      <c r="B43" s="44"/>
      <c r="C43" s="44"/>
      <c r="D43" s="44"/>
      <c r="E43" s="44"/>
      <c r="F43" s="44"/>
      <c r="G43" s="44"/>
      <c r="H43" s="44"/>
      <c r="I43" s="44"/>
      <c r="J43" s="44"/>
      <c r="K43" s="44"/>
      <c r="L43" s="44"/>
      <c r="M43" s="44"/>
      <c r="N43" s="46" t="s">
        <v>85</v>
      </c>
      <c r="O43" s="44"/>
      <c r="P43" s="44"/>
      <c r="Q43" s="44"/>
      <c r="R43" s="43" t="s">
        <v>86</v>
      </c>
      <c r="S43" s="44"/>
      <c r="T43" s="44"/>
      <c r="U43" s="44"/>
      <c r="V43" s="44"/>
      <c r="W43" s="44"/>
      <c r="X43" s="44"/>
      <c r="Y43" s="44"/>
      <c r="Z43" s="44"/>
      <c r="AA43" s="44"/>
      <c r="AB43" s="44"/>
      <c r="AC43" s="44"/>
      <c r="AD43" s="44"/>
      <c r="AE43" s="44"/>
      <c r="AF43" s="48"/>
      <c r="AG43" s="44"/>
      <c r="AH43" s="44"/>
      <c r="AI43" s="46" t="s">
        <v>85</v>
      </c>
      <c r="AJ43" s="46" t="s">
        <v>85</v>
      </c>
      <c r="AK43" s="46" t="s">
        <v>85</v>
      </c>
      <c r="AL43" s="44"/>
    </row>
    <row r="44" spans="1:38" ht="15.75" x14ac:dyDescent="0.25">
      <c r="A44" s="9" t="s">
        <v>206</v>
      </c>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9"/>
      <c r="AH44" s="46" t="s">
        <v>85</v>
      </c>
      <c r="AI44" s="46" t="s">
        <v>85</v>
      </c>
      <c r="AJ44" s="44"/>
      <c r="AK44" s="46" t="s">
        <v>85</v>
      </c>
      <c r="AL44" s="44"/>
    </row>
    <row r="45" spans="1:38" ht="15.75" x14ac:dyDescent="0.25">
      <c r="A45" s="9" t="s">
        <v>32</v>
      </c>
      <c r="B45" s="44"/>
      <c r="C45" s="44"/>
      <c r="D45" s="44"/>
      <c r="E45" s="44"/>
      <c r="F45" s="44"/>
      <c r="G45" s="44"/>
      <c r="H45" s="44"/>
      <c r="I45" s="44"/>
      <c r="J45" s="44"/>
      <c r="K45" s="44"/>
      <c r="L45" s="44"/>
      <c r="M45" s="44"/>
      <c r="N45" s="44"/>
      <c r="O45" s="46" t="s">
        <v>85</v>
      </c>
      <c r="P45" s="44"/>
      <c r="Q45" s="44"/>
      <c r="R45" s="44" t="s">
        <v>86</v>
      </c>
      <c r="S45" s="44"/>
      <c r="T45" s="44"/>
      <c r="U45" s="44"/>
      <c r="V45" s="44"/>
      <c r="W45" s="44"/>
      <c r="X45" s="44"/>
      <c r="Y45" s="44"/>
      <c r="Z45" s="44"/>
      <c r="AA45" s="44"/>
      <c r="AB45" s="44"/>
      <c r="AC45" s="46" t="s">
        <v>85</v>
      </c>
      <c r="AD45" s="44"/>
      <c r="AE45" s="44"/>
      <c r="AF45" s="44"/>
      <c r="AG45" s="46" t="s">
        <v>85</v>
      </c>
      <c r="AH45" s="49"/>
      <c r="AI45" s="44"/>
      <c r="AJ45" s="44"/>
      <c r="AK45" s="46" t="s">
        <v>85</v>
      </c>
      <c r="AL45" s="44"/>
    </row>
    <row r="46" spans="1:38" ht="15.75" x14ac:dyDescent="0.25">
      <c r="A46" s="9" t="s">
        <v>33</v>
      </c>
      <c r="B46" s="44"/>
      <c r="C46" s="44"/>
      <c r="D46" s="44"/>
      <c r="E46" s="44"/>
      <c r="F46" s="44"/>
      <c r="G46" s="44"/>
      <c r="H46" s="44"/>
      <c r="I46" s="44"/>
      <c r="J46" s="44"/>
      <c r="K46" s="44"/>
      <c r="L46" s="44"/>
      <c r="M46" s="44"/>
      <c r="N46" s="44"/>
      <c r="O46" s="44"/>
      <c r="P46" s="44"/>
      <c r="Q46" s="44"/>
      <c r="R46" s="44" t="s">
        <v>86</v>
      </c>
      <c r="S46" s="44"/>
      <c r="T46" s="44"/>
      <c r="U46" s="44"/>
      <c r="V46" s="44"/>
      <c r="W46" s="44"/>
      <c r="X46" s="44"/>
      <c r="Y46" s="44"/>
      <c r="Z46" s="44"/>
      <c r="AA46" s="44"/>
      <c r="AB46" s="44"/>
      <c r="AC46" s="44"/>
      <c r="AD46" s="44"/>
      <c r="AE46" s="44"/>
      <c r="AF46" s="46" t="s">
        <v>85</v>
      </c>
      <c r="AG46" s="46" t="s">
        <v>85</v>
      </c>
      <c r="AH46" s="44"/>
      <c r="AI46" s="49"/>
      <c r="AJ46" s="44"/>
      <c r="AK46" s="46" t="s">
        <v>85</v>
      </c>
      <c r="AL46" s="44"/>
    </row>
    <row r="47" spans="1:38" ht="15.75" x14ac:dyDescent="0.25">
      <c r="A47" s="9" t="s">
        <v>34</v>
      </c>
      <c r="B47" s="44"/>
      <c r="C47" s="44"/>
      <c r="D47" s="46" t="s">
        <v>85</v>
      </c>
      <c r="E47" s="44"/>
      <c r="F47" s="44"/>
      <c r="G47" s="44"/>
      <c r="H47" s="44"/>
      <c r="I47" s="44"/>
      <c r="J47" s="44"/>
      <c r="K47" s="44"/>
      <c r="L47" s="44"/>
      <c r="M47" s="44"/>
      <c r="N47" s="46" t="s">
        <v>85</v>
      </c>
      <c r="O47" s="44"/>
      <c r="P47" s="44"/>
      <c r="Q47" s="44"/>
      <c r="R47" s="44"/>
      <c r="S47" s="44"/>
      <c r="T47" s="44"/>
      <c r="U47" s="44"/>
      <c r="V47" s="44"/>
      <c r="W47" s="44"/>
      <c r="X47" s="44"/>
      <c r="Y47" s="44"/>
      <c r="Z47" s="44"/>
      <c r="AA47" s="44"/>
      <c r="AB47" s="44"/>
      <c r="AC47" s="44"/>
      <c r="AD47" s="44"/>
      <c r="AE47" s="44"/>
      <c r="AF47" s="46" t="s">
        <v>85</v>
      </c>
      <c r="AG47" s="44"/>
      <c r="AH47" s="44"/>
      <c r="AI47" s="44"/>
      <c r="AJ47" s="49"/>
      <c r="AK47" s="46" t="s">
        <v>85</v>
      </c>
      <c r="AL47" s="44"/>
    </row>
    <row r="48" spans="1:38" ht="15.75" x14ac:dyDescent="0.25">
      <c r="A48" s="9" t="s">
        <v>35</v>
      </c>
      <c r="B48" s="44"/>
      <c r="C48" s="44"/>
      <c r="D48" s="46" t="s">
        <v>85</v>
      </c>
      <c r="E48" s="44"/>
      <c r="F48" s="44"/>
      <c r="G48" s="44"/>
      <c r="H48" s="44"/>
      <c r="I48" s="44"/>
      <c r="J48" s="44"/>
      <c r="K48" s="44"/>
      <c r="L48" s="44"/>
      <c r="M48" s="44"/>
      <c r="N48" s="44"/>
      <c r="O48" s="46" t="s">
        <v>85</v>
      </c>
      <c r="P48" s="44"/>
      <c r="Q48" s="44"/>
      <c r="R48" s="44"/>
      <c r="S48" s="44"/>
      <c r="T48" s="44"/>
      <c r="U48" s="44"/>
      <c r="V48" s="44"/>
      <c r="W48" s="44"/>
      <c r="X48" s="44"/>
      <c r="Y48" s="44"/>
      <c r="Z48" s="44"/>
      <c r="AA48" s="46" t="s">
        <v>85</v>
      </c>
      <c r="AB48" s="44"/>
      <c r="AC48" s="44"/>
      <c r="AD48" s="44"/>
      <c r="AE48" s="44"/>
      <c r="AF48" s="46" t="s">
        <v>85</v>
      </c>
      <c r="AG48" s="46" t="s">
        <v>85</v>
      </c>
      <c r="AH48" s="46" t="s">
        <v>85</v>
      </c>
      <c r="AI48" s="46" t="s">
        <v>85</v>
      </c>
      <c r="AJ48" s="46" t="s">
        <v>85</v>
      </c>
      <c r="AK48" s="49"/>
      <c r="AL48" s="44"/>
    </row>
    <row r="49" spans="1:38" ht="15.75" x14ac:dyDescent="0.25">
      <c r="A49" s="9" t="s">
        <v>36</v>
      </c>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9"/>
    </row>
  </sheetData>
  <phoneticPr fontId="11"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B1:CO212"/>
  <sheetViews>
    <sheetView zoomScale="55" zoomScaleNormal="55" workbookViewId="0">
      <selection activeCell="C2" sqref="C2:AL2"/>
    </sheetView>
  </sheetViews>
  <sheetFormatPr defaultRowHeight="15" x14ac:dyDescent="0.25"/>
  <cols>
    <col min="2" max="4" width="19.140625" customWidth="1"/>
    <col min="5" max="5" width="22.7109375" customWidth="1"/>
    <col min="6" max="15" width="19.140625" customWidth="1"/>
  </cols>
  <sheetData>
    <row r="1" spans="2:93" ht="18" x14ac:dyDescent="0.25">
      <c r="B1" s="160" t="s">
        <v>162</v>
      </c>
      <c r="AW1" s="100" t="s">
        <v>219</v>
      </c>
    </row>
    <row r="2" spans="2:93" ht="15.75" thickBot="1" x14ac:dyDescent="0.3">
      <c r="B2" s="157" t="s">
        <v>157</v>
      </c>
      <c r="C2" s="109" t="s">
        <v>1</v>
      </c>
      <c r="D2" s="109" t="s">
        <v>2</v>
      </c>
      <c r="E2" s="109" t="s">
        <v>3</v>
      </c>
      <c r="F2" s="109" t="s">
        <v>5</v>
      </c>
      <c r="G2" s="109" t="s">
        <v>6</v>
      </c>
      <c r="H2" s="109" t="s">
        <v>8</v>
      </c>
      <c r="I2" s="110" t="s">
        <v>9</v>
      </c>
      <c r="J2" s="110" t="s">
        <v>11</v>
      </c>
      <c r="K2" s="109" t="s">
        <v>12</v>
      </c>
      <c r="L2" s="109" t="s">
        <v>7</v>
      </c>
      <c r="M2" s="209" t="s">
        <v>218</v>
      </c>
      <c r="N2" s="110" t="s">
        <v>13</v>
      </c>
      <c r="O2" s="109" t="s">
        <v>14</v>
      </c>
      <c r="P2" s="110" t="s">
        <v>16</v>
      </c>
      <c r="Q2" s="109" t="s">
        <v>19</v>
      </c>
      <c r="R2" s="110" t="s">
        <v>17</v>
      </c>
      <c r="S2" s="109" t="s">
        <v>18</v>
      </c>
      <c r="T2" s="109" t="s">
        <v>20</v>
      </c>
      <c r="U2" s="109" t="s">
        <v>21</v>
      </c>
      <c r="V2" s="110" t="s">
        <v>23</v>
      </c>
      <c r="W2" s="109" t="s">
        <v>24</v>
      </c>
      <c r="X2" s="110" t="s">
        <v>25</v>
      </c>
      <c r="Y2" s="110" t="s">
        <v>28</v>
      </c>
      <c r="Z2" s="109" t="s">
        <v>27</v>
      </c>
      <c r="AA2" s="110" t="s">
        <v>10</v>
      </c>
      <c r="AB2" s="109" t="s">
        <v>26</v>
      </c>
      <c r="AC2" s="109" t="s">
        <v>29</v>
      </c>
      <c r="AD2" s="109" t="s">
        <v>22</v>
      </c>
      <c r="AE2" s="109" t="s">
        <v>15</v>
      </c>
      <c r="AF2" s="109" t="s">
        <v>4</v>
      </c>
      <c r="AG2" s="111" t="s">
        <v>31</v>
      </c>
      <c r="AH2" s="108" t="s">
        <v>206</v>
      </c>
      <c r="AI2" s="109" t="s">
        <v>32</v>
      </c>
      <c r="AJ2" s="109" t="s">
        <v>33</v>
      </c>
      <c r="AK2" s="109" t="s">
        <v>34</v>
      </c>
      <c r="AL2" s="112" t="s">
        <v>35</v>
      </c>
      <c r="AM2" s="113" t="s">
        <v>146</v>
      </c>
      <c r="AN2" s="113" t="s">
        <v>147</v>
      </c>
      <c r="AO2" s="113" t="s">
        <v>148</v>
      </c>
      <c r="AP2" s="113" t="s">
        <v>149</v>
      </c>
      <c r="AQ2" s="113" t="s">
        <v>150</v>
      </c>
      <c r="AR2" s="113" t="s">
        <v>151</v>
      </c>
      <c r="AS2" s="113" t="s">
        <v>152</v>
      </c>
      <c r="AT2" s="114" t="s">
        <v>153</v>
      </c>
      <c r="AW2" s="157" t="s">
        <v>157</v>
      </c>
      <c r="AX2" s="109" t="s">
        <v>1</v>
      </c>
      <c r="AY2" s="109" t="s">
        <v>2</v>
      </c>
      <c r="AZ2" s="109" t="s">
        <v>3</v>
      </c>
      <c r="BA2" s="109" t="s">
        <v>5</v>
      </c>
      <c r="BB2" s="109" t="s">
        <v>6</v>
      </c>
      <c r="BC2" s="109" t="s">
        <v>8</v>
      </c>
      <c r="BD2" s="110" t="s">
        <v>9</v>
      </c>
      <c r="BE2" s="110" t="s">
        <v>11</v>
      </c>
      <c r="BF2" s="109" t="s">
        <v>12</v>
      </c>
      <c r="BG2" s="109" t="s">
        <v>7</v>
      </c>
      <c r="BH2" s="209" t="s">
        <v>218</v>
      </c>
      <c r="BI2" s="110" t="s">
        <v>13</v>
      </c>
      <c r="BJ2" s="109" t="s">
        <v>14</v>
      </c>
      <c r="BK2" s="110" t="s">
        <v>16</v>
      </c>
      <c r="BL2" s="109" t="s">
        <v>19</v>
      </c>
      <c r="BM2" s="110" t="s">
        <v>17</v>
      </c>
      <c r="BN2" s="109" t="s">
        <v>18</v>
      </c>
      <c r="BO2" s="109" t="s">
        <v>20</v>
      </c>
      <c r="BP2" s="109" t="s">
        <v>21</v>
      </c>
      <c r="BQ2" s="110" t="s">
        <v>23</v>
      </c>
      <c r="BR2" s="109" t="s">
        <v>24</v>
      </c>
      <c r="BS2" s="110" t="s">
        <v>25</v>
      </c>
      <c r="BT2" s="110" t="s">
        <v>28</v>
      </c>
      <c r="BU2" s="109" t="s">
        <v>27</v>
      </c>
      <c r="BV2" s="110" t="s">
        <v>10</v>
      </c>
      <c r="BW2" s="109" t="s">
        <v>26</v>
      </c>
      <c r="BX2" s="109" t="s">
        <v>29</v>
      </c>
      <c r="BY2" s="109" t="s">
        <v>22</v>
      </c>
      <c r="BZ2" s="109" t="s">
        <v>15</v>
      </c>
      <c r="CA2" s="109" t="s">
        <v>4</v>
      </c>
      <c r="CB2" s="111" t="s">
        <v>31</v>
      </c>
      <c r="CC2" s="109" t="s">
        <v>206</v>
      </c>
      <c r="CD2" s="109" t="s">
        <v>32</v>
      </c>
      <c r="CE2" s="109" t="s">
        <v>33</v>
      </c>
      <c r="CF2" s="109" t="s">
        <v>34</v>
      </c>
      <c r="CG2" s="112" t="s">
        <v>35</v>
      </c>
      <c r="CH2" s="113" t="s">
        <v>146</v>
      </c>
      <c r="CI2" s="113" t="s">
        <v>147</v>
      </c>
      <c r="CJ2" s="113" t="s">
        <v>148</v>
      </c>
      <c r="CK2" s="113" t="s">
        <v>149</v>
      </c>
      <c r="CL2" s="113" t="s">
        <v>150</v>
      </c>
      <c r="CM2" s="113" t="s">
        <v>151</v>
      </c>
      <c r="CN2" s="113" t="s">
        <v>152</v>
      </c>
      <c r="CO2" s="114" t="s">
        <v>153</v>
      </c>
    </row>
    <row r="3" spans="2:93" ht="15.75" thickTop="1" x14ac:dyDescent="0.25">
      <c r="B3" s="109" t="s">
        <v>1</v>
      </c>
      <c r="C3" s="115" t="s">
        <v>109</v>
      </c>
      <c r="D3" s="116" t="s">
        <v>109</v>
      </c>
      <c r="E3" s="116" t="s">
        <v>109</v>
      </c>
      <c r="F3" s="116" t="s">
        <v>109</v>
      </c>
      <c r="G3" s="116" t="s">
        <v>109</v>
      </c>
      <c r="H3" s="116" t="s">
        <v>109</v>
      </c>
      <c r="I3" s="116" t="s">
        <v>109</v>
      </c>
      <c r="J3" s="116" t="s">
        <v>109</v>
      </c>
      <c r="K3" s="116" t="s">
        <v>109</v>
      </c>
      <c r="L3" s="116">
        <v>570.53879999999992</v>
      </c>
      <c r="M3" s="116" t="s">
        <v>109</v>
      </c>
      <c r="N3" s="116">
        <v>170.82</v>
      </c>
      <c r="O3" s="116" t="s">
        <v>109</v>
      </c>
      <c r="P3" s="116">
        <v>1332.396</v>
      </c>
      <c r="Q3" s="116" t="s">
        <v>109</v>
      </c>
      <c r="R3" s="116" t="s">
        <v>109</v>
      </c>
      <c r="S3" s="116" t="s">
        <v>109</v>
      </c>
      <c r="T3" s="116" t="s">
        <v>109</v>
      </c>
      <c r="U3" s="116" t="s">
        <v>109</v>
      </c>
      <c r="V3" s="116" t="s">
        <v>109</v>
      </c>
      <c r="W3" s="116" t="s">
        <v>109</v>
      </c>
      <c r="X3" s="116" t="s">
        <v>109</v>
      </c>
      <c r="Y3" s="116" t="s">
        <v>109</v>
      </c>
      <c r="Z3" s="116">
        <v>143.4888</v>
      </c>
      <c r="AA3" s="116" t="s">
        <v>109</v>
      </c>
      <c r="AB3" s="116" t="s">
        <v>109</v>
      </c>
      <c r="AC3" s="116" t="s">
        <v>109</v>
      </c>
      <c r="AD3" s="116" t="s">
        <v>109</v>
      </c>
      <c r="AE3" s="116" t="s">
        <v>109</v>
      </c>
      <c r="AF3" s="116" t="s">
        <v>109</v>
      </c>
      <c r="AG3" s="117" t="s">
        <v>109</v>
      </c>
      <c r="AH3" s="116" t="s">
        <v>109</v>
      </c>
      <c r="AI3" s="116" t="s">
        <v>109</v>
      </c>
      <c r="AJ3" s="116" t="s">
        <v>109</v>
      </c>
      <c r="AK3" s="116" t="s">
        <v>109</v>
      </c>
      <c r="AL3" s="118" t="s">
        <v>109</v>
      </c>
      <c r="AM3" s="119" t="s">
        <v>109</v>
      </c>
      <c r="AN3" s="119" t="s">
        <v>109</v>
      </c>
      <c r="AO3" s="119" t="s">
        <v>109</v>
      </c>
      <c r="AP3" s="119" t="s">
        <v>109</v>
      </c>
      <c r="AQ3" s="119" t="s">
        <v>109</v>
      </c>
      <c r="AR3" s="119" t="s">
        <v>109</v>
      </c>
      <c r="AS3" s="119" t="s">
        <v>109</v>
      </c>
      <c r="AT3" s="120" t="s">
        <v>109</v>
      </c>
      <c r="AW3" s="109" t="s">
        <v>1</v>
      </c>
      <c r="AX3" s="115" t="str">
        <f t="shared" ref="AX3:AX43" si="0">IF(C161="","",IF(C3="",0,C3))</f>
        <v/>
      </c>
      <c r="AY3" s="116" t="str">
        <f t="shared" ref="AY3:AY45" si="1">IF(D161="","",IF(D3="",0,D3))</f>
        <v/>
      </c>
      <c r="AZ3" s="116" t="str">
        <f t="shared" ref="AZ3:AZ45" si="2">IF(E161="","",IF(E3="",0,E3))</f>
        <v/>
      </c>
      <c r="BA3" s="116" t="str">
        <f t="shared" ref="BA3:BA45" si="3">IF(F161="","",IF(F3="",0,F3))</f>
        <v/>
      </c>
      <c r="BB3" s="116" t="str">
        <f t="shared" ref="BB3:BB45" si="4">IF(G161="","",IF(G3="",0,G3))</f>
        <v/>
      </c>
      <c r="BC3" s="116" t="str">
        <f t="shared" ref="BC3:BC43" si="5">IF(H161="","",IF(H3="",0,H3))</f>
        <v/>
      </c>
      <c r="BD3" s="116" t="str">
        <f t="shared" ref="BD3:BD43" si="6">IF(I161="","",IF(I3="",0,I3))</f>
        <v/>
      </c>
      <c r="BE3" s="116" t="str">
        <f t="shared" ref="BE3:BE43" si="7">IF(J161="","",IF(J3="",0,J3))</f>
        <v/>
      </c>
      <c r="BF3" s="116" t="str">
        <f t="shared" ref="BF3:BF43" si="8">IF(K161="","",IF(K3="",0,K3))</f>
        <v/>
      </c>
      <c r="BG3" s="116">
        <f t="shared" ref="BG3:BG43" si="9">IF(L161="","",IF(L3="",0,L3))</f>
        <v>570.53879999999992</v>
      </c>
      <c r="BH3" s="116" t="str">
        <f t="shared" ref="BH3:BH43" si="10">IF(M161="","",IF(M3="",0,M3))</f>
        <v/>
      </c>
      <c r="BI3" s="116">
        <f t="shared" ref="BI3:BI43" si="11">IF(N161="","",IF(N3="",0,N3))</f>
        <v>170.82</v>
      </c>
      <c r="BJ3" s="116" t="str">
        <f t="shared" ref="BJ3:BJ43" si="12">IF(O161="","",IF(O3="",0,O3))</f>
        <v/>
      </c>
      <c r="BK3" s="116">
        <f t="shared" ref="BK3:BK43" si="13">IF(P161="","",IF(P3="",0,P3))</f>
        <v>1332.396</v>
      </c>
      <c r="BL3" s="116" t="str">
        <f t="shared" ref="BL3:BL43" si="14">IF(Q161="","",IF(Q3="",0,Q3))</f>
        <v/>
      </c>
      <c r="BM3" s="116" t="str">
        <f t="shared" ref="BM3:BM43" si="15">IF(R161="","",IF(R3="",0,R3))</f>
        <v/>
      </c>
      <c r="BN3" s="116" t="str">
        <f t="shared" ref="BN3:BN43" si="16">IF(S161="","",IF(S3="",0,S3))</f>
        <v/>
      </c>
      <c r="BO3" s="116" t="str">
        <f t="shared" ref="BO3:BO43" si="17">IF(T161="","",IF(T3="",0,T3))</f>
        <v/>
      </c>
      <c r="BP3" s="116" t="str">
        <f t="shared" ref="BP3:BP43" si="18">IF(U161="","",IF(U3="",0,U3))</f>
        <v/>
      </c>
      <c r="BQ3" s="116" t="str">
        <f t="shared" ref="BQ3:BQ43" si="19">IF(V161="","",IF(V3="",0,V3))</f>
        <v/>
      </c>
      <c r="BR3" s="116" t="str">
        <f t="shared" ref="BR3:BR43" si="20">IF(W161="","",IF(W3="",0,W3))</f>
        <v/>
      </c>
      <c r="BS3" s="116" t="str">
        <f t="shared" ref="BS3:BS43" si="21">IF(X161="","",IF(X3="",0,X3))</f>
        <v/>
      </c>
      <c r="BT3" s="116">
        <f t="shared" ref="BT3:BT43" si="22">IF(Y161="","",IF(Y3="",0,Y3))</f>
        <v>0</v>
      </c>
      <c r="BU3" s="116">
        <f t="shared" ref="BU3:BU43" si="23">IF(Z161="","",IF(Z3="",0,Z3))</f>
        <v>143.4888</v>
      </c>
      <c r="BV3" s="116" t="str">
        <f t="shared" ref="BV3:BV43" si="24">IF(AA161="","",IF(AA3="",0,AA3))</f>
        <v/>
      </c>
      <c r="BW3" s="116" t="str">
        <f t="shared" ref="BW3:BW43" si="25">IF(AB161="","",IF(AB3="",0,AB3))</f>
        <v/>
      </c>
      <c r="BX3" s="116" t="str">
        <f t="shared" ref="BX3:BX43" si="26">IF(AC161="","",IF(AC3="",0,AC3))</f>
        <v/>
      </c>
      <c r="BY3" s="116" t="str">
        <f t="shared" ref="BY3:BY43" si="27">IF(AD161="","",IF(AD3="",0,AD3))</f>
        <v/>
      </c>
      <c r="BZ3" s="116" t="str">
        <f t="shared" ref="BZ3:BZ43" si="28">IF(AE161="","",IF(AE3="",0,AE3))</f>
        <v/>
      </c>
      <c r="CA3" s="116" t="str">
        <f t="shared" ref="CA3:CA43" si="29">IF(AF161="","",IF(AF3="",0,AF3))</f>
        <v/>
      </c>
      <c r="CB3" s="117" t="str">
        <f t="shared" ref="CB3:CB43" si="30">IF(AG161="","",IF(AG3="",0,AG3))</f>
        <v/>
      </c>
      <c r="CC3" s="116" t="str">
        <f t="shared" ref="CC3:CC43" si="31">IF(AH161="","",IF(AH3="",0,AH3))</f>
        <v/>
      </c>
      <c r="CD3" s="116" t="str">
        <f t="shared" ref="CD3:CD43" si="32">IF(AI161="","",IF(AI3="",0,AI3))</f>
        <v/>
      </c>
      <c r="CE3" s="116" t="str">
        <f t="shared" ref="CE3:CE43" si="33">IF(AJ161="","",IF(AJ3="",0,AJ3))</f>
        <v/>
      </c>
      <c r="CF3" s="116" t="str">
        <f t="shared" ref="CF3:CF43" si="34">IF(AK161="","",IF(AK3="",0,AK3))</f>
        <v/>
      </c>
      <c r="CG3" s="118" t="str">
        <f t="shared" ref="CG3:CG43" si="35">IF(AL161="","",IF(AL3="",0,AL3))</f>
        <v/>
      </c>
      <c r="CH3" s="119" t="s">
        <v>109</v>
      </c>
      <c r="CI3" s="119" t="s">
        <v>109</v>
      </c>
      <c r="CJ3" s="119" t="s">
        <v>109</v>
      </c>
      <c r="CK3" s="119" t="s">
        <v>109</v>
      </c>
      <c r="CL3" s="119" t="s">
        <v>109</v>
      </c>
      <c r="CM3" s="119" t="s">
        <v>109</v>
      </c>
      <c r="CN3" s="119" t="s">
        <v>109</v>
      </c>
      <c r="CO3" s="120" t="s">
        <v>109</v>
      </c>
    </row>
    <row r="4" spans="2:93" x14ac:dyDescent="0.25">
      <c r="B4" s="109" t="s">
        <v>2</v>
      </c>
      <c r="C4" s="121" t="s">
        <v>109</v>
      </c>
      <c r="D4" s="122" t="s">
        <v>109</v>
      </c>
      <c r="E4" s="123" t="s">
        <v>109</v>
      </c>
      <c r="F4" s="123" t="s">
        <v>109</v>
      </c>
      <c r="G4" s="123" t="s">
        <v>109</v>
      </c>
      <c r="H4" s="123" t="s">
        <v>109</v>
      </c>
      <c r="I4" s="123" t="s">
        <v>109</v>
      </c>
      <c r="J4" s="123" t="s">
        <v>109</v>
      </c>
      <c r="K4" s="123">
        <v>1024.92</v>
      </c>
      <c r="L4" s="123">
        <v>331.39079999999996</v>
      </c>
      <c r="M4" s="123" t="s">
        <v>109</v>
      </c>
      <c r="N4" s="123" t="s">
        <v>109</v>
      </c>
      <c r="O4" s="123" t="s">
        <v>109</v>
      </c>
      <c r="P4" s="123" t="s">
        <v>109</v>
      </c>
      <c r="Q4" s="123" t="s">
        <v>109</v>
      </c>
      <c r="R4" s="123" t="s">
        <v>109</v>
      </c>
      <c r="S4" s="123">
        <v>85.41</v>
      </c>
      <c r="T4" s="123" t="s">
        <v>109</v>
      </c>
      <c r="U4" s="123">
        <v>409.96800000000002</v>
      </c>
      <c r="V4" s="123" t="s">
        <v>109</v>
      </c>
      <c r="W4" s="123" t="s">
        <v>109</v>
      </c>
      <c r="X4" s="123" t="s">
        <v>109</v>
      </c>
      <c r="Y4" s="123" t="s">
        <v>109</v>
      </c>
      <c r="Z4" s="123" t="s">
        <v>109</v>
      </c>
      <c r="AA4" s="123" t="s">
        <v>109</v>
      </c>
      <c r="AB4" s="123" t="s">
        <v>109</v>
      </c>
      <c r="AC4" s="123">
        <v>341.64</v>
      </c>
      <c r="AD4" s="123" t="s">
        <v>109</v>
      </c>
      <c r="AE4" s="123" t="s">
        <v>109</v>
      </c>
      <c r="AF4" s="123" t="s">
        <v>109</v>
      </c>
      <c r="AG4" s="124" t="s">
        <v>109</v>
      </c>
      <c r="AH4" s="123" t="s">
        <v>109</v>
      </c>
      <c r="AI4" s="123" t="s">
        <v>109</v>
      </c>
      <c r="AJ4" s="123" t="s">
        <v>109</v>
      </c>
      <c r="AK4" s="123" t="s">
        <v>109</v>
      </c>
      <c r="AL4" s="125" t="s">
        <v>109</v>
      </c>
      <c r="AM4" s="119" t="s">
        <v>109</v>
      </c>
      <c r="AN4" s="119" t="s">
        <v>109</v>
      </c>
      <c r="AO4" s="119" t="s">
        <v>109</v>
      </c>
      <c r="AP4" s="119" t="s">
        <v>109</v>
      </c>
      <c r="AQ4" s="119" t="s">
        <v>109</v>
      </c>
      <c r="AR4" s="119" t="s">
        <v>109</v>
      </c>
      <c r="AS4" s="119" t="s">
        <v>109</v>
      </c>
      <c r="AT4" s="120" t="s">
        <v>109</v>
      </c>
      <c r="AW4" s="109" t="s">
        <v>2</v>
      </c>
      <c r="AX4" s="121" t="str">
        <f t="shared" si="0"/>
        <v/>
      </c>
      <c r="AY4" s="122" t="str">
        <f t="shared" si="1"/>
        <v/>
      </c>
      <c r="AZ4" s="123" t="str">
        <f t="shared" si="2"/>
        <v/>
      </c>
      <c r="BA4" s="123" t="str">
        <f t="shared" si="3"/>
        <v/>
      </c>
      <c r="BB4" s="123" t="str">
        <f t="shared" si="4"/>
        <v/>
      </c>
      <c r="BC4" s="123" t="str">
        <f t="shared" si="5"/>
        <v/>
      </c>
      <c r="BD4" s="123" t="str">
        <f t="shared" si="6"/>
        <v/>
      </c>
      <c r="BE4" s="123" t="str">
        <f t="shared" si="7"/>
        <v/>
      </c>
      <c r="BF4" s="123">
        <f t="shared" si="8"/>
        <v>1024.92</v>
      </c>
      <c r="BG4" s="123">
        <f t="shared" si="9"/>
        <v>331.39079999999996</v>
      </c>
      <c r="BH4" s="123" t="str">
        <f t="shared" si="10"/>
        <v/>
      </c>
      <c r="BI4" s="123" t="str">
        <f t="shared" si="11"/>
        <v/>
      </c>
      <c r="BJ4" s="123" t="str">
        <f t="shared" si="12"/>
        <v/>
      </c>
      <c r="BK4" s="123" t="str">
        <f t="shared" si="13"/>
        <v/>
      </c>
      <c r="BL4" s="123" t="str">
        <f t="shared" si="14"/>
        <v/>
      </c>
      <c r="BM4" s="123" t="str">
        <f t="shared" si="15"/>
        <v/>
      </c>
      <c r="BN4" s="123">
        <f t="shared" si="16"/>
        <v>85.41</v>
      </c>
      <c r="BO4" s="123" t="str">
        <f t="shared" si="17"/>
        <v/>
      </c>
      <c r="BP4" s="123">
        <f t="shared" si="18"/>
        <v>409.96800000000002</v>
      </c>
      <c r="BQ4" s="123" t="str">
        <f t="shared" si="19"/>
        <v/>
      </c>
      <c r="BR4" s="123" t="str">
        <f t="shared" si="20"/>
        <v/>
      </c>
      <c r="BS4" s="123" t="str">
        <f t="shared" si="21"/>
        <v/>
      </c>
      <c r="BT4" s="123" t="str">
        <f t="shared" si="22"/>
        <v/>
      </c>
      <c r="BU4" s="123" t="str">
        <f t="shared" si="23"/>
        <v/>
      </c>
      <c r="BV4" s="123" t="str">
        <f t="shared" si="24"/>
        <v/>
      </c>
      <c r="BW4" s="123" t="str">
        <f t="shared" si="25"/>
        <v/>
      </c>
      <c r="BX4" s="123">
        <f t="shared" si="26"/>
        <v>341.64</v>
      </c>
      <c r="BY4" s="123" t="str">
        <f t="shared" si="27"/>
        <v/>
      </c>
      <c r="BZ4" s="123" t="str">
        <f t="shared" si="28"/>
        <v/>
      </c>
      <c r="CA4" s="123" t="str">
        <f t="shared" si="29"/>
        <v/>
      </c>
      <c r="CB4" s="124" t="str">
        <f t="shared" si="30"/>
        <v/>
      </c>
      <c r="CC4" s="123" t="str">
        <f t="shared" si="31"/>
        <v/>
      </c>
      <c r="CD4" s="123" t="str">
        <f t="shared" si="32"/>
        <v/>
      </c>
      <c r="CE4" s="123" t="str">
        <f t="shared" si="33"/>
        <v/>
      </c>
      <c r="CF4" s="123" t="str">
        <f t="shared" si="34"/>
        <v/>
      </c>
      <c r="CG4" s="125" t="str">
        <f t="shared" si="35"/>
        <v/>
      </c>
      <c r="CH4" s="119" t="s">
        <v>109</v>
      </c>
      <c r="CI4" s="119" t="s">
        <v>109</v>
      </c>
      <c r="CJ4" s="119" t="s">
        <v>109</v>
      </c>
      <c r="CK4" s="119" t="s">
        <v>109</v>
      </c>
      <c r="CL4" s="119" t="s">
        <v>109</v>
      </c>
      <c r="CM4" s="119" t="s">
        <v>109</v>
      </c>
      <c r="CN4" s="119" t="s">
        <v>109</v>
      </c>
      <c r="CO4" s="120" t="s">
        <v>109</v>
      </c>
    </row>
    <row r="5" spans="2:93" x14ac:dyDescent="0.25">
      <c r="B5" s="109" t="s">
        <v>3</v>
      </c>
      <c r="C5" s="121" t="s">
        <v>109</v>
      </c>
      <c r="D5" s="123" t="s">
        <v>109</v>
      </c>
      <c r="E5" s="122" t="s">
        <v>109</v>
      </c>
      <c r="F5" s="123" t="s">
        <v>109</v>
      </c>
      <c r="G5" s="123" t="s">
        <v>109</v>
      </c>
      <c r="H5" s="123" t="s">
        <v>109</v>
      </c>
      <c r="I5" s="123" t="s">
        <v>109</v>
      </c>
      <c r="J5" s="123" t="s">
        <v>109</v>
      </c>
      <c r="K5" s="123" t="s">
        <v>109</v>
      </c>
      <c r="L5" s="123" t="s">
        <v>109</v>
      </c>
      <c r="M5" s="123" t="s">
        <v>109</v>
      </c>
      <c r="N5" s="123" t="s">
        <v>109</v>
      </c>
      <c r="O5" s="123" t="s">
        <v>109</v>
      </c>
      <c r="P5" s="123" t="s">
        <v>109</v>
      </c>
      <c r="Q5" s="123" t="s">
        <v>109</v>
      </c>
      <c r="R5" s="123" t="s">
        <v>109</v>
      </c>
      <c r="S5" s="123" t="s">
        <v>109</v>
      </c>
      <c r="T5" s="123" t="s">
        <v>109</v>
      </c>
      <c r="U5" s="123" t="s">
        <v>109</v>
      </c>
      <c r="V5" s="123" t="s">
        <v>109</v>
      </c>
      <c r="W5" s="123" t="s">
        <v>109</v>
      </c>
      <c r="X5" s="123" t="s">
        <v>109</v>
      </c>
      <c r="Y5" s="123" t="s">
        <v>109</v>
      </c>
      <c r="Z5" s="123" t="s">
        <v>109</v>
      </c>
      <c r="AA5" s="123" t="s">
        <v>109</v>
      </c>
      <c r="AB5" s="123" t="s">
        <v>109</v>
      </c>
      <c r="AC5" s="123" t="s">
        <v>109</v>
      </c>
      <c r="AD5" s="123" t="s">
        <v>109</v>
      </c>
      <c r="AE5" s="123" t="s">
        <v>109</v>
      </c>
      <c r="AF5" s="123" t="s">
        <v>109</v>
      </c>
      <c r="AG5" s="124" t="s">
        <v>109</v>
      </c>
      <c r="AH5" s="123" t="s">
        <v>109</v>
      </c>
      <c r="AI5" s="123" t="s">
        <v>109</v>
      </c>
      <c r="AJ5" s="123" t="s">
        <v>109</v>
      </c>
      <c r="AK5" s="123" t="s">
        <v>109</v>
      </c>
      <c r="AL5" s="125" t="s">
        <v>109</v>
      </c>
      <c r="AM5" s="119" t="s">
        <v>109</v>
      </c>
      <c r="AN5" s="119" t="s">
        <v>109</v>
      </c>
      <c r="AO5" s="119" t="s">
        <v>109</v>
      </c>
      <c r="AP5" s="119" t="s">
        <v>109</v>
      </c>
      <c r="AQ5" s="119" t="s">
        <v>109</v>
      </c>
      <c r="AR5" s="119" t="s">
        <v>109</v>
      </c>
      <c r="AS5" s="119" t="s">
        <v>109</v>
      </c>
      <c r="AT5" s="120" t="s">
        <v>109</v>
      </c>
      <c r="AW5" s="109" t="s">
        <v>3</v>
      </c>
      <c r="AX5" s="121" t="str">
        <f t="shared" si="0"/>
        <v/>
      </c>
      <c r="AY5" s="123" t="str">
        <f t="shared" si="1"/>
        <v/>
      </c>
      <c r="AZ5" s="122" t="str">
        <f t="shared" si="2"/>
        <v/>
      </c>
      <c r="BA5" s="123" t="str">
        <f t="shared" si="3"/>
        <v/>
      </c>
      <c r="BB5" s="123" t="str">
        <f t="shared" si="4"/>
        <v/>
      </c>
      <c r="BC5" s="123" t="str">
        <f t="shared" si="5"/>
        <v/>
      </c>
      <c r="BD5" s="123" t="str">
        <f t="shared" si="6"/>
        <v/>
      </c>
      <c r="BE5" s="123" t="str">
        <f t="shared" si="7"/>
        <v/>
      </c>
      <c r="BF5" s="123" t="str">
        <f t="shared" si="8"/>
        <v/>
      </c>
      <c r="BG5" s="123" t="str">
        <f t="shared" si="9"/>
        <v/>
      </c>
      <c r="BH5" s="123">
        <f t="shared" si="10"/>
        <v>0</v>
      </c>
      <c r="BI5" s="123" t="str">
        <f t="shared" si="11"/>
        <v/>
      </c>
      <c r="BJ5" s="123" t="str">
        <f t="shared" si="12"/>
        <v/>
      </c>
      <c r="BK5" s="123" t="str">
        <f t="shared" si="13"/>
        <v/>
      </c>
      <c r="BL5" s="123" t="str">
        <f t="shared" si="14"/>
        <v/>
      </c>
      <c r="BM5" s="123" t="str">
        <f t="shared" si="15"/>
        <v/>
      </c>
      <c r="BN5" s="123" t="str">
        <f t="shared" si="16"/>
        <v/>
      </c>
      <c r="BO5" s="123" t="str">
        <f t="shared" si="17"/>
        <v/>
      </c>
      <c r="BP5" s="123" t="str">
        <f t="shared" si="18"/>
        <v/>
      </c>
      <c r="BQ5" s="123" t="str">
        <f t="shared" si="19"/>
        <v/>
      </c>
      <c r="BR5" s="123" t="str">
        <f t="shared" si="20"/>
        <v/>
      </c>
      <c r="BS5" s="123" t="str">
        <f t="shared" si="21"/>
        <v/>
      </c>
      <c r="BT5" s="123" t="str">
        <f t="shared" si="22"/>
        <v/>
      </c>
      <c r="BU5" s="123" t="str">
        <f t="shared" si="23"/>
        <v/>
      </c>
      <c r="BV5" s="123" t="str">
        <f t="shared" si="24"/>
        <v/>
      </c>
      <c r="BW5" s="123" t="str">
        <f t="shared" si="25"/>
        <v/>
      </c>
      <c r="BX5" s="123" t="str">
        <f t="shared" si="26"/>
        <v/>
      </c>
      <c r="BY5" s="123" t="str">
        <f t="shared" si="27"/>
        <v/>
      </c>
      <c r="BZ5" s="123" t="str">
        <f t="shared" si="28"/>
        <v/>
      </c>
      <c r="CA5" s="123" t="str">
        <f t="shared" si="29"/>
        <v/>
      </c>
      <c r="CB5" s="124" t="str">
        <f t="shared" si="30"/>
        <v/>
      </c>
      <c r="CC5" s="123" t="str">
        <f t="shared" si="31"/>
        <v/>
      </c>
      <c r="CD5" s="123" t="str">
        <f t="shared" si="32"/>
        <v/>
      </c>
      <c r="CE5" s="123" t="str">
        <f t="shared" si="33"/>
        <v/>
      </c>
      <c r="CF5" s="123">
        <f t="shared" si="34"/>
        <v>0</v>
      </c>
      <c r="CG5" s="125" t="str">
        <f t="shared" si="35"/>
        <v/>
      </c>
      <c r="CH5" s="119" t="s">
        <v>109</v>
      </c>
      <c r="CI5" s="119" t="s">
        <v>109</v>
      </c>
      <c r="CJ5" s="119" t="s">
        <v>109</v>
      </c>
      <c r="CK5" s="119" t="s">
        <v>109</v>
      </c>
      <c r="CL5" s="119" t="s">
        <v>109</v>
      </c>
      <c r="CM5" s="119" t="s">
        <v>109</v>
      </c>
      <c r="CN5" s="119" t="s">
        <v>109</v>
      </c>
      <c r="CO5" s="120" t="s">
        <v>109</v>
      </c>
    </row>
    <row r="6" spans="2:93" x14ac:dyDescent="0.25">
      <c r="B6" s="109" t="s">
        <v>5</v>
      </c>
      <c r="C6" s="121" t="s">
        <v>109</v>
      </c>
      <c r="D6" s="123" t="s">
        <v>109</v>
      </c>
      <c r="E6" s="123" t="s">
        <v>109</v>
      </c>
      <c r="F6" s="122" t="s">
        <v>109</v>
      </c>
      <c r="G6" s="123" t="s">
        <v>109</v>
      </c>
      <c r="H6" s="123" t="s">
        <v>109</v>
      </c>
      <c r="I6" s="123" t="s">
        <v>109</v>
      </c>
      <c r="J6" s="123" t="s">
        <v>109</v>
      </c>
      <c r="K6" s="123" t="s">
        <v>109</v>
      </c>
      <c r="L6" s="123" t="s">
        <v>109</v>
      </c>
      <c r="M6" s="123" t="s">
        <v>109</v>
      </c>
      <c r="N6" s="123" t="s">
        <v>109</v>
      </c>
      <c r="O6" s="123" t="s">
        <v>109</v>
      </c>
      <c r="P6" s="123" t="s">
        <v>109</v>
      </c>
      <c r="Q6" s="123" t="s">
        <v>109</v>
      </c>
      <c r="R6" s="123" t="s">
        <v>109</v>
      </c>
      <c r="S6" s="123" t="s">
        <v>109</v>
      </c>
      <c r="T6" s="123" t="s">
        <v>109</v>
      </c>
      <c r="U6" s="123" t="s">
        <v>109</v>
      </c>
      <c r="V6" s="123" t="s">
        <v>109</v>
      </c>
      <c r="W6" s="123" t="s">
        <v>109</v>
      </c>
      <c r="X6" s="123" t="s">
        <v>109</v>
      </c>
      <c r="Y6" s="123" t="s">
        <v>109</v>
      </c>
      <c r="Z6" s="123" t="s">
        <v>109</v>
      </c>
      <c r="AA6" s="123" t="s">
        <v>109</v>
      </c>
      <c r="AB6" s="123" t="s">
        <v>109</v>
      </c>
      <c r="AC6" s="123" t="s">
        <v>109</v>
      </c>
      <c r="AD6" s="123" t="s">
        <v>109</v>
      </c>
      <c r="AE6" s="123" t="s">
        <v>109</v>
      </c>
      <c r="AF6" s="123" t="s">
        <v>109</v>
      </c>
      <c r="AG6" s="124" t="s">
        <v>109</v>
      </c>
      <c r="AH6" s="123" t="s">
        <v>109</v>
      </c>
      <c r="AI6" s="123" t="s">
        <v>109</v>
      </c>
      <c r="AJ6" s="123" t="s">
        <v>109</v>
      </c>
      <c r="AK6" s="123" t="s">
        <v>109</v>
      </c>
      <c r="AL6" s="125" t="s">
        <v>109</v>
      </c>
      <c r="AM6" s="119" t="s">
        <v>109</v>
      </c>
      <c r="AN6" s="119" t="s">
        <v>109</v>
      </c>
      <c r="AO6" s="119" t="s">
        <v>109</v>
      </c>
      <c r="AP6" s="119" t="s">
        <v>109</v>
      </c>
      <c r="AQ6" s="119" t="s">
        <v>109</v>
      </c>
      <c r="AR6" s="119" t="s">
        <v>109</v>
      </c>
      <c r="AS6" s="119" t="s">
        <v>109</v>
      </c>
      <c r="AT6" s="120" t="s">
        <v>109</v>
      </c>
      <c r="AW6" s="109" t="s">
        <v>5</v>
      </c>
      <c r="AX6" s="121" t="str">
        <f t="shared" si="0"/>
        <v/>
      </c>
      <c r="AY6" s="123" t="str">
        <f t="shared" si="1"/>
        <v/>
      </c>
      <c r="AZ6" s="123" t="str">
        <f t="shared" si="2"/>
        <v/>
      </c>
      <c r="BA6" s="122" t="str">
        <f t="shared" si="3"/>
        <v/>
      </c>
      <c r="BB6" s="123" t="str">
        <f t="shared" si="4"/>
        <v/>
      </c>
      <c r="BC6" s="123" t="str">
        <f t="shared" si="5"/>
        <v/>
      </c>
      <c r="BD6" s="123" t="str">
        <f t="shared" si="6"/>
        <v/>
      </c>
      <c r="BE6" s="123" t="str">
        <f t="shared" si="7"/>
        <v/>
      </c>
      <c r="BF6" s="123" t="str">
        <f t="shared" si="8"/>
        <v/>
      </c>
      <c r="BG6" s="123" t="str">
        <f t="shared" si="9"/>
        <v/>
      </c>
      <c r="BH6" s="123" t="str">
        <f t="shared" si="10"/>
        <v/>
      </c>
      <c r="BI6" s="123" t="str">
        <f t="shared" si="11"/>
        <v/>
      </c>
      <c r="BJ6" s="123" t="str">
        <f t="shared" si="12"/>
        <v/>
      </c>
      <c r="BK6" s="123" t="str">
        <f t="shared" si="13"/>
        <v/>
      </c>
      <c r="BL6" s="123" t="str">
        <f t="shared" si="14"/>
        <v/>
      </c>
      <c r="BM6" s="123" t="str">
        <f t="shared" si="15"/>
        <v/>
      </c>
      <c r="BN6" s="123" t="str">
        <f t="shared" si="16"/>
        <v/>
      </c>
      <c r="BO6" s="123" t="str">
        <f t="shared" si="17"/>
        <v/>
      </c>
      <c r="BP6" s="123" t="str">
        <f t="shared" si="18"/>
        <v/>
      </c>
      <c r="BQ6" s="123" t="str">
        <f t="shared" si="19"/>
        <v/>
      </c>
      <c r="BR6" s="123" t="str">
        <f t="shared" si="20"/>
        <v/>
      </c>
      <c r="BS6" s="123" t="str">
        <f t="shared" si="21"/>
        <v/>
      </c>
      <c r="BT6" s="123" t="str">
        <f t="shared" si="22"/>
        <v/>
      </c>
      <c r="BU6" s="123" t="str">
        <f t="shared" si="23"/>
        <v/>
      </c>
      <c r="BV6" s="123" t="str">
        <f t="shared" si="24"/>
        <v/>
      </c>
      <c r="BW6" s="123" t="str">
        <f t="shared" si="25"/>
        <v/>
      </c>
      <c r="BX6" s="123" t="str">
        <f t="shared" si="26"/>
        <v/>
      </c>
      <c r="BY6" s="123" t="str">
        <f t="shared" si="27"/>
        <v/>
      </c>
      <c r="BZ6" s="123" t="str">
        <f t="shared" si="28"/>
        <v/>
      </c>
      <c r="CA6" s="123" t="str">
        <f t="shared" si="29"/>
        <v/>
      </c>
      <c r="CB6" s="124" t="str">
        <f t="shared" si="30"/>
        <v/>
      </c>
      <c r="CC6" s="123" t="str">
        <f t="shared" si="31"/>
        <v/>
      </c>
      <c r="CD6" s="123" t="str">
        <f t="shared" si="32"/>
        <v/>
      </c>
      <c r="CE6" s="123" t="str">
        <f t="shared" si="33"/>
        <v/>
      </c>
      <c r="CF6" s="123" t="str">
        <f t="shared" si="34"/>
        <v/>
      </c>
      <c r="CG6" s="125" t="str">
        <f t="shared" si="35"/>
        <v/>
      </c>
      <c r="CH6" s="119" t="s">
        <v>109</v>
      </c>
      <c r="CI6" s="119" t="s">
        <v>109</v>
      </c>
      <c r="CJ6" s="119" t="s">
        <v>109</v>
      </c>
      <c r="CK6" s="119" t="s">
        <v>109</v>
      </c>
      <c r="CL6" s="119" t="s">
        <v>109</v>
      </c>
      <c r="CM6" s="119" t="s">
        <v>109</v>
      </c>
      <c r="CN6" s="119" t="s">
        <v>109</v>
      </c>
      <c r="CO6" s="120" t="s">
        <v>109</v>
      </c>
    </row>
    <row r="7" spans="2:93" x14ac:dyDescent="0.25">
      <c r="B7" s="109" t="s">
        <v>6</v>
      </c>
      <c r="C7" s="121" t="s">
        <v>109</v>
      </c>
      <c r="D7" s="123" t="s">
        <v>109</v>
      </c>
      <c r="E7" s="123" t="s">
        <v>109</v>
      </c>
      <c r="F7" s="123" t="s">
        <v>109</v>
      </c>
      <c r="G7" s="122" t="s">
        <v>109</v>
      </c>
      <c r="H7" s="123" t="s">
        <v>109</v>
      </c>
      <c r="I7" s="123" t="s">
        <v>109</v>
      </c>
      <c r="J7" s="123" t="s">
        <v>109</v>
      </c>
      <c r="K7" s="123" t="s">
        <v>109</v>
      </c>
      <c r="L7" s="123">
        <v>1981.5120000000002</v>
      </c>
      <c r="M7" s="123" t="s">
        <v>109</v>
      </c>
      <c r="N7" s="123" t="s">
        <v>109</v>
      </c>
      <c r="O7" s="123" t="s">
        <v>109</v>
      </c>
      <c r="P7" s="123" t="s">
        <v>109</v>
      </c>
      <c r="Q7" s="123" t="s">
        <v>109</v>
      </c>
      <c r="R7" s="123" t="s">
        <v>109</v>
      </c>
      <c r="S7" s="123" t="s">
        <v>109</v>
      </c>
      <c r="T7" s="123" t="s">
        <v>109</v>
      </c>
      <c r="U7" s="123" t="s">
        <v>109</v>
      </c>
      <c r="V7" s="123" t="s">
        <v>109</v>
      </c>
      <c r="W7" s="123" t="s">
        <v>109</v>
      </c>
      <c r="X7" s="123" t="s">
        <v>109</v>
      </c>
      <c r="Y7" s="123" t="s">
        <v>109</v>
      </c>
      <c r="Z7" s="123" t="s">
        <v>109</v>
      </c>
      <c r="AA7" s="123" t="s">
        <v>109</v>
      </c>
      <c r="AB7" s="123" t="s">
        <v>109</v>
      </c>
      <c r="AC7" s="123" t="s">
        <v>109</v>
      </c>
      <c r="AD7" s="123" t="s">
        <v>109</v>
      </c>
      <c r="AE7" s="123" t="s">
        <v>109</v>
      </c>
      <c r="AF7" s="123" t="s">
        <v>109</v>
      </c>
      <c r="AG7" s="124" t="s">
        <v>109</v>
      </c>
      <c r="AH7" s="123" t="s">
        <v>109</v>
      </c>
      <c r="AI7" s="123" t="s">
        <v>109</v>
      </c>
      <c r="AJ7" s="123" t="s">
        <v>109</v>
      </c>
      <c r="AK7" s="123" t="s">
        <v>109</v>
      </c>
      <c r="AL7" s="125" t="s">
        <v>109</v>
      </c>
      <c r="AM7" s="119" t="s">
        <v>109</v>
      </c>
      <c r="AN7" s="119" t="s">
        <v>109</v>
      </c>
      <c r="AO7" s="119" t="s">
        <v>109</v>
      </c>
      <c r="AP7" s="119" t="s">
        <v>109</v>
      </c>
      <c r="AQ7" s="119" t="s">
        <v>109</v>
      </c>
      <c r="AR7" s="119" t="s">
        <v>109</v>
      </c>
      <c r="AS7" s="119" t="s">
        <v>109</v>
      </c>
      <c r="AT7" s="120" t="s">
        <v>109</v>
      </c>
      <c r="AW7" s="109" t="s">
        <v>6</v>
      </c>
      <c r="AX7" s="121" t="str">
        <f t="shared" si="0"/>
        <v/>
      </c>
      <c r="AY7" s="123" t="str">
        <f t="shared" si="1"/>
        <v/>
      </c>
      <c r="AZ7" s="123" t="str">
        <f t="shared" si="2"/>
        <v/>
      </c>
      <c r="BA7" s="123" t="str">
        <f t="shared" si="3"/>
        <v/>
      </c>
      <c r="BB7" s="122" t="str">
        <f t="shared" si="4"/>
        <v/>
      </c>
      <c r="BC7" s="123" t="str">
        <f t="shared" si="5"/>
        <v/>
      </c>
      <c r="BD7" s="123" t="str">
        <f t="shared" si="6"/>
        <v/>
      </c>
      <c r="BE7" s="123" t="str">
        <f t="shared" si="7"/>
        <v/>
      </c>
      <c r="BF7" s="123" t="str">
        <f t="shared" si="8"/>
        <v/>
      </c>
      <c r="BG7" s="123">
        <f t="shared" si="9"/>
        <v>1981.5120000000002</v>
      </c>
      <c r="BH7" s="123" t="str">
        <f t="shared" si="10"/>
        <v/>
      </c>
      <c r="BI7" s="123" t="str">
        <f t="shared" si="11"/>
        <v/>
      </c>
      <c r="BJ7" s="123" t="str">
        <f t="shared" si="12"/>
        <v/>
      </c>
      <c r="BK7" s="123" t="str">
        <f t="shared" si="13"/>
        <v/>
      </c>
      <c r="BL7" s="123" t="str">
        <f t="shared" si="14"/>
        <v/>
      </c>
      <c r="BM7" s="123" t="str">
        <f t="shared" si="15"/>
        <v/>
      </c>
      <c r="BN7" s="123" t="str">
        <f t="shared" si="16"/>
        <v/>
      </c>
      <c r="BO7" s="123" t="str">
        <f t="shared" si="17"/>
        <v/>
      </c>
      <c r="BP7" s="123" t="str">
        <f t="shared" si="18"/>
        <v/>
      </c>
      <c r="BQ7" s="123" t="str">
        <f t="shared" si="19"/>
        <v/>
      </c>
      <c r="BR7" s="123" t="str">
        <f t="shared" si="20"/>
        <v/>
      </c>
      <c r="BS7" s="123" t="str">
        <f t="shared" si="21"/>
        <v/>
      </c>
      <c r="BT7" s="123">
        <f t="shared" si="22"/>
        <v>0</v>
      </c>
      <c r="BU7" s="123" t="str">
        <f t="shared" si="23"/>
        <v/>
      </c>
      <c r="BV7" s="123" t="str">
        <f t="shared" si="24"/>
        <v/>
      </c>
      <c r="BW7" s="123" t="str">
        <f t="shared" si="25"/>
        <v/>
      </c>
      <c r="BX7" s="123" t="str">
        <f t="shared" si="26"/>
        <v/>
      </c>
      <c r="BY7" s="123" t="str">
        <f t="shared" si="27"/>
        <v/>
      </c>
      <c r="BZ7" s="123" t="str">
        <f t="shared" si="28"/>
        <v/>
      </c>
      <c r="CA7" s="123" t="str">
        <f t="shared" si="29"/>
        <v/>
      </c>
      <c r="CB7" s="124" t="str">
        <f t="shared" si="30"/>
        <v/>
      </c>
      <c r="CC7" s="123" t="str">
        <f t="shared" si="31"/>
        <v/>
      </c>
      <c r="CD7" s="123" t="str">
        <f t="shared" si="32"/>
        <v/>
      </c>
      <c r="CE7" s="123" t="str">
        <f t="shared" si="33"/>
        <v/>
      </c>
      <c r="CF7" s="123" t="str">
        <f t="shared" si="34"/>
        <v/>
      </c>
      <c r="CG7" s="125" t="str">
        <f t="shared" si="35"/>
        <v/>
      </c>
      <c r="CH7" s="119" t="s">
        <v>109</v>
      </c>
      <c r="CI7" s="119" t="s">
        <v>109</v>
      </c>
      <c r="CJ7" s="119" t="s">
        <v>109</v>
      </c>
      <c r="CK7" s="119" t="s">
        <v>109</v>
      </c>
      <c r="CL7" s="119" t="s">
        <v>109</v>
      </c>
      <c r="CM7" s="119" t="s">
        <v>109</v>
      </c>
      <c r="CN7" s="119" t="s">
        <v>109</v>
      </c>
      <c r="CO7" s="120" t="s">
        <v>109</v>
      </c>
    </row>
    <row r="8" spans="2:93" x14ac:dyDescent="0.25">
      <c r="B8" s="109" t="s">
        <v>8</v>
      </c>
      <c r="C8" s="121" t="s">
        <v>109</v>
      </c>
      <c r="D8" s="123" t="s">
        <v>109</v>
      </c>
      <c r="E8" s="123" t="s">
        <v>109</v>
      </c>
      <c r="F8" s="123" t="s">
        <v>109</v>
      </c>
      <c r="G8" s="123" t="s">
        <v>109</v>
      </c>
      <c r="H8" s="122" t="s">
        <v>109</v>
      </c>
      <c r="I8" s="123" t="s">
        <v>109</v>
      </c>
      <c r="J8" s="123" t="s">
        <v>109</v>
      </c>
      <c r="K8" s="123" t="s">
        <v>109</v>
      </c>
      <c r="L8" s="123">
        <v>116.1576</v>
      </c>
      <c r="M8" s="123" t="s">
        <v>109</v>
      </c>
      <c r="N8" s="123" t="s">
        <v>109</v>
      </c>
      <c r="O8" s="123" t="s">
        <v>109</v>
      </c>
      <c r="P8" s="123" t="s">
        <v>109</v>
      </c>
      <c r="Q8" s="123" t="s">
        <v>109</v>
      </c>
      <c r="R8" s="123" t="s">
        <v>109</v>
      </c>
      <c r="S8" s="123" t="s">
        <v>109</v>
      </c>
      <c r="T8" s="123" t="s">
        <v>109</v>
      </c>
      <c r="U8" s="123" t="s">
        <v>109</v>
      </c>
      <c r="V8" s="123" t="s">
        <v>109</v>
      </c>
      <c r="W8" s="123" t="s">
        <v>109</v>
      </c>
      <c r="X8" s="123" t="s">
        <v>109</v>
      </c>
      <c r="Y8" s="123" t="s">
        <v>109</v>
      </c>
      <c r="Z8" s="123" t="s">
        <v>109</v>
      </c>
      <c r="AA8" s="123" t="s">
        <v>109</v>
      </c>
      <c r="AB8" s="123">
        <v>99.075599999999994</v>
      </c>
      <c r="AC8" s="123" t="s">
        <v>109</v>
      </c>
      <c r="AD8" s="123" t="s">
        <v>109</v>
      </c>
      <c r="AE8" s="123" t="s">
        <v>109</v>
      </c>
      <c r="AF8" s="123" t="s">
        <v>109</v>
      </c>
      <c r="AG8" s="124" t="s">
        <v>109</v>
      </c>
      <c r="AH8" s="123" t="s">
        <v>109</v>
      </c>
      <c r="AI8" s="123" t="s">
        <v>109</v>
      </c>
      <c r="AJ8" s="123" t="s">
        <v>109</v>
      </c>
      <c r="AK8" s="123" t="s">
        <v>109</v>
      </c>
      <c r="AL8" s="125" t="s">
        <v>109</v>
      </c>
      <c r="AM8" s="119" t="s">
        <v>109</v>
      </c>
      <c r="AN8" s="119" t="s">
        <v>109</v>
      </c>
      <c r="AO8" s="119" t="s">
        <v>109</v>
      </c>
      <c r="AP8" s="119" t="s">
        <v>109</v>
      </c>
      <c r="AQ8" s="119" t="s">
        <v>109</v>
      </c>
      <c r="AR8" s="119" t="s">
        <v>109</v>
      </c>
      <c r="AS8" s="119" t="s">
        <v>109</v>
      </c>
      <c r="AT8" s="120" t="s">
        <v>109</v>
      </c>
      <c r="AW8" s="109" t="s">
        <v>8</v>
      </c>
      <c r="AX8" s="121" t="str">
        <f t="shared" si="0"/>
        <v/>
      </c>
      <c r="AY8" s="123" t="str">
        <f t="shared" si="1"/>
        <v/>
      </c>
      <c r="AZ8" s="123" t="str">
        <f t="shared" si="2"/>
        <v/>
      </c>
      <c r="BA8" s="123" t="str">
        <f t="shared" si="3"/>
        <v/>
      </c>
      <c r="BB8" s="123" t="str">
        <f t="shared" si="4"/>
        <v/>
      </c>
      <c r="BC8" s="122" t="str">
        <f t="shared" si="5"/>
        <v/>
      </c>
      <c r="BD8" s="123" t="str">
        <f t="shared" si="6"/>
        <v/>
      </c>
      <c r="BE8" s="123" t="str">
        <f t="shared" si="7"/>
        <v/>
      </c>
      <c r="BF8" s="123" t="str">
        <f t="shared" si="8"/>
        <v/>
      </c>
      <c r="BG8" s="123">
        <f t="shared" si="9"/>
        <v>116.1576</v>
      </c>
      <c r="BH8" s="123" t="str">
        <f t="shared" si="10"/>
        <v/>
      </c>
      <c r="BI8" s="123" t="str">
        <f t="shared" si="11"/>
        <v/>
      </c>
      <c r="BJ8" s="123" t="str">
        <f t="shared" si="12"/>
        <v/>
      </c>
      <c r="BK8" s="123" t="str">
        <f t="shared" si="13"/>
        <v/>
      </c>
      <c r="BL8" s="123" t="str">
        <f t="shared" si="14"/>
        <v/>
      </c>
      <c r="BM8" s="123" t="str">
        <f t="shared" si="15"/>
        <v/>
      </c>
      <c r="BN8" s="123" t="str">
        <f t="shared" si="16"/>
        <v/>
      </c>
      <c r="BO8" s="123" t="str">
        <f t="shared" si="17"/>
        <v/>
      </c>
      <c r="BP8" s="123">
        <f t="shared" si="18"/>
        <v>0</v>
      </c>
      <c r="BQ8" s="123" t="str">
        <f t="shared" si="19"/>
        <v/>
      </c>
      <c r="BR8" s="123" t="str">
        <f t="shared" si="20"/>
        <v/>
      </c>
      <c r="BS8" s="123" t="str">
        <f t="shared" si="21"/>
        <v/>
      </c>
      <c r="BT8" s="123" t="str">
        <f t="shared" si="22"/>
        <v/>
      </c>
      <c r="BU8" s="123" t="str">
        <f t="shared" si="23"/>
        <v/>
      </c>
      <c r="BV8" s="123" t="str">
        <f t="shared" si="24"/>
        <v/>
      </c>
      <c r="BW8" s="123">
        <f t="shared" si="25"/>
        <v>99.075599999999994</v>
      </c>
      <c r="BX8" s="123" t="str">
        <f t="shared" si="26"/>
        <v/>
      </c>
      <c r="BY8" s="123" t="str">
        <f t="shared" si="27"/>
        <v/>
      </c>
      <c r="BZ8" s="123" t="str">
        <f t="shared" si="28"/>
        <v/>
      </c>
      <c r="CA8" s="123" t="str">
        <f t="shared" si="29"/>
        <v/>
      </c>
      <c r="CB8" s="124" t="str">
        <f t="shared" si="30"/>
        <v/>
      </c>
      <c r="CC8" s="123" t="str">
        <f t="shared" si="31"/>
        <v/>
      </c>
      <c r="CD8" s="123" t="str">
        <f t="shared" si="32"/>
        <v/>
      </c>
      <c r="CE8" s="123" t="str">
        <f t="shared" si="33"/>
        <v/>
      </c>
      <c r="CF8" s="123" t="str">
        <f t="shared" si="34"/>
        <v/>
      </c>
      <c r="CG8" s="125" t="str">
        <f t="shared" si="35"/>
        <v/>
      </c>
      <c r="CH8" s="119" t="s">
        <v>109</v>
      </c>
      <c r="CI8" s="119" t="s">
        <v>109</v>
      </c>
      <c r="CJ8" s="119" t="s">
        <v>109</v>
      </c>
      <c r="CK8" s="119" t="s">
        <v>109</v>
      </c>
      <c r="CL8" s="119" t="s">
        <v>109</v>
      </c>
      <c r="CM8" s="119" t="s">
        <v>109</v>
      </c>
      <c r="CN8" s="119" t="s">
        <v>109</v>
      </c>
      <c r="CO8" s="120" t="s">
        <v>109</v>
      </c>
    </row>
    <row r="9" spans="2:93" x14ac:dyDescent="0.25">
      <c r="B9" s="109" t="s">
        <v>9</v>
      </c>
      <c r="C9" s="121" t="s">
        <v>109</v>
      </c>
      <c r="D9" s="123" t="s">
        <v>109</v>
      </c>
      <c r="E9" s="123" t="s">
        <v>109</v>
      </c>
      <c r="F9" s="123" t="s">
        <v>109</v>
      </c>
      <c r="G9" s="123" t="s">
        <v>109</v>
      </c>
      <c r="H9" s="123" t="s">
        <v>109</v>
      </c>
      <c r="I9" s="122" t="s">
        <v>109</v>
      </c>
      <c r="J9" s="123" t="s">
        <v>109</v>
      </c>
      <c r="K9" s="123" t="s">
        <v>109</v>
      </c>
      <c r="L9" s="123" t="s">
        <v>109</v>
      </c>
      <c r="M9" s="123" t="s">
        <v>109</v>
      </c>
      <c r="N9" s="123" t="s">
        <v>109</v>
      </c>
      <c r="O9" s="123" t="s">
        <v>109</v>
      </c>
      <c r="P9" s="123" t="s">
        <v>109</v>
      </c>
      <c r="Q9" s="123" t="s">
        <v>109</v>
      </c>
      <c r="R9" s="123" t="s">
        <v>109</v>
      </c>
      <c r="S9" s="123" t="s">
        <v>109</v>
      </c>
      <c r="T9" s="123" t="s">
        <v>109</v>
      </c>
      <c r="U9" s="123" t="s">
        <v>109</v>
      </c>
      <c r="V9" s="123" t="s">
        <v>109</v>
      </c>
      <c r="W9" s="123" t="s">
        <v>109</v>
      </c>
      <c r="X9" s="123" t="s">
        <v>109</v>
      </c>
      <c r="Y9" s="123" t="s">
        <v>109</v>
      </c>
      <c r="Z9" s="123" t="s">
        <v>109</v>
      </c>
      <c r="AA9" s="123" t="s">
        <v>109</v>
      </c>
      <c r="AB9" s="123" t="s">
        <v>109</v>
      </c>
      <c r="AC9" s="123" t="s">
        <v>109</v>
      </c>
      <c r="AD9" s="123" t="s">
        <v>109</v>
      </c>
      <c r="AE9" s="123" t="s">
        <v>109</v>
      </c>
      <c r="AF9" s="123" t="s">
        <v>109</v>
      </c>
      <c r="AG9" s="124" t="s">
        <v>109</v>
      </c>
      <c r="AH9" s="123" t="s">
        <v>109</v>
      </c>
      <c r="AI9" s="123" t="s">
        <v>109</v>
      </c>
      <c r="AJ9" s="123" t="s">
        <v>109</v>
      </c>
      <c r="AK9" s="123" t="s">
        <v>109</v>
      </c>
      <c r="AL9" s="125" t="s">
        <v>109</v>
      </c>
      <c r="AM9" s="119" t="s">
        <v>109</v>
      </c>
      <c r="AN9" s="119" t="s">
        <v>109</v>
      </c>
      <c r="AO9" s="119" t="s">
        <v>109</v>
      </c>
      <c r="AP9" s="119" t="s">
        <v>109</v>
      </c>
      <c r="AQ9" s="119" t="s">
        <v>109</v>
      </c>
      <c r="AR9" s="119" t="s">
        <v>109</v>
      </c>
      <c r="AS9" s="119" t="s">
        <v>109</v>
      </c>
      <c r="AT9" s="120" t="s">
        <v>109</v>
      </c>
      <c r="AW9" s="109" t="s">
        <v>9</v>
      </c>
      <c r="AX9" s="121" t="str">
        <f t="shared" si="0"/>
        <v/>
      </c>
      <c r="AY9" s="123" t="str">
        <f t="shared" si="1"/>
        <v/>
      </c>
      <c r="AZ9" s="123" t="str">
        <f t="shared" si="2"/>
        <v/>
      </c>
      <c r="BA9" s="123" t="str">
        <f t="shared" si="3"/>
        <v/>
      </c>
      <c r="BB9" s="123" t="str">
        <f t="shared" si="4"/>
        <v/>
      </c>
      <c r="BC9" s="123" t="str">
        <f t="shared" si="5"/>
        <v/>
      </c>
      <c r="BD9" s="122" t="str">
        <f t="shared" si="6"/>
        <v/>
      </c>
      <c r="BE9" s="123" t="str">
        <f t="shared" si="7"/>
        <v/>
      </c>
      <c r="BF9" s="123" t="str">
        <f t="shared" si="8"/>
        <v/>
      </c>
      <c r="BG9" s="123" t="str">
        <f t="shared" si="9"/>
        <v/>
      </c>
      <c r="BH9" s="123" t="str">
        <f t="shared" si="10"/>
        <v/>
      </c>
      <c r="BI9" s="123" t="str">
        <f t="shared" si="11"/>
        <v/>
      </c>
      <c r="BJ9" s="123" t="str">
        <f t="shared" si="12"/>
        <v/>
      </c>
      <c r="BK9" s="123" t="str">
        <f t="shared" si="13"/>
        <v/>
      </c>
      <c r="BL9" s="123" t="str">
        <f t="shared" si="14"/>
        <v/>
      </c>
      <c r="BM9" s="123" t="str">
        <f t="shared" si="15"/>
        <v/>
      </c>
      <c r="BN9" s="123" t="str">
        <f t="shared" si="16"/>
        <v/>
      </c>
      <c r="BO9" s="123" t="str">
        <f t="shared" si="17"/>
        <v/>
      </c>
      <c r="BP9" s="123" t="str">
        <f t="shared" si="18"/>
        <v/>
      </c>
      <c r="BQ9" s="123" t="str">
        <f t="shared" si="19"/>
        <v/>
      </c>
      <c r="BR9" s="123" t="str">
        <f t="shared" si="20"/>
        <v/>
      </c>
      <c r="BS9" s="123" t="str">
        <f t="shared" si="21"/>
        <v/>
      </c>
      <c r="BT9" s="123" t="str">
        <f t="shared" si="22"/>
        <v/>
      </c>
      <c r="BU9" s="123" t="str">
        <f t="shared" si="23"/>
        <v/>
      </c>
      <c r="BV9" s="123" t="str">
        <f t="shared" si="24"/>
        <v/>
      </c>
      <c r="BW9" s="123" t="str">
        <f t="shared" si="25"/>
        <v/>
      </c>
      <c r="BX9" s="123" t="str">
        <f t="shared" si="26"/>
        <v/>
      </c>
      <c r="BY9" s="123" t="str">
        <f t="shared" si="27"/>
        <v/>
      </c>
      <c r="BZ9" s="123" t="str">
        <f t="shared" si="28"/>
        <v/>
      </c>
      <c r="CA9" s="123" t="str">
        <f t="shared" si="29"/>
        <v/>
      </c>
      <c r="CB9" s="124" t="str">
        <f t="shared" si="30"/>
        <v/>
      </c>
      <c r="CC9" s="123" t="str">
        <f t="shared" si="31"/>
        <v/>
      </c>
      <c r="CD9" s="123" t="str">
        <f t="shared" si="32"/>
        <v/>
      </c>
      <c r="CE9" s="123" t="str">
        <f t="shared" si="33"/>
        <v/>
      </c>
      <c r="CF9" s="123" t="str">
        <f t="shared" si="34"/>
        <v/>
      </c>
      <c r="CG9" s="125" t="str">
        <f t="shared" si="35"/>
        <v/>
      </c>
      <c r="CH9" s="119" t="s">
        <v>109</v>
      </c>
      <c r="CI9" s="119" t="s">
        <v>109</v>
      </c>
      <c r="CJ9" s="119" t="s">
        <v>109</v>
      </c>
      <c r="CK9" s="119" t="s">
        <v>109</v>
      </c>
      <c r="CL9" s="119" t="s">
        <v>109</v>
      </c>
      <c r="CM9" s="119" t="s">
        <v>109</v>
      </c>
      <c r="CN9" s="119" t="s">
        <v>109</v>
      </c>
      <c r="CO9" s="120" t="s">
        <v>109</v>
      </c>
    </row>
    <row r="10" spans="2:93" x14ac:dyDescent="0.25">
      <c r="B10" s="109" t="s">
        <v>11</v>
      </c>
      <c r="C10" s="121" t="s">
        <v>109</v>
      </c>
      <c r="D10" s="123" t="s">
        <v>109</v>
      </c>
      <c r="E10" s="123" t="s">
        <v>109</v>
      </c>
      <c r="F10" s="123" t="s">
        <v>109</v>
      </c>
      <c r="G10" s="123" t="s">
        <v>109</v>
      </c>
      <c r="H10" s="123" t="s">
        <v>109</v>
      </c>
      <c r="I10" s="123" t="s">
        <v>109</v>
      </c>
      <c r="J10" s="122" t="s">
        <v>109</v>
      </c>
      <c r="K10" s="123" t="s">
        <v>109</v>
      </c>
      <c r="L10" s="123" t="s">
        <v>109</v>
      </c>
      <c r="M10" s="123" t="s">
        <v>109</v>
      </c>
      <c r="N10" s="123" t="s">
        <v>109</v>
      </c>
      <c r="O10" s="123" t="s">
        <v>109</v>
      </c>
      <c r="P10" s="123" t="s">
        <v>109</v>
      </c>
      <c r="Q10" s="123" t="s">
        <v>109</v>
      </c>
      <c r="R10" s="123" t="s">
        <v>109</v>
      </c>
      <c r="S10" s="123" t="s">
        <v>109</v>
      </c>
      <c r="T10" s="123" t="s">
        <v>109</v>
      </c>
      <c r="U10" s="123" t="s">
        <v>109</v>
      </c>
      <c r="V10" s="123" t="s">
        <v>109</v>
      </c>
      <c r="W10" s="123" t="s">
        <v>109</v>
      </c>
      <c r="X10" s="123" t="s">
        <v>109</v>
      </c>
      <c r="Y10" s="123" t="s">
        <v>109</v>
      </c>
      <c r="Z10" s="123" t="s">
        <v>109</v>
      </c>
      <c r="AA10" s="123" t="s">
        <v>109</v>
      </c>
      <c r="AB10" s="123" t="s">
        <v>109</v>
      </c>
      <c r="AC10" s="123" t="s">
        <v>109</v>
      </c>
      <c r="AD10" s="123" t="s">
        <v>109</v>
      </c>
      <c r="AE10" s="123" t="s">
        <v>109</v>
      </c>
      <c r="AF10" s="123" t="s">
        <v>109</v>
      </c>
      <c r="AG10" s="124" t="s">
        <v>109</v>
      </c>
      <c r="AH10" s="123" t="s">
        <v>109</v>
      </c>
      <c r="AI10" s="123" t="s">
        <v>109</v>
      </c>
      <c r="AJ10" s="123" t="s">
        <v>109</v>
      </c>
      <c r="AK10" s="123" t="s">
        <v>109</v>
      </c>
      <c r="AL10" s="125" t="s">
        <v>109</v>
      </c>
      <c r="AM10" s="119" t="s">
        <v>109</v>
      </c>
      <c r="AN10" s="119" t="s">
        <v>109</v>
      </c>
      <c r="AO10" s="119" t="s">
        <v>109</v>
      </c>
      <c r="AP10" s="119" t="s">
        <v>109</v>
      </c>
      <c r="AQ10" s="119" t="s">
        <v>109</v>
      </c>
      <c r="AR10" s="119" t="s">
        <v>109</v>
      </c>
      <c r="AS10" s="119" t="s">
        <v>109</v>
      </c>
      <c r="AT10" s="120" t="s">
        <v>109</v>
      </c>
      <c r="AW10" s="109" t="s">
        <v>11</v>
      </c>
      <c r="AX10" s="121" t="str">
        <f t="shared" si="0"/>
        <v/>
      </c>
      <c r="AY10" s="123" t="str">
        <f t="shared" si="1"/>
        <v/>
      </c>
      <c r="AZ10" s="123" t="str">
        <f t="shared" si="2"/>
        <v/>
      </c>
      <c r="BA10" s="123" t="str">
        <f t="shared" si="3"/>
        <v/>
      </c>
      <c r="BB10" s="123" t="str">
        <f t="shared" si="4"/>
        <v/>
      </c>
      <c r="BC10" s="123" t="str">
        <f t="shared" si="5"/>
        <v/>
      </c>
      <c r="BD10" s="123" t="str">
        <f t="shared" si="6"/>
        <v/>
      </c>
      <c r="BE10" s="122" t="str">
        <f t="shared" si="7"/>
        <v/>
      </c>
      <c r="BF10" s="123" t="str">
        <f t="shared" si="8"/>
        <v/>
      </c>
      <c r="BG10" s="123" t="str">
        <f t="shared" si="9"/>
        <v/>
      </c>
      <c r="BH10" s="123" t="str">
        <f t="shared" si="10"/>
        <v/>
      </c>
      <c r="BI10" s="123" t="str">
        <f t="shared" si="11"/>
        <v/>
      </c>
      <c r="BJ10" s="123" t="str">
        <f t="shared" si="12"/>
        <v/>
      </c>
      <c r="BK10" s="123" t="str">
        <f t="shared" si="13"/>
        <v/>
      </c>
      <c r="BL10" s="123" t="str">
        <f t="shared" si="14"/>
        <v/>
      </c>
      <c r="BM10" s="123" t="str">
        <f t="shared" si="15"/>
        <v/>
      </c>
      <c r="BN10" s="123" t="str">
        <f t="shared" si="16"/>
        <v/>
      </c>
      <c r="BO10" s="123" t="str">
        <f t="shared" si="17"/>
        <v/>
      </c>
      <c r="BP10" s="123" t="str">
        <f t="shared" si="18"/>
        <v/>
      </c>
      <c r="BQ10" s="123" t="str">
        <f t="shared" si="19"/>
        <v/>
      </c>
      <c r="BR10" s="123" t="str">
        <f t="shared" si="20"/>
        <v/>
      </c>
      <c r="BS10" s="123" t="str">
        <f t="shared" si="21"/>
        <v/>
      </c>
      <c r="BT10" s="123" t="str">
        <f t="shared" si="22"/>
        <v/>
      </c>
      <c r="BU10" s="123" t="str">
        <f t="shared" si="23"/>
        <v/>
      </c>
      <c r="BV10" s="123" t="str">
        <f t="shared" si="24"/>
        <v/>
      </c>
      <c r="BW10" s="123" t="str">
        <f t="shared" si="25"/>
        <v/>
      </c>
      <c r="BX10" s="123" t="str">
        <f t="shared" si="26"/>
        <v/>
      </c>
      <c r="BY10" s="123" t="str">
        <f t="shared" si="27"/>
        <v/>
      </c>
      <c r="BZ10" s="123" t="str">
        <f t="shared" si="28"/>
        <v/>
      </c>
      <c r="CA10" s="123" t="str">
        <f t="shared" si="29"/>
        <v/>
      </c>
      <c r="CB10" s="124" t="str">
        <f t="shared" si="30"/>
        <v/>
      </c>
      <c r="CC10" s="123" t="str">
        <f t="shared" si="31"/>
        <v/>
      </c>
      <c r="CD10" s="123" t="str">
        <f t="shared" si="32"/>
        <v/>
      </c>
      <c r="CE10" s="123" t="str">
        <f t="shared" si="33"/>
        <v/>
      </c>
      <c r="CF10" s="123" t="str">
        <f t="shared" si="34"/>
        <v/>
      </c>
      <c r="CG10" s="125" t="str">
        <f t="shared" si="35"/>
        <v/>
      </c>
      <c r="CH10" s="119" t="s">
        <v>109</v>
      </c>
      <c r="CI10" s="119" t="s">
        <v>109</v>
      </c>
      <c r="CJ10" s="119" t="s">
        <v>109</v>
      </c>
      <c r="CK10" s="119" t="s">
        <v>109</v>
      </c>
      <c r="CL10" s="119" t="s">
        <v>109</v>
      </c>
      <c r="CM10" s="119" t="s">
        <v>109</v>
      </c>
      <c r="CN10" s="119" t="s">
        <v>109</v>
      </c>
      <c r="CO10" s="120" t="s">
        <v>109</v>
      </c>
    </row>
    <row r="11" spans="2:93" x14ac:dyDescent="0.25">
      <c r="B11" s="109" t="s">
        <v>12</v>
      </c>
      <c r="C11" s="121" t="s">
        <v>109</v>
      </c>
      <c r="D11" s="123" t="s">
        <v>109</v>
      </c>
      <c r="E11" s="123" t="s">
        <v>109</v>
      </c>
      <c r="F11" s="123" t="s">
        <v>109</v>
      </c>
      <c r="G11" s="123" t="s">
        <v>109</v>
      </c>
      <c r="H11" s="123" t="s">
        <v>109</v>
      </c>
      <c r="I11" s="123" t="s">
        <v>109</v>
      </c>
      <c r="J11" s="123" t="s">
        <v>109</v>
      </c>
      <c r="K11" s="122" t="s">
        <v>109</v>
      </c>
      <c r="L11" s="123" t="s">
        <v>109</v>
      </c>
      <c r="M11" s="123" t="s">
        <v>109</v>
      </c>
      <c r="N11" s="123" t="s">
        <v>109</v>
      </c>
      <c r="O11" s="123" t="s">
        <v>109</v>
      </c>
      <c r="P11" s="123" t="s">
        <v>109</v>
      </c>
      <c r="Q11" s="123" t="s">
        <v>109</v>
      </c>
      <c r="R11" s="123" t="s">
        <v>109</v>
      </c>
      <c r="S11" s="123" t="s">
        <v>109</v>
      </c>
      <c r="T11" s="123" t="s">
        <v>109</v>
      </c>
      <c r="U11" s="123" t="s">
        <v>109</v>
      </c>
      <c r="V11" s="123" t="s">
        <v>109</v>
      </c>
      <c r="W11" s="123" t="s">
        <v>109</v>
      </c>
      <c r="X11" s="123" t="s">
        <v>109</v>
      </c>
      <c r="Y11" s="123" t="s">
        <v>109</v>
      </c>
      <c r="Z11" s="123" t="s">
        <v>109</v>
      </c>
      <c r="AA11" s="123">
        <v>112.74120000000001</v>
      </c>
      <c r="AB11" s="123" t="s">
        <v>109</v>
      </c>
      <c r="AC11" s="123" t="s">
        <v>109</v>
      </c>
      <c r="AD11" s="123" t="s">
        <v>109</v>
      </c>
      <c r="AE11" s="123" t="s">
        <v>109</v>
      </c>
      <c r="AF11" s="123">
        <v>290.39400000000001</v>
      </c>
      <c r="AG11" s="124" t="s">
        <v>109</v>
      </c>
      <c r="AH11" s="123" t="s">
        <v>109</v>
      </c>
      <c r="AI11" s="123" t="s">
        <v>109</v>
      </c>
      <c r="AJ11" s="123" t="s">
        <v>109</v>
      </c>
      <c r="AK11" s="123" t="s">
        <v>109</v>
      </c>
      <c r="AL11" s="125" t="s">
        <v>109</v>
      </c>
      <c r="AM11" s="119" t="s">
        <v>109</v>
      </c>
      <c r="AN11" s="119" t="s">
        <v>109</v>
      </c>
      <c r="AO11" s="119" t="s">
        <v>109</v>
      </c>
      <c r="AP11" s="119" t="s">
        <v>109</v>
      </c>
      <c r="AQ11" s="119" t="s">
        <v>109</v>
      </c>
      <c r="AR11" s="119" t="s">
        <v>109</v>
      </c>
      <c r="AS11" s="119" t="s">
        <v>109</v>
      </c>
      <c r="AT11" s="120" t="s">
        <v>109</v>
      </c>
      <c r="AW11" s="109" t="s">
        <v>12</v>
      </c>
      <c r="AX11" s="121" t="str">
        <f t="shared" si="0"/>
        <v/>
      </c>
      <c r="AY11" s="123">
        <f t="shared" si="1"/>
        <v>0</v>
      </c>
      <c r="AZ11" s="123" t="str">
        <f t="shared" si="2"/>
        <v/>
      </c>
      <c r="BA11" s="123" t="str">
        <f t="shared" si="3"/>
        <v/>
      </c>
      <c r="BB11" s="123" t="str">
        <f t="shared" si="4"/>
        <v/>
      </c>
      <c r="BC11" s="123" t="str">
        <f t="shared" si="5"/>
        <v/>
      </c>
      <c r="BD11" s="123" t="str">
        <f t="shared" si="6"/>
        <v/>
      </c>
      <c r="BE11" s="123" t="str">
        <f t="shared" si="7"/>
        <v/>
      </c>
      <c r="BF11" s="122" t="str">
        <f t="shared" si="8"/>
        <v/>
      </c>
      <c r="BG11" s="123" t="str">
        <f t="shared" si="9"/>
        <v/>
      </c>
      <c r="BH11" s="123" t="str">
        <f t="shared" si="10"/>
        <v/>
      </c>
      <c r="BI11" s="123" t="str">
        <f t="shared" si="11"/>
        <v/>
      </c>
      <c r="BJ11" s="123" t="str">
        <f t="shared" si="12"/>
        <v/>
      </c>
      <c r="BK11" s="123" t="str">
        <f t="shared" si="13"/>
        <v/>
      </c>
      <c r="BL11" s="123" t="str">
        <f t="shared" si="14"/>
        <v/>
      </c>
      <c r="BM11" s="123" t="str">
        <f t="shared" si="15"/>
        <v/>
      </c>
      <c r="BN11" s="123" t="str">
        <f t="shared" si="16"/>
        <v/>
      </c>
      <c r="BO11" s="123" t="str">
        <f t="shared" si="17"/>
        <v/>
      </c>
      <c r="BP11" s="123" t="str">
        <f t="shared" si="18"/>
        <v/>
      </c>
      <c r="BQ11" s="123" t="str">
        <f t="shared" si="19"/>
        <v/>
      </c>
      <c r="BR11" s="123" t="str">
        <f t="shared" si="20"/>
        <v/>
      </c>
      <c r="BS11" s="123" t="str">
        <f t="shared" si="21"/>
        <v/>
      </c>
      <c r="BT11" s="123" t="str">
        <f t="shared" si="22"/>
        <v/>
      </c>
      <c r="BU11" s="123" t="str">
        <f t="shared" si="23"/>
        <v/>
      </c>
      <c r="BV11" s="123">
        <f t="shared" si="24"/>
        <v>112.74120000000001</v>
      </c>
      <c r="BW11" s="123" t="str">
        <f t="shared" si="25"/>
        <v/>
      </c>
      <c r="BX11" s="123" t="str">
        <f t="shared" si="26"/>
        <v/>
      </c>
      <c r="BY11" s="123" t="str">
        <f t="shared" si="27"/>
        <v/>
      </c>
      <c r="BZ11" s="123" t="str">
        <f t="shared" si="28"/>
        <v/>
      </c>
      <c r="CA11" s="123">
        <f t="shared" si="29"/>
        <v>290.39400000000001</v>
      </c>
      <c r="CB11" s="124" t="str">
        <f t="shared" si="30"/>
        <v/>
      </c>
      <c r="CC11" s="123" t="str">
        <f t="shared" si="31"/>
        <v/>
      </c>
      <c r="CD11" s="123" t="str">
        <f t="shared" si="32"/>
        <v/>
      </c>
      <c r="CE11" s="123" t="str">
        <f t="shared" si="33"/>
        <v/>
      </c>
      <c r="CF11" s="123" t="str">
        <f t="shared" si="34"/>
        <v/>
      </c>
      <c r="CG11" s="125" t="str">
        <f t="shared" si="35"/>
        <v/>
      </c>
      <c r="CH11" s="119" t="s">
        <v>109</v>
      </c>
      <c r="CI11" s="119" t="s">
        <v>109</v>
      </c>
      <c r="CJ11" s="119" t="s">
        <v>109</v>
      </c>
      <c r="CK11" s="119" t="s">
        <v>109</v>
      </c>
      <c r="CL11" s="119" t="s">
        <v>109</v>
      </c>
      <c r="CM11" s="119" t="s">
        <v>109</v>
      </c>
      <c r="CN11" s="119" t="s">
        <v>109</v>
      </c>
      <c r="CO11" s="120" t="s">
        <v>109</v>
      </c>
    </row>
    <row r="12" spans="2:93" x14ac:dyDescent="0.25">
      <c r="B12" s="109" t="s">
        <v>7</v>
      </c>
      <c r="C12" s="121">
        <v>34.164000000000001</v>
      </c>
      <c r="D12" s="123">
        <v>416.80079999999992</v>
      </c>
      <c r="E12" s="123" t="s">
        <v>109</v>
      </c>
      <c r="F12" s="123" t="s">
        <v>109</v>
      </c>
      <c r="G12" s="123">
        <v>409.96800000000002</v>
      </c>
      <c r="H12" s="123">
        <v>68.328000000000003</v>
      </c>
      <c r="I12" s="123" t="s">
        <v>109</v>
      </c>
      <c r="J12" s="123" t="s">
        <v>109</v>
      </c>
      <c r="K12" s="123">
        <v>546.62400000000002</v>
      </c>
      <c r="L12" s="122" t="s">
        <v>109</v>
      </c>
      <c r="M12" s="123" t="s">
        <v>109</v>
      </c>
      <c r="N12" s="123" t="s">
        <v>109</v>
      </c>
      <c r="O12" s="123" t="s">
        <v>109</v>
      </c>
      <c r="P12" s="123" t="s">
        <v>109</v>
      </c>
      <c r="Q12" s="123" t="s">
        <v>109</v>
      </c>
      <c r="R12" s="123" t="s">
        <v>109</v>
      </c>
      <c r="S12" s="123">
        <v>75.160800000000009</v>
      </c>
      <c r="T12" s="123" t="s">
        <v>109</v>
      </c>
      <c r="U12" s="123">
        <v>34.164000000000001</v>
      </c>
      <c r="V12" s="123">
        <v>44.413199999999996</v>
      </c>
      <c r="W12" s="123" t="s">
        <v>109</v>
      </c>
      <c r="X12" s="123" t="s">
        <v>109</v>
      </c>
      <c r="Y12" s="123" t="s">
        <v>109</v>
      </c>
      <c r="Z12" s="123" t="s">
        <v>109</v>
      </c>
      <c r="AA12" s="123" t="s">
        <v>109</v>
      </c>
      <c r="AB12" s="123" t="s">
        <v>109</v>
      </c>
      <c r="AC12" s="123" t="s">
        <v>109</v>
      </c>
      <c r="AD12" s="123" t="s">
        <v>109</v>
      </c>
      <c r="AE12" s="123" t="s">
        <v>109</v>
      </c>
      <c r="AF12" s="123">
        <v>830.18520000000012</v>
      </c>
      <c r="AG12" s="124" t="s">
        <v>109</v>
      </c>
      <c r="AH12" s="123" t="s">
        <v>109</v>
      </c>
      <c r="AI12" s="123" t="s">
        <v>109</v>
      </c>
      <c r="AJ12" s="123" t="s">
        <v>109</v>
      </c>
      <c r="AK12" s="123" t="s">
        <v>109</v>
      </c>
      <c r="AL12" s="125" t="s">
        <v>109</v>
      </c>
      <c r="AM12" s="119" t="s">
        <v>109</v>
      </c>
      <c r="AN12" s="119" t="s">
        <v>109</v>
      </c>
      <c r="AO12" s="119" t="s">
        <v>109</v>
      </c>
      <c r="AP12" s="119" t="s">
        <v>109</v>
      </c>
      <c r="AQ12" s="119" t="s">
        <v>109</v>
      </c>
      <c r="AR12" s="119" t="s">
        <v>109</v>
      </c>
      <c r="AS12" s="119" t="s">
        <v>109</v>
      </c>
      <c r="AT12" s="120" t="s">
        <v>109</v>
      </c>
      <c r="AW12" s="109" t="s">
        <v>7</v>
      </c>
      <c r="AX12" s="121">
        <f t="shared" si="0"/>
        <v>34.164000000000001</v>
      </c>
      <c r="AY12" s="123">
        <f t="shared" si="1"/>
        <v>416.80079999999992</v>
      </c>
      <c r="AZ12" s="123" t="str">
        <f t="shared" si="2"/>
        <v/>
      </c>
      <c r="BA12" s="123" t="str">
        <f t="shared" si="3"/>
        <v/>
      </c>
      <c r="BB12" s="123">
        <f t="shared" si="4"/>
        <v>409.96800000000002</v>
      </c>
      <c r="BC12" s="123">
        <f t="shared" si="5"/>
        <v>68.328000000000003</v>
      </c>
      <c r="BD12" s="123" t="str">
        <f t="shared" si="6"/>
        <v/>
      </c>
      <c r="BE12" s="123" t="str">
        <f t="shared" si="7"/>
        <v/>
      </c>
      <c r="BF12" s="123">
        <f t="shared" si="8"/>
        <v>546.62400000000002</v>
      </c>
      <c r="BG12" s="122" t="str">
        <f t="shared" si="9"/>
        <v/>
      </c>
      <c r="BH12" s="123" t="str">
        <f t="shared" si="10"/>
        <v/>
      </c>
      <c r="BI12" s="123" t="str">
        <f t="shared" si="11"/>
        <v/>
      </c>
      <c r="BJ12" s="123" t="str">
        <f t="shared" si="12"/>
        <v/>
      </c>
      <c r="BK12" s="123" t="str">
        <f t="shared" si="13"/>
        <v/>
      </c>
      <c r="BL12" s="123" t="str">
        <f t="shared" si="14"/>
        <v/>
      </c>
      <c r="BM12" s="123" t="str">
        <f t="shared" si="15"/>
        <v/>
      </c>
      <c r="BN12" s="123">
        <f t="shared" si="16"/>
        <v>75.160800000000009</v>
      </c>
      <c r="BO12" s="123" t="str">
        <f t="shared" si="17"/>
        <v/>
      </c>
      <c r="BP12" s="123">
        <f t="shared" si="18"/>
        <v>34.164000000000001</v>
      </c>
      <c r="BQ12" s="123">
        <f t="shared" si="19"/>
        <v>44.413199999999996</v>
      </c>
      <c r="BR12" s="123" t="str">
        <f t="shared" si="20"/>
        <v/>
      </c>
      <c r="BS12" s="123" t="str">
        <f t="shared" si="21"/>
        <v/>
      </c>
      <c r="BT12" s="123" t="str">
        <f t="shared" si="22"/>
        <v/>
      </c>
      <c r="BU12" s="123" t="str">
        <f t="shared" si="23"/>
        <v/>
      </c>
      <c r="BV12" s="123" t="str">
        <f t="shared" si="24"/>
        <v/>
      </c>
      <c r="BW12" s="123" t="str">
        <f t="shared" si="25"/>
        <v/>
      </c>
      <c r="BX12" s="123" t="str">
        <f t="shared" si="26"/>
        <v/>
      </c>
      <c r="BY12" s="123" t="str">
        <f t="shared" si="27"/>
        <v/>
      </c>
      <c r="BZ12" s="123" t="str">
        <f t="shared" si="28"/>
        <v/>
      </c>
      <c r="CA12" s="123">
        <f t="shared" si="29"/>
        <v>830.18520000000012</v>
      </c>
      <c r="CB12" s="124" t="str">
        <f t="shared" si="30"/>
        <v/>
      </c>
      <c r="CC12" s="123" t="str">
        <f t="shared" si="31"/>
        <v/>
      </c>
      <c r="CD12" s="123" t="str">
        <f t="shared" si="32"/>
        <v/>
      </c>
      <c r="CE12" s="123" t="str">
        <f t="shared" si="33"/>
        <v/>
      </c>
      <c r="CF12" s="123" t="str">
        <f t="shared" si="34"/>
        <v/>
      </c>
      <c r="CG12" s="125" t="str">
        <f t="shared" si="35"/>
        <v/>
      </c>
      <c r="CH12" s="119" t="s">
        <v>109</v>
      </c>
      <c r="CI12" s="119" t="s">
        <v>109</v>
      </c>
      <c r="CJ12" s="119" t="s">
        <v>109</v>
      </c>
      <c r="CK12" s="119" t="s">
        <v>109</v>
      </c>
      <c r="CL12" s="119" t="s">
        <v>109</v>
      </c>
      <c r="CM12" s="119" t="s">
        <v>109</v>
      </c>
      <c r="CN12" s="119" t="s">
        <v>109</v>
      </c>
      <c r="CO12" s="120" t="s">
        <v>109</v>
      </c>
    </row>
    <row r="13" spans="2:93" x14ac:dyDescent="0.25">
      <c r="B13" s="209" t="s">
        <v>218</v>
      </c>
      <c r="C13" s="121" t="s">
        <v>109</v>
      </c>
      <c r="D13" s="123" t="s">
        <v>109</v>
      </c>
      <c r="E13" s="123" t="s">
        <v>109</v>
      </c>
      <c r="F13" s="123" t="s">
        <v>109</v>
      </c>
      <c r="G13" s="123" t="s">
        <v>109</v>
      </c>
      <c r="H13" s="123" t="s">
        <v>109</v>
      </c>
      <c r="I13" s="123" t="s">
        <v>109</v>
      </c>
      <c r="J13" s="123" t="s">
        <v>109</v>
      </c>
      <c r="K13" s="123" t="s">
        <v>109</v>
      </c>
      <c r="L13" s="123" t="s">
        <v>109</v>
      </c>
      <c r="M13" s="122" t="s">
        <v>109</v>
      </c>
      <c r="N13" s="123" t="s">
        <v>109</v>
      </c>
      <c r="O13" s="123" t="s">
        <v>109</v>
      </c>
      <c r="P13" s="123" t="s">
        <v>109</v>
      </c>
      <c r="Q13" s="123" t="s">
        <v>109</v>
      </c>
      <c r="R13" s="123" t="s">
        <v>109</v>
      </c>
      <c r="S13" s="123" t="s">
        <v>109</v>
      </c>
      <c r="T13" s="123" t="s">
        <v>109</v>
      </c>
      <c r="U13" s="123" t="s">
        <v>109</v>
      </c>
      <c r="V13" s="123" t="s">
        <v>109</v>
      </c>
      <c r="W13" s="123" t="s">
        <v>109</v>
      </c>
      <c r="X13" s="123" t="s">
        <v>109</v>
      </c>
      <c r="Y13" s="123" t="s">
        <v>109</v>
      </c>
      <c r="Z13" s="123" t="s">
        <v>109</v>
      </c>
      <c r="AA13" s="123" t="s">
        <v>109</v>
      </c>
      <c r="AB13" s="123" t="s">
        <v>109</v>
      </c>
      <c r="AC13" s="123" t="s">
        <v>109</v>
      </c>
      <c r="AD13" s="123" t="s">
        <v>109</v>
      </c>
      <c r="AE13" s="123" t="s">
        <v>109</v>
      </c>
      <c r="AF13" s="123" t="s">
        <v>109</v>
      </c>
      <c r="AG13" s="124" t="s">
        <v>109</v>
      </c>
      <c r="AH13" s="123" t="s">
        <v>109</v>
      </c>
      <c r="AI13" s="123" t="s">
        <v>109</v>
      </c>
      <c r="AJ13" s="123" t="s">
        <v>109</v>
      </c>
      <c r="AK13" s="123" t="s">
        <v>109</v>
      </c>
      <c r="AL13" s="125" t="s">
        <v>109</v>
      </c>
      <c r="AM13" s="119" t="s">
        <v>109</v>
      </c>
      <c r="AN13" s="119" t="s">
        <v>109</v>
      </c>
      <c r="AO13" s="119" t="s">
        <v>109</v>
      </c>
      <c r="AP13" s="119" t="s">
        <v>109</v>
      </c>
      <c r="AQ13" s="119" t="s">
        <v>109</v>
      </c>
      <c r="AR13" s="119" t="s">
        <v>109</v>
      </c>
      <c r="AS13" s="119" t="s">
        <v>109</v>
      </c>
      <c r="AT13" s="120" t="s">
        <v>109</v>
      </c>
      <c r="AW13" s="209" t="s">
        <v>218</v>
      </c>
      <c r="AX13" s="121" t="str">
        <f t="shared" si="0"/>
        <v/>
      </c>
      <c r="AY13" s="123" t="str">
        <f t="shared" si="1"/>
        <v/>
      </c>
      <c r="AZ13" s="123" t="str">
        <f t="shared" si="2"/>
        <v/>
      </c>
      <c r="BA13" s="123" t="str">
        <f t="shared" si="3"/>
        <v/>
      </c>
      <c r="BB13" s="123" t="str">
        <f t="shared" si="4"/>
        <v/>
      </c>
      <c r="BC13" s="123" t="str">
        <f t="shared" si="5"/>
        <v/>
      </c>
      <c r="BD13" s="123" t="str">
        <f t="shared" si="6"/>
        <v/>
      </c>
      <c r="BE13" s="123" t="str">
        <f t="shared" si="7"/>
        <v/>
      </c>
      <c r="BF13" s="123" t="str">
        <f t="shared" si="8"/>
        <v/>
      </c>
      <c r="BG13" s="123" t="str">
        <f t="shared" si="9"/>
        <v/>
      </c>
      <c r="BH13" s="122" t="str">
        <f t="shared" si="10"/>
        <v/>
      </c>
      <c r="BI13" s="123" t="str">
        <f t="shared" si="11"/>
        <v/>
      </c>
      <c r="BJ13" s="123" t="str">
        <f t="shared" si="12"/>
        <v/>
      </c>
      <c r="BK13" s="123" t="str">
        <f t="shared" si="13"/>
        <v/>
      </c>
      <c r="BL13" s="123" t="str">
        <f t="shared" si="14"/>
        <v/>
      </c>
      <c r="BM13" s="123" t="str">
        <f t="shared" si="15"/>
        <v/>
      </c>
      <c r="BN13" s="123" t="str">
        <f t="shared" si="16"/>
        <v/>
      </c>
      <c r="BO13" s="123" t="str">
        <f t="shared" si="17"/>
        <v/>
      </c>
      <c r="BP13" s="123" t="str">
        <f t="shared" si="18"/>
        <v/>
      </c>
      <c r="BQ13" s="123" t="str">
        <f t="shared" si="19"/>
        <v/>
      </c>
      <c r="BR13" s="123" t="str">
        <f t="shared" si="20"/>
        <v/>
      </c>
      <c r="BS13" s="123" t="str">
        <f t="shared" si="21"/>
        <v/>
      </c>
      <c r="BT13" s="123" t="str">
        <f t="shared" si="22"/>
        <v/>
      </c>
      <c r="BU13" s="123" t="str">
        <f t="shared" si="23"/>
        <v/>
      </c>
      <c r="BV13" s="123" t="str">
        <f t="shared" si="24"/>
        <v/>
      </c>
      <c r="BW13" s="123" t="str">
        <f t="shared" si="25"/>
        <v/>
      </c>
      <c r="BX13" s="123" t="str">
        <f t="shared" si="26"/>
        <v/>
      </c>
      <c r="BY13" s="123" t="str">
        <f t="shared" si="27"/>
        <v/>
      </c>
      <c r="BZ13" s="123" t="str">
        <f t="shared" si="28"/>
        <v/>
      </c>
      <c r="CA13" s="123" t="str">
        <f t="shared" si="29"/>
        <v/>
      </c>
      <c r="CB13" s="124" t="str">
        <f t="shared" si="30"/>
        <v/>
      </c>
      <c r="CC13" s="123" t="str">
        <f t="shared" si="31"/>
        <v/>
      </c>
      <c r="CD13" s="123" t="str">
        <f t="shared" si="32"/>
        <v/>
      </c>
      <c r="CE13" s="123" t="str">
        <f t="shared" si="33"/>
        <v/>
      </c>
      <c r="CF13" s="123" t="str">
        <f t="shared" si="34"/>
        <v/>
      </c>
      <c r="CG13" s="125" t="str">
        <f t="shared" si="35"/>
        <v/>
      </c>
      <c r="CH13" s="119" t="s">
        <v>109</v>
      </c>
      <c r="CI13" s="119" t="s">
        <v>109</v>
      </c>
      <c r="CJ13" s="119" t="s">
        <v>109</v>
      </c>
      <c r="CK13" s="119" t="s">
        <v>109</v>
      </c>
      <c r="CL13" s="119" t="s">
        <v>109</v>
      </c>
      <c r="CM13" s="119" t="s">
        <v>109</v>
      </c>
      <c r="CN13" s="119" t="s">
        <v>109</v>
      </c>
      <c r="CO13" s="120" t="s">
        <v>109</v>
      </c>
    </row>
    <row r="14" spans="2:93" x14ac:dyDescent="0.25">
      <c r="B14" s="109" t="s">
        <v>13</v>
      </c>
      <c r="C14" s="121" t="s">
        <v>109</v>
      </c>
      <c r="D14" s="123" t="s">
        <v>109</v>
      </c>
      <c r="E14" s="123" t="s">
        <v>109</v>
      </c>
      <c r="F14" s="123" t="s">
        <v>109</v>
      </c>
      <c r="G14" s="123" t="s">
        <v>109</v>
      </c>
      <c r="H14" s="123" t="s">
        <v>109</v>
      </c>
      <c r="I14" s="123" t="s">
        <v>109</v>
      </c>
      <c r="J14" s="123" t="s">
        <v>109</v>
      </c>
      <c r="K14" s="123" t="s">
        <v>109</v>
      </c>
      <c r="L14" s="123" t="s">
        <v>109</v>
      </c>
      <c r="M14" s="123" t="s">
        <v>109</v>
      </c>
      <c r="N14" s="122" t="s">
        <v>109</v>
      </c>
      <c r="O14" s="123" t="s">
        <v>109</v>
      </c>
      <c r="P14" s="123" t="s">
        <v>109</v>
      </c>
      <c r="Q14" s="123" t="s">
        <v>109</v>
      </c>
      <c r="R14" s="123" t="s">
        <v>109</v>
      </c>
      <c r="S14" s="123" t="s">
        <v>109</v>
      </c>
      <c r="T14" s="123" t="s">
        <v>109</v>
      </c>
      <c r="U14" s="123" t="s">
        <v>109</v>
      </c>
      <c r="V14" s="123" t="s">
        <v>109</v>
      </c>
      <c r="W14" s="123" t="s">
        <v>109</v>
      </c>
      <c r="X14" s="123" t="s">
        <v>109</v>
      </c>
      <c r="Y14" s="123" t="s">
        <v>109</v>
      </c>
      <c r="Z14" s="123" t="s">
        <v>109</v>
      </c>
      <c r="AA14" s="123" t="s">
        <v>109</v>
      </c>
      <c r="AB14" s="123" t="s">
        <v>109</v>
      </c>
      <c r="AC14" s="123" t="s">
        <v>109</v>
      </c>
      <c r="AD14" s="123" t="s">
        <v>109</v>
      </c>
      <c r="AE14" s="123" t="s">
        <v>109</v>
      </c>
      <c r="AF14" s="123" t="s">
        <v>109</v>
      </c>
      <c r="AG14" s="124" t="s">
        <v>109</v>
      </c>
      <c r="AH14" s="123" t="s">
        <v>109</v>
      </c>
      <c r="AI14" s="123">
        <v>122.99039999999999</v>
      </c>
      <c r="AJ14" s="123" t="s">
        <v>109</v>
      </c>
      <c r="AK14" s="123" t="s">
        <v>109</v>
      </c>
      <c r="AL14" s="125">
        <v>184.48560000000003</v>
      </c>
      <c r="AM14" s="119" t="s">
        <v>109</v>
      </c>
      <c r="AN14" s="119" t="s">
        <v>109</v>
      </c>
      <c r="AO14" s="119" t="s">
        <v>109</v>
      </c>
      <c r="AP14" s="119" t="s">
        <v>109</v>
      </c>
      <c r="AQ14" s="119" t="s">
        <v>109</v>
      </c>
      <c r="AR14" s="119" t="s">
        <v>109</v>
      </c>
      <c r="AS14" s="119" t="s">
        <v>109</v>
      </c>
      <c r="AT14" s="120" t="s">
        <v>109</v>
      </c>
      <c r="AW14" s="109" t="s">
        <v>13</v>
      </c>
      <c r="AX14" s="121" t="str">
        <f t="shared" si="0"/>
        <v/>
      </c>
      <c r="AY14" s="123" t="str">
        <f t="shared" si="1"/>
        <v/>
      </c>
      <c r="AZ14" s="123" t="str">
        <f t="shared" si="2"/>
        <v/>
      </c>
      <c r="BA14" s="123" t="str">
        <f t="shared" si="3"/>
        <v/>
      </c>
      <c r="BB14" s="123" t="str">
        <f t="shared" si="4"/>
        <v/>
      </c>
      <c r="BC14" s="123" t="str">
        <f t="shared" si="5"/>
        <v/>
      </c>
      <c r="BD14" s="123" t="str">
        <f t="shared" si="6"/>
        <v/>
      </c>
      <c r="BE14" s="123" t="str">
        <f t="shared" si="7"/>
        <v/>
      </c>
      <c r="BF14" s="123" t="str">
        <f t="shared" si="8"/>
        <v/>
      </c>
      <c r="BG14" s="123" t="str">
        <f t="shared" si="9"/>
        <v/>
      </c>
      <c r="BH14" s="123" t="str">
        <f t="shared" si="10"/>
        <v/>
      </c>
      <c r="BI14" s="122" t="str">
        <f t="shared" si="11"/>
        <v/>
      </c>
      <c r="BJ14" s="123" t="str">
        <f t="shared" si="12"/>
        <v/>
      </c>
      <c r="BK14" s="123" t="str">
        <f t="shared" si="13"/>
        <v/>
      </c>
      <c r="BL14" s="123" t="str">
        <f t="shared" si="14"/>
        <v/>
      </c>
      <c r="BM14" s="123" t="str">
        <f t="shared" si="15"/>
        <v/>
      </c>
      <c r="BN14" s="123" t="str">
        <f t="shared" si="16"/>
        <v/>
      </c>
      <c r="BO14" s="123" t="str">
        <f t="shared" si="17"/>
        <v/>
      </c>
      <c r="BP14" s="123" t="str">
        <f t="shared" si="18"/>
        <v/>
      </c>
      <c r="BQ14" s="123" t="str">
        <f t="shared" si="19"/>
        <v/>
      </c>
      <c r="BR14" s="123" t="str">
        <f t="shared" si="20"/>
        <v/>
      </c>
      <c r="BS14" s="123">
        <f t="shared" si="21"/>
        <v>0</v>
      </c>
      <c r="BT14" s="123" t="str">
        <f t="shared" si="22"/>
        <v/>
      </c>
      <c r="BU14" s="123" t="str">
        <f t="shared" si="23"/>
        <v/>
      </c>
      <c r="BV14" s="123" t="str">
        <f t="shared" si="24"/>
        <v/>
      </c>
      <c r="BW14" s="123" t="str">
        <f t="shared" si="25"/>
        <v/>
      </c>
      <c r="BX14" s="123" t="str">
        <f t="shared" si="26"/>
        <v/>
      </c>
      <c r="BY14" s="123" t="str">
        <f t="shared" si="27"/>
        <v/>
      </c>
      <c r="BZ14" s="123" t="str">
        <f t="shared" si="28"/>
        <v/>
      </c>
      <c r="CA14" s="123" t="str">
        <f t="shared" si="29"/>
        <v/>
      </c>
      <c r="CB14" s="124" t="str">
        <f t="shared" si="30"/>
        <v/>
      </c>
      <c r="CC14" s="123" t="str">
        <f t="shared" si="31"/>
        <v/>
      </c>
      <c r="CD14" s="123">
        <f t="shared" si="32"/>
        <v>122.99039999999999</v>
      </c>
      <c r="CE14" s="123" t="str">
        <f t="shared" si="33"/>
        <v/>
      </c>
      <c r="CF14" s="123" t="str">
        <f t="shared" si="34"/>
        <v/>
      </c>
      <c r="CG14" s="125">
        <f t="shared" si="35"/>
        <v>184.48560000000003</v>
      </c>
      <c r="CH14" s="119" t="s">
        <v>109</v>
      </c>
      <c r="CI14" s="119" t="s">
        <v>109</v>
      </c>
      <c r="CJ14" s="119" t="s">
        <v>109</v>
      </c>
      <c r="CK14" s="119" t="s">
        <v>109</v>
      </c>
      <c r="CL14" s="119" t="s">
        <v>109</v>
      </c>
      <c r="CM14" s="119" t="s">
        <v>109</v>
      </c>
      <c r="CN14" s="119" t="s">
        <v>109</v>
      </c>
      <c r="CO14" s="120" t="s">
        <v>109</v>
      </c>
    </row>
    <row r="15" spans="2:93" x14ac:dyDescent="0.25">
      <c r="B15" s="109" t="s">
        <v>14</v>
      </c>
      <c r="C15" s="121" t="s">
        <v>109</v>
      </c>
      <c r="D15" s="123" t="s">
        <v>109</v>
      </c>
      <c r="E15" s="123" t="s">
        <v>109</v>
      </c>
      <c r="F15" s="123" t="s">
        <v>109</v>
      </c>
      <c r="G15" s="123" t="s">
        <v>109</v>
      </c>
      <c r="H15" s="123" t="s">
        <v>109</v>
      </c>
      <c r="I15" s="123" t="s">
        <v>109</v>
      </c>
      <c r="J15" s="123" t="s">
        <v>109</v>
      </c>
      <c r="K15" s="123" t="s">
        <v>109</v>
      </c>
      <c r="L15" s="123" t="s">
        <v>109</v>
      </c>
      <c r="M15" s="123" t="s">
        <v>109</v>
      </c>
      <c r="N15" s="123" t="s">
        <v>109</v>
      </c>
      <c r="O15" s="122" t="s">
        <v>109</v>
      </c>
      <c r="P15" s="123" t="s">
        <v>109</v>
      </c>
      <c r="Q15" s="123" t="s">
        <v>109</v>
      </c>
      <c r="R15" s="123" t="s">
        <v>109</v>
      </c>
      <c r="S15" s="123" t="s">
        <v>109</v>
      </c>
      <c r="T15" s="123" t="s">
        <v>109</v>
      </c>
      <c r="U15" s="123" t="s">
        <v>109</v>
      </c>
      <c r="V15" s="123" t="s">
        <v>109</v>
      </c>
      <c r="W15" s="123" t="s">
        <v>109</v>
      </c>
      <c r="X15" s="123" t="s">
        <v>109</v>
      </c>
      <c r="Y15" s="123" t="s">
        <v>109</v>
      </c>
      <c r="Z15" s="123" t="s">
        <v>109</v>
      </c>
      <c r="AA15" s="123" t="s">
        <v>109</v>
      </c>
      <c r="AB15" s="123" t="s">
        <v>109</v>
      </c>
      <c r="AC15" s="123" t="s">
        <v>109</v>
      </c>
      <c r="AD15" s="123" t="s">
        <v>109</v>
      </c>
      <c r="AE15" s="123" t="s">
        <v>109</v>
      </c>
      <c r="AF15" s="123" t="s">
        <v>109</v>
      </c>
      <c r="AG15" s="124" t="s">
        <v>109</v>
      </c>
      <c r="AH15" s="123" t="s">
        <v>109</v>
      </c>
      <c r="AI15" s="123" t="s">
        <v>109</v>
      </c>
      <c r="AJ15" s="123" t="s">
        <v>109</v>
      </c>
      <c r="AK15" s="123" t="s">
        <v>109</v>
      </c>
      <c r="AL15" s="125" t="s">
        <v>109</v>
      </c>
      <c r="AM15" s="119" t="s">
        <v>109</v>
      </c>
      <c r="AN15" s="119" t="s">
        <v>109</v>
      </c>
      <c r="AO15" s="119" t="s">
        <v>109</v>
      </c>
      <c r="AP15" s="119" t="s">
        <v>109</v>
      </c>
      <c r="AQ15" s="119" t="s">
        <v>109</v>
      </c>
      <c r="AR15" s="119" t="s">
        <v>109</v>
      </c>
      <c r="AS15" s="119" t="s">
        <v>109</v>
      </c>
      <c r="AT15" s="120" t="s">
        <v>109</v>
      </c>
      <c r="AW15" s="109" t="s">
        <v>14</v>
      </c>
      <c r="AX15" s="121" t="str">
        <f t="shared" si="0"/>
        <v/>
      </c>
      <c r="AY15" s="123" t="str">
        <f t="shared" si="1"/>
        <v/>
      </c>
      <c r="AZ15" s="123" t="str">
        <f t="shared" si="2"/>
        <v/>
      </c>
      <c r="BA15" s="123" t="str">
        <f t="shared" si="3"/>
        <v/>
      </c>
      <c r="BB15" s="123" t="str">
        <f t="shared" si="4"/>
        <v/>
      </c>
      <c r="BC15" s="123" t="str">
        <f t="shared" si="5"/>
        <v/>
      </c>
      <c r="BD15" s="123" t="str">
        <f t="shared" si="6"/>
        <v/>
      </c>
      <c r="BE15" s="123" t="str">
        <f t="shared" si="7"/>
        <v/>
      </c>
      <c r="BF15" s="123" t="str">
        <f t="shared" si="8"/>
        <v/>
      </c>
      <c r="BG15" s="123" t="str">
        <f t="shared" si="9"/>
        <v/>
      </c>
      <c r="BH15" s="123" t="str">
        <f t="shared" si="10"/>
        <v/>
      </c>
      <c r="BI15" s="123" t="str">
        <f t="shared" si="11"/>
        <v/>
      </c>
      <c r="BJ15" s="122" t="str">
        <f t="shared" si="12"/>
        <v/>
      </c>
      <c r="BK15" s="123" t="str">
        <f t="shared" si="13"/>
        <v/>
      </c>
      <c r="BL15" s="123" t="str">
        <f t="shared" si="14"/>
        <v/>
      </c>
      <c r="BM15" s="123" t="str">
        <f t="shared" si="15"/>
        <v/>
      </c>
      <c r="BN15" s="123" t="str">
        <f t="shared" si="16"/>
        <v/>
      </c>
      <c r="BO15" s="123" t="str">
        <f t="shared" si="17"/>
        <v/>
      </c>
      <c r="BP15" s="123" t="str">
        <f t="shared" si="18"/>
        <v/>
      </c>
      <c r="BQ15" s="123" t="str">
        <f t="shared" si="19"/>
        <v/>
      </c>
      <c r="BR15" s="123" t="str">
        <f t="shared" si="20"/>
        <v/>
      </c>
      <c r="BS15" s="123" t="str">
        <f t="shared" si="21"/>
        <v/>
      </c>
      <c r="BT15" s="123" t="str">
        <f t="shared" si="22"/>
        <v/>
      </c>
      <c r="BU15" s="123" t="str">
        <f t="shared" si="23"/>
        <v/>
      </c>
      <c r="BV15" s="123" t="str">
        <f t="shared" si="24"/>
        <v/>
      </c>
      <c r="BW15" s="123" t="str">
        <f t="shared" si="25"/>
        <v/>
      </c>
      <c r="BX15" s="123">
        <f t="shared" si="26"/>
        <v>0</v>
      </c>
      <c r="BY15" s="123" t="str">
        <f t="shared" si="27"/>
        <v/>
      </c>
      <c r="BZ15" s="123" t="str">
        <f t="shared" si="28"/>
        <v/>
      </c>
      <c r="CA15" s="123" t="str">
        <f t="shared" si="29"/>
        <v/>
      </c>
      <c r="CB15" s="124" t="str">
        <f t="shared" si="30"/>
        <v/>
      </c>
      <c r="CC15" s="123" t="str">
        <f t="shared" si="31"/>
        <v/>
      </c>
      <c r="CD15" s="123" t="str">
        <f t="shared" si="32"/>
        <v/>
      </c>
      <c r="CE15" s="123" t="str">
        <f t="shared" si="33"/>
        <v/>
      </c>
      <c r="CF15" s="123" t="str">
        <f t="shared" si="34"/>
        <v/>
      </c>
      <c r="CG15" s="125" t="str">
        <f t="shared" si="35"/>
        <v/>
      </c>
      <c r="CH15" s="119" t="s">
        <v>109</v>
      </c>
      <c r="CI15" s="119" t="s">
        <v>109</v>
      </c>
      <c r="CJ15" s="119" t="s">
        <v>109</v>
      </c>
      <c r="CK15" s="119" t="s">
        <v>109</v>
      </c>
      <c r="CL15" s="119" t="s">
        <v>109</v>
      </c>
      <c r="CM15" s="119" t="s">
        <v>109</v>
      </c>
      <c r="CN15" s="119" t="s">
        <v>109</v>
      </c>
      <c r="CO15" s="120" t="s">
        <v>109</v>
      </c>
    </row>
    <row r="16" spans="2:93" x14ac:dyDescent="0.25">
      <c r="B16" s="109" t="s">
        <v>16</v>
      </c>
      <c r="C16" s="121">
        <v>122.99039999999999</v>
      </c>
      <c r="D16" s="123" t="s">
        <v>109</v>
      </c>
      <c r="E16" s="123" t="s">
        <v>109</v>
      </c>
      <c r="F16" s="123" t="s">
        <v>109</v>
      </c>
      <c r="G16" s="123" t="s">
        <v>109</v>
      </c>
      <c r="H16" s="123" t="s">
        <v>109</v>
      </c>
      <c r="I16" s="123" t="s">
        <v>109</v>
      </c>
      <c r="J16" s="123" t="s">
        <v>109</v>
      </c>
      <c r="K16" s="123" t="s">
        <v>109</v>
      </c>
      <c r="L16" s="123" t="s">
        <v>109</v>
      </c>
      <c r="M16" s="123" t="s">
        <v>109</v>
      </c>
      <c r="N16" s="123" t="s">
        <v>109</v>
      </c>
      <c r="O16" s="123" t="s">
        <v>109</v>
      </c>
      <c r="P16" s="122" t="s">
        <v>109</v>
      </c>
      <c r="Q16" s="123" t="s">
        <v>109</v>
      </c>
      <c r="R16" s="123" t="s">
        <v>109</v>
      </c>
      <c r="S16" s="123" t="s">
        <v>109</v>
      </c>
      <c r="T16" s="123" t="s">
        <v>109</v>
      </c>
      <c r="U16" s="123" t="s">
        <v>109</v>
      </c>
      <c r="V16" s="123" t="s">
        <v>109</v>
      </c>
      <c r="W16" s="123" t="s">
        <v>109</v>
      </c>
      <c r="X16" s="123" t="s">
        <v>109</v>
      </c>
      <c r="Y16" s="123" t="s">
        <v>109</v>
      </c>
      <c r="Z16" s="123">
        <v>58.078800000000001</v>
      </c>
      <c r="AA16" s="123" t="s">
        <v>109</v>
      </c>
      <c r="AB16" s="123" t="s">
        <v>109</v>
      </c>
      <c r="AC16" s="123" t="s">
        <v>109</v>
      </c>
      <c r="AD16" s="123" t="s">
        <v>109</v>
      </c>
      <c r="AE16" s="123" t="s">
        <v>109</v>
      </c>
      <c r="AF16" s="123">
        <v>68.328000000000003</v>
      </c>
      <c r="AG16" s="124" t="s">
        <v>109</v>
      </c>
      <c r="AH16" s="123" t="s">
        <v>109</v>
      </c>
      <c r="AI16" s="123" t="s">
        <v>109</v>
      </c>
      <c r="AJ16" s="123" t="s">
        <v>109</v>
      </c>
      <c r="AK16" s="123" t="s">
        <v>109</v>
      </c>
      <c r="AL16" s="125" t="s">
        <v>109</v>
      </c>
      <c r="AM16" s="119" t="s">
        <v>109</v>
      </c>
      <c r="AN16" s="119" t="s">
        <v>109</v>
      </c>
      <c r="AO16" s="119" t="s">
        <v>109</v>
      </c>
      <c r="AP16" s="119" t="s">
        <v>109</v>
      </c>
      <c r="AQ16" s="119" t="s">
        <v>109</v>
      </c>
      <c r="AR16" s="119" t="s">
        <v>109</v>
      </c>
      <c r="AS16" s="119" t="s">
        <v>109</v>
      </c>
      <c r="AT16" s="120" t="s">
        <v>109</v>
      </c>
      <c r="AW16" s="109" t="s">
        <v>16</v>
      </c>
      <c r="AX16" s="121">
        <f t="shared" si="0"/>
        <v>122.99039999999999</v>
      </c>
      <c r="AY16" s="123" t="str">
        <f t="shared" si="1"/>
        <v/>
      </c>
      <c r="AZ16" s="123" t="str">
        <f t="shared" si="2"/>
        <v/>
      </c>
      <c r="BA16" s="123" t="str">
        <f t="shared" si="3"/>
        <v/>
      </c>
      <c r="BB16" s="123" t="str">
        <f t="shared" si="4"/>
        <v/>
      </c>
      <c r="BC16" s="123" t="str">
        <f t="shared" si="5"/>
        <v/>
      </c>
      <c r="BD16" s="123" t="str">
        <f t="shared" si="6"/>
        <v/>
      </c>
      <c r="BE16" s="123" t="str">
        <f t="shared" si="7"/>
        <v/>
      </c>
      <c r="BF16" s="123" t="str">
        <f t="shared" si="8"/>
        <v/>
      </c>
      <c r="BG16" s="123" t="str">
        <f t="shared" si="9"/>
        <v/>
      </c>
      <c r="BH16" s="123" t="str">
        <f t="shared" si="10"/>
        <v/>
      </c>
      <c r="BI16" s="123" t="str">
        <f t="shared" si="11"/>
        <v/>
      </c>
      <c r="BJ16" s="123" t="str">
        <f t="shared" si="12"/>
        <v/>
      </c>
      <c r="BK16" s="122" t="str">
        <f t="shared" si="13"/>
        <v/>
      </c>
      <c r="BL16" s="123" t="str">
        <f t="shared" si="14"/>
        <v/>
      </c>
      <c r="BM16" s="123" t="str">
        <f t="shared" si="15"/>
        <v/>
      </c>
      <c r="BN16" s="123" t="str">
        <f t="shared" si="16"/>
        <v/>
      </c>
      <c r="BO16" s="123" t="str">
        <f t="shared" si="17"/>
        <v/>
      </c>
      <c r="BP16" s="123" t="str">
        <f t="shared" si="18"/>
        <v/>
      </c>
      <c r="BQ16" s="123" t="str">
        <f t="shared" si="19"/>
        <v/>
      </c>
      <c r="BR16" s="123" t="str">
        <f t="shared" si="20"/>
        <v/>
      </c>
      <c r="BS16" s="123" t="str">
        <f t="shared" si="21"/>
        <v/>
      </c>
      <c r="BT16" s="123">
        <f t="shared" si="22"/>
        <v>0</v>
      </c>
      <c r="BU16" s="123">
        <f t="shared" si="23"/>
        <v>58.078800000000001</v>
      </c>
      <c r="BV16" s="123" t="str">
        <f t="shared" si="24"/>
        <v/>
      </c>
      <c r="BW16" s="123" t="str">
        <f t="shared" si="25"/>
        <v/>
      </c>
      <c r="BX16" s="123" t="str">
        <f t="shared" si="26"/>
        <v/>
      </c>
      <c r="BY16" s="123" t="str">
        <f t="shared" si="27"/>
        <v/>
      </c>
      <c r="BZ16" s="123" t="str">
        <f t="shared" si="28"/>
        <v/>
      </c>
      <c r="CA16" s="123">
        <f t="shared" si="29"/>
        <v>68.328000000000003</v>
      </c>
      <c r="CB16" s="124" t="str">
        <f t="shared" si="30"/>
        <v/>
      </c>
      <c r="CC16" s="123" t="str">
        <f t="shared" si="31"/>
        <v/>
      </c>
      <c r="CD16" s="123" t="str">
        <f t="shared" si="32"/>
        <v/>
      </c>
      <c r="CE16" s="123" t="str">
        <f t="shared" si="33"/>
        <v/>
      </c>
      <c r="CF16" s="123" t="str">
        <f t="shared" si="34"/>
        <v/>
      </c>
      <c r="CG16" s="125" t="str">
        <f t="shared" si="35"/>
        <v/>
      </c>
      <c r="CH16" s="119" t="s">
        <v>109</v>
      </c>
      <c r="CI16" s="119" t="s">
        <v>109</v>
      </c>
      <c r="CJ16" s="119" t="s">
        <v>109</v>
      </c>
      <c r="CK16" s="119" t="s">
        <v>109</v>
      </c>
      <c r="CL16" s="119" t="s">
        <v>109</v>
      </c>
      <c r="CM16" s="119" t="s">
        <v>109</v>
      </c>
      <c r="CN16" s="119" t="s">
        <v>109</v>
      </c>
      <c r="CO16" s="120" t="s">
        <v>109</v>
      </c>
    </row>
    <row r="17" spans="2:93" x14ac:dyDescent="0.25">
      <c r="B17" s="109" t="s">
        <v>19</v>
      </c>
      <c r="C17" s="121" t="s">
        <v>109</v>
      </c>
      <c r="D17" s="123" t="s">
        <v>109</v>
      </c>
      <c r="E17" s="123" t="s">
        <v>109</v>
      </c>
      <c r="F17" s="123" t="s">
        <v>109</v>
      </c>
      <c r="G17" s="123" t="s">
        <v>109</v>
      </c>
      <c r="H17" s="123" t="s">
        <v>109</v>
      </c>
      <c r="I17" s="123" t="s">
        <v>109</v>
      </c>
      <c r="J17" s="123" t="s">
        <v>109</v>
      </c>
      <c r="K17" s="123" t="s">
        <v>109</v>
      </c>
      <c r="L17" s="123" t="s">
        <v>109</v>
      </c>
      <c r="M17" s="123" t="s">
        <v>109</v>
      </c>
      <c r="N17" s="123" t="s">
        <v>109</v>
      </c>
      <c r="O17" s="123" t="s">
        <v>109</v>
      </c>
      <c r="P17" s="123" t="s">
        <v>109</v>
      </c>
      <c r="Q17" s="122" t="s">
        <v>109</v>
      </c>
      <c r="R17" s="123">
        <v>75.160800000000009</v>
      </c>
      <c r="S17" s="123" t="s">
        <v>109</v>
      </c>
      <c r="T17" s="123" t="s">
        <v>109</v>
      </c>
      <c r="U17" s="123" t="s">
        <v>109</v>
      </c>
      <c r="V17" s="123" t="s">
        <v>109</v>
      </c>
      <c r="W17" s="123" t="s">
        <v>109</v>
      </c>
      <c r="X17" s="123" t="s">
        <v>109</v>
      </c>
      <c r="Y17" s="123" t="s">
        <v>109</v>
      </c>
      <c r="Z17" s="123" t="s">
        <v>109</v>
      </c>
      <c r="AA17" s="123" t="s">
        <v>109</v>
      </c>
      <c r="AB17" s="123" t="s">
        <v>109</v>
      </c>
      <c r="AC17" s="123" t="s">
        <v>109</v>
      </c>
      <c r="AD17" s="123" t="s">
        <v>109</v>
      </c>
      <c r="AE17" s="123" t="s">
        <v>109</v>
      </c>
      <c r="AF17" s="123" t="s">
        <v>109</v>
      </c>
      <c r="AG17" s="124" t="s">
        <v>109</v>
      </c>
      <c r="AH17" s="123" t="s">
        <v>109</v>
      </c>
      <c r="AI17" s="123" t="s">
        <v>109</v>
      </c>
      <c r="AJ17" s="123" t="s">
        <v>109</v>
      </c>
      <c r="AK17" s="123" t="s">
        <v>109</v>
      </c>
      <c r="AL17" s="125" t="s">
        <v>109</v>
      </c>
      <c r="AM17" s="119" t="s">
        <v>109</v>
      </c>
      <c r="AN17" s="119" t="s">
        <v>109</v>
      </c>
      <c r="AO17" s="119" t="s">
        <v>109</v>
      </c>
      <c r="AP17" s="119" t="s">
        <v>109</v>
      </c>
      <c r="AQ17" s="119" t="s">
        <v>109</v>
      </c>
      <c r="AR17" s="119" t="s">
        <v>109</v>
      </c>
      <c r="AS17" s="119" t="s">
        <v>109</v>
      </c>
      <c r="AT17" s="120" t="s">
        <v>109</v>
      </c>
      <c r="AW17" s="109" t="s">
        <v>19</v>
      </c>
      <c r="AX17" s="121" t="str">
        <f t="shared" si="0"/>
        <v/>
      </c>
      <c r="AY17" s="123" t="str">
        <f t="shared" si="1"/>
        <v/>
      </c>
      <c r="AZ17" s="123" t="str">
        <f t="shared" si="2"/>
        <v/>
      </c>
      <c r="BA17" s="123" t="str">
        <f t="shared" si="3"/>
        <v/>
      </c>
      <c r="BB17" s="123" t="str">
        <f t="shared" si="4"/>
        <v/>
      </c>
      <c r="BC17" s="123" t="str">
        <f t="shared" si="5"/>
        <v/>
      </c>
      <c r="BD17" s="123">
        <f t="shared" si="6"/>
        <v>0</v>
      </c>
      <c r="BE17" s="123" t="str">
        <f t="shared" si="7"/>
        <v/>
      </c>
      <c r="BF17" s="123" t="str">
        <f t="shared" si="8"/>
        <v/>
      </c>
      <c r="BG17" s="123" t="str">
        <f t="shared" si="9"/>
        <v/>
      </c>
      <c r="BH17" s="123" t="str">
        <f t="shared" si="10"/>
        <v/>
      </c>
      <c r="BI17" s="123" t="str">
        <f t="shared" si="11"/>
        <v/>
      </c>
      <c r="BJ17" s="123" t="str">
        <f t="shared" si="12"/>
        <v/>
      </c>
      <c r="BK17" s="123" t="str">
        <f t="shared" si="13"/>
        <v/>
      </c>
      <c r="BL17" s="122" t="str">
        <f t="shared" si="14"/>
        <v/>
      </c>
      <c r="BM17" s="123">
        <f t="shared" si="15"/>
        <v>75.160800000000009</v>
      </c>
      <c r="BN17" s="123" t="str">
        <f t="shared" si="16"/>
        <v/>
      </c>
      <c r="BO17" s="123" t="str">
        <f t="shared" si="17"/>
        <v/>
      </c>
      <c r="BP17" s="123" t="str">
        <f t="shared" si="18"/>
        <v/>
      </c>
      <c r="BQ17" s="123" t="str">
        <f t="shared" si="19"/>
        <v/>
      </c>
      <c r="BR17" s="123" t="str">
        <f t="shared" si="20"/>
        <v/>
      </c>
      <c r="BS17" s="123" t="str">
        <f t="shared" si="21"/>
        <v/>
      </c>
      <c r="BT17" s="123" t="str">
        <f t="shared" si="22"/>
        <v/>
      </c>
      <c r="BU17" s="123" t="str">
        <f t="shared" si="23"/>
        <v/>
      </c>
      <c r="BV17" s="123" t="str">
        <f t="shared" si="24"/>
        <v/>
      </c>
      <c r="BW17" s="123" t="str">
        <f t="shared" si="25"/>
        <v/>
      </c>
      <c r="BX17" s="123" t="str">
        <f t="shared" si="26"/>
        <v/>
      </c>
      <c r="BY17" s="123" t="str">
        <f t="shared" si="27"/>
        <v/>
      </c>
      <c r="BZ17" s="123" t="str">
        <f t="shared" si="28"/>
        <v/>
      </c>
      <c r="CA17" s="123" t="str">
        <f t="shared" si="29"/>
        <v/>
      </c>
      <c r="CB17" s="124" t="str">
        <f t="shared" si="30"/>
        <v/>
      </c>
      <c r="CC17" s="123" t="str">
        <f t="shared" si="31"/>
        <v/>
      </c>
      <c r="CD17" s="123" t="str">
        <f t="shared" si="32"/>
        <v/>
      </c>
      <c r="CE17" s="123" t="str">
        <f t="shared" si="33"/>
        <v/>
      </c>
      <c r="CF17" s="123" t="str">
        <f t="shared" si="34"/>
        <v/>
      </c>
      <c r="CG17" s="125" t="str">
        <f t="shared" si="35"/>
        <v/>
      </c>
      <c r="CH17" s="119" t="s">
        <v>109</v>
      </c>
      <c r="CI17" s="119" t="s">
        <v>109</v>
      </c>
      <c r="CJ17" s="119" t="s">
        <v>109</v>
      </c>
      <c r="CK17" s="119" t="s">
        <v>109</v>
      </c>
      <c r="CL17" s="119" t="s">
        <v>109</v>
      </c>
      <c r="CM17" s="119" t="s">
        <v>109</v>
      </c>
      <c r="CN17" s="119" t="s">
        <v>109</v>
      </c>
      <c r="CO17" s="120" t="s">
        <v>109</v>
      </c>
    </row>
    <row r="18" spans="2:93" x14ac:dyDescent="0.25">
      <c r="B18" s="109" t="s">
        <v>17</v>
      </c>
      <c r="C18" s="121" t="s">
        <v>109</v>
      </c>
      <c r="D18" s="123" t="s">
        <v>109</v>
      </c>
      <c r="E18" s="123" t="s">
        <v>109</v>
      </c>
      <c r="F18" s="123" t="s">
        <v>109</v>
      </c>
      <c r="G18" s="123" t="s">
        <v>109</v>
      </c>
      <c r="H18" s="123" t="s">
        <v>109</v>
      </c>
      <c r="I18" s="123" t="s">
        <v>109</v>
      </c>
      <c r="J18" s="123" t="s">
        <v>109</v>
      </c>
      <c r="K18" s="123" t="s">
        <v>109</v>
      </c>
      <c r="L18" s="123" t="s">
        <v>109</v>
      </c>
      <c r="M18" s="123" t="s">
        <v>109</v>
      </c>
      <c r="N18" s="123" t="s">
        <v>109</v>
      </c>
      <c r="O18" s="123" t="s">
        <v>109</v>
      </c>
      <c r="P18" s="123" t="s">
        <v>109</v>
      </c>
      <c r="Q18" s="123" t="s">
        <v>109</v>
      </c>
      <c r="R18" s="122" t="s">
        <v>109</v>
      </c>
      <c r="S18" s="123" t="s">
        <v>109</v>
      </c>
      <c r="T18" s="123" t="s">
        <v>109</v>
      </c>
      <c r="U18" s="123" t="s">
        <v>109</v>
      </c>
      <c r="V18" s="123" t="s">
        <v>109</v>
      </c>
      <c r="W18" s="123" t="s">
        <v>109</v>
      </c>
      <c r="X18" s="123" t="s">
        <v>109</v>
      </c>
      <c r="Y18" s="123" t="s">
        <v>109</v>
      </c>
      <c r="Z18" s="123" t="s">
        <v>109</v>
      </c>
      <c r="AA18" s="123" t="s">
        <v>109</v>
      </c>
      <c r="AB18" s="123" t="s">
        <v>109</v>
      </c>
      <c r="AC18" s="123" t="s">
        <v>109</v>
      </c>
      <c r="AD18" s="123" t="s">
        <v>109</v>
      </c>
      <c r="AE18" s="123" t="s">
        <v>109</v>
      </c>
      <c r="AF18" s="123" t="s">
        <v>109</v>
      </c>
      <c r="AG18" s="124" t="s">
        <v>109</v>
      </c>
      <c r="AH18" s="123" t="s">
        <v>109</v>
      </c>
      <c r="AI18" s="123" t="s">
        <v>109</v>
      </c>
      <c r="AJ18" s="123" t="s">
        <v>109</v>
      </c>
      <c r="AK18" s="123" t="s">
        <v>109</v>
      </c>
      <c r="AL18" s="125" t="s">
        <v>109</v>
      </c>
      <c r="AM18" s="119" t="s">
        <v>109</v>
      </c>
      <c r="AN18" s="119" t="s">
        <v>109</v>
      </c>
      <c r="AO18" s="119" t="s">
        <v>109</v>
      </c>
      <c r="AP18" s="119" t="s">
        <v>109</v>
      </c>
      <c r="AQ18" s="119" t="s">
        <v>109</v>
      </c>
      <c r="AR18" s="119" t="s">
        <v>109</v>
      </c>
      <c r="AS18" s="119" t="s">
        <v>109</v>
      </c>
      <c r="AT18" s="120" t="s">
        <v>109</v>
      </c>
      <c r="AW18" s="109" t="s">
        <v>17</v>
      </c>
      <c r="AX18" s="121" t="str">
        <f t="shared" si="0"/>
        <v/>
      </c>
      <c r="AY18" s="123" t="str">
        <f t="shared" si="1"/>
        <v/>
      </c>
      <c r="AZ18" s="123" t="str">
        <f t="shared" si="2"/>
        <v/>
      </c>
      <c r="BA18" s="123" t="str">
        <f t="shared" si="3"/>
        <v/>
      </c>
      <c r="BB18" s="123" t="str">
        <f t="shared" si="4"/>
        <v/>
      </c>
      <c r="BC18" s="123" t="str">
        <f t="shared" si="5"/>
        <v/>
      </c>
      <c r="BD18" s="123" t="str">
        <f t="shared" si="6"/>
        <v/>
      </c>
      <c r="BE18" s="123" t="str">
        <f t="shared" si="7"/>
        <v/>
      </c>
      <c r="BF18" s="123" t="str">
        <f t="shared" si="8"/>
        <v/>
      </c>
      <c r="BG18" s="123" t="str">
        <f t="shared" si="9"/>
        <v/>
      </c>
      <c r="BH18" s="123" t="str">
        <f t="shared" si="10"/>
        <v/>
      </c>
      <c r="BI18" s="123" t="str">
        <f t="shared" si="11"/>
        <v/>
      </c>
      <c r="BJ18" s="123" t="str">
        <f t="shared" si="12"/>
        <v/>
      </c>
      <c r="BK18" s="123" t="str">
        <f t="shared" si="13"/>
        <v/>
      </c>
      <c r="BL18" s="123">
        <f t="shared" si="14"/>
        <v>0</v>
      </c>
      <c r="BM18" s="122" t="str">
        <f t="shared" si="15"/>
        <v/>
      </c>
      <c r="BN18" s="123" t="str">
        <f t="shared" si="16"/>
        <v/>
      </c>
      <c r="BO18" s="123" t="str">
        <f t="shared" si="17"/>
        <v/>
      </c>
      <c r="BP18" s="123" t="str">
        <f t="shared" si="18"/>
        <v/>
      </c>
      <c r="BQ18" s="123" t="str">
        <f t="shared" si="19"/>
        <v/>
      </c>
      <c r="BR18" s="123" t="str">
        <f t="shared" si="20"/>
        <v/>
      </c>
      <c r="BS18" s="123" t="str">
        <f t="shared" si="21"/>
        <v/>
      </c>
      <c r="BT18" s="123" t="str">
        <f t="shared" si="22"/>
        <v/>
      </c>
      <c r="BU18" s="123" t="str">
        <f t="shared" si="23"/>
        <v/>
      </c>
      <c r="BV18" s="123" t="str">
        <f t="shared" si="24"/>
        <v/>
      </c>
      <c r="BW18" s="123" t="str">
        <f t="shared" si="25"/>
        <v/>
      </c>
      <c r="BX18" s="123" t="str">
        <f t="shared" si="26"/>
        <v/>
      </c>
      <c r="BY18" s="123" t="str">
        <f t="shared" si="27"/>
        <v/>
      </c>
      <c r="BZ18" s="123" t="str">
        <f t="shared" si="28"/>
        <v/>
      </c>
      <c r="CA18" s="123" t="str">
        <f t="shared" si="29"/>
        <v/>
      </c>
      <c r="CB18" s="124" t="str">
        <f t="shared" si="30"/>
        <v/>
      </c>
      <c r="CC18" s="123" t="str">
        <f t="shared" si="31"/>
        <v/>
      </c>
      <c r="CD18" s="123" t="str">
        <f t="shared" si="32"/>
        <v/>
      </c>
      <c r="CE18" s="123" t="str">
        <f t="shared" si="33"/>
        <v/>
      </c>
      <c r="CF18" s="123" t="str">
        <f t="shared" si="34"/>
        <v/>
      </c>
      <c r="CG18" s="125" t="str">
        <f t="shared" si="35"/>
        <v/>
      </c>
      <c r="CH18" s="119" t="s">
        <v>109</v>
      </c>
      <c r="CI18" s="119" t="s">
        <v>109</v>
      </c>
      <c r="CJ18" s="119" t="s">
        <v>109</v>
      </c>
      <c r="CK18" s="119" t="s">
        <v>109</v>
      </c>
      <c r="CL18" s="119" t="s">
        <v>109</v>
      </c>
      <c r="CM18" s="119" t="s">
        <v>109</v>
      </c>
      <c r="CN18" s="119" t="s">
        <v>109</v>
      </c>
      <c r="CO18" s="120" t="s">
        <v>109</v>
      </c>
    </row>
    <row r="19" spans="2:93" x14ac:dyDescent="0.25">
      <c r="B19" s="109" t="s">
        <v>18</v>
      </c>
      <c r="C19" s="121" t="s">
        <v>109</v>
      </c>
      <c r="D19" s="123" t="s">
        <v>109</v>
      </c>
      <c r="E19" s="123" t="s">
        <v>109</v>
      </c>
      <c r="F19" s="123" t="s">
        <v>109</v>
      </c>
      <c r="G19" s="123" t="s">
        <v>109</v>
      </c>
      <c r="H19" s="123" t="s">
        <v>109</v>
      </c>
      <c r="I19" s="123" t="s">
        <v>109</v>
      </c>
      <c r="J19" s="123" t="s">
        <v>109</v>
      </c>
      <c r="K19" s="123" t="s">
        <v>109</v>
      </c>
      <c r="L19" s="123" t="s">
        <v>109</v>
      </c>
      <c r="M19" s="123" t="s">
        <v>109</v>
      </c>
      <c r="N19" s="123" t="s">
        <v>109</v>
      </c>
      <c r="O19" s="123" t="s">
        <v>109</v>
      </c>
      <c r="P19" s="123" t="s">
        <v>109</v>
      </c>
      <c r="Q19" s="123" t="s">
        <v>109</v>
      </c>
      <c r="R19" s="123" t="s">
        <v>109</v>
      </c>
      <c r="S19" s="122" t="s">
        <v>109</v>
      </c>
      <c r="T19" s="123" t="s">
        <v>109</v>
      </c>
      <c r="U19" s="123" t="s">
        <v>109</v>
      </c>
      <c r="V19" s="123" t="s">
        <v>109</v>
      </c>
      <c r="W19" s="123" t="s">
        <v>109</v>
      </c>
      <c r="X19" s="123" t="s">
        <v>109</v>
      </c>
      <c r="Y19" s="123" t="s">
        <v>109</v>
      </c>
      <c r="Z19" s="123" t="s">
        <v>109</v>
      </c>
      <c r="AA19" s="123" t="s">
        <v>109</v>
      </c>
      <c r="AB19" s="123" t="s">
        <v>109</v>
      </c>
      <c r="AC19" s="123" t="s">
        <v>109</v>
      </c>
      <c r="AD19" s="123" t="s">
        <v>109</v>
      </c>
      <c r="AE19" s="123" t="s">
        <v>109</v>
      </c>
      <c r="AF19" s="123" t="s">
        <v>109</v>
      </c>
      <c r="AG19" s="124" t="s">
        <v>109</v>
      </c>
      <c r="AH19" s="123" t="s">
        <v>109</v>
      </c>
      <c r="AI19" s="123" t="s">
        <v>109</v>
      </c>
      <c r="AJ19" s="123" t="s">
        <v>109</v>
      </c>
      <c r="AK19" s="123" t="s">
        <v>109</v>
      </c>
      <c r="AL19" s="125" t="s">
        <v>109</v>
      </c>
      <c r="AM19" s="119" t="s">
        <v>109</v>
      </c>
      <c r="AN19" s="119" t="s">
        <v>109</v>
      </c>
      <c r="AO19" s="119" t="s">
        <v>109</v>
      </c>
      <c r="AP19" s="119" t="s">
        <v>109</v>
      </c>
      <c r="AQ19" s="119" t="s">
        <v>109</v>
      </c>
      <c r="AR19" s="119" t="s">
        <v>109</v>
      </c>
      <c r="AS19" s="119" t="s">
        <v>109</v>
      </c>
      <c r="AT19" s="120" t="s">
        <v>109</v>
      </c>
      <c r="AW19" s="109" t="s">
        <v>18</v>
      </c>
      <c r="AX19" s="121" t="str">
        <f t="shared" si="0"/>
        <v/>
      </c>
      <c r="AY19" s="123" t="str">
        <f t="shared" si="1"/>
        <v/>
      </c>
      <c r="AZ19" s="123" t="str">
        <f t="shared" si="2"/>
        <v/>
      </c>
      <c r="BA19" s="123" t="str">
        <f t="shared" si="3"/>
        <v/>
      </c>
      <c r="BB19" s="123" t="str">
        <f t="shared" si="4"/>
        <v/>
      </c>
      <c r="BC19" s="123" t="str">
        <f t="shared" si="5"/>
        <v/>
      </c>
      <c r="BD19" s="123" t="str">
        <f t="shared" si="6"/>
        <v/>
      </c>
      <c r="BE19" s="123" t="str">
        <f t="shared" si="7"/>
        <v/>
      </c>
      <c r="BF19" s="123" t="str">
        <f t="shared" si="8"/>
        <v/>
      </c>
      <c r="BG19" s="123" t="str">
        <f t="shared" si="9"/>
        <v/>
      </c>
      <c r="BH19" s="123" t="str">
        <f t="shared" si="10"/>
        <v/>
      </c>
      <c r="BI19" s="123" t="str">
        <f t="shared" si="11"/>
        <v/>
      </c>
      <c r="BJ19" s="123" t="str">
        <f t="shared" si="12"/>
        <v/>
      </c>
      <c r="BK19" s="123" t="str">
        <f t="shared" si="13"/>
        <v/>
      </c>
      <c r="BL19" s="123" t="str">
        <f t="shared" si="14"/>
        <v/>
      </c>
      <c r="BM19" s="123" t="str">
        <f t="shared" si="15"/>
        <v/>
      </c>
      <c r="BN19" s="122" t="str">
        <f t="shared" si="16"/>
        <v/>
      </c>
      <c r="BO19" s="123" t="str">
        <f t="shared" si="17"/>
        <v/>
      </c>
      <c r="BP19" s="123" t="str">
        <f t="shared" si="18"/>
        <v/>
      </c>
      <c r="BQ19" s="123" t="str">
        <f t="shared" si="19"/>
        <v/>
      </c>
      <c r="BR19" s="123" t="str">
        <f t="shared" si="20"/>
        <v/>
      </c>
      <c r="BS19" s="123" t="str">
        <f t="shared" si="21"/>
        <v/>
      </c>
      <c r="BT19" s="123" t="str">
        <f t="shared" si="22"/>
        <v/>
      </c>
      <c r="BU19" s="123" t="str">
        <f t="shared" si="23"/>
        <v/>
      </c>
      <c r="BV19" s="123" t="str">
        <f t="shared" si="24"/>
        <v/>
      </c>
      <c r="BW19" s="123" t="str">
        <f t="shared" si="25"/>
        <v/>
      </c>
      <c r="BX19" s="123" t="str">
        <f t="shared" si="26"/>
        <v/>
      </c>
      <c r="BY19" s="123" t="str">
        <f t="shared" si="27"/>
        <v/>
      </c>
      <c r="BZ19" s="123" t="str">
        <f t="shared" si="28"/>
        <v/>
      </c>
      <c r="CA19" s="123" t="str">
        <f t="shared" si="29"/>
        <v/>
      </c>
      <c r="CB19" s="124" t="str">
        <f t="shared" si="30"/>
        <v/>
      </c>
      <c r="CC19" s="123" t="str">
        <f t="shared" si="31"/>
        <v/>
      </c>
      <c r="CD19" s="123" t="str">
        <f t="shared" si="32"/>
        <v/>
      </c>
      <c r="CE19" s="123" t="str">
        <f t="shared" si="33"/>
        <v/>
      </c>
      <c r="CF19" s="123" t="str">
        <f t="shared" si="34"/>
        <v/>
      </c>
      <c r="CG19" s="125" t="str">
        <f t="shared" si="35"/>
        <v/>
      </c>
      <c r="CH19" s="119" t="s">
        <v>109</v>
      </c>
      <c r="CI19" s="119" t="s">
        <v>109</v>
      </c>
      <c r="CJ19" s="119" t="s">
        <v>109</v>
      </c>
      <c r="CK19" s="119" t="s">
        <v>109</v>
      </c>
      <c r="CL19" s="119" t="s">
        <v>109</v>
      </c>
      <c r="CM19" s="119" t="s">
        <v>109</v>
      </c>
      <c r="CN19" s="119" t="s">
        <v>109</v>
      </c>
      <c r="CO19" s="120" t="s">
        <v>109</v>
      </c>
    </row>
    <row r="20" spans="2:93" x14ac:dyDescent="0.25">
      <c r="B20" s="109" t="s">
        <v>20</v>
      </c>
      <c r="C20" s="121" t="s">
        <v>109</v>
      </c>
      <c r="D20" s="123" t="s">
        <v>109</v>
      </c>
      <c r="E20" s="123" t="s">
        <v>109</v>
      </c>
      <c r="F20" s="123" t="s">
        <v>109</v>
      </c>
      <c r="G20" s="123" t="s">
        <v>109</v>
      </c>
      <c r="H20" s="123" t="s">
        <v>109</v>
      </c>
      <c r="I20" s="123" t="s">
        <v>109</v>
      </c>
      <c r="J20" s="123" t="s">
        <v>109</v>
      </c>
      <c r="K20" s="123" t="s">
        <v>109</v>
      </c>
      <c r="L20" s="123" t="s">
        <v>109</v>
      </c>
      <c r="M20" s="123" t="s">
        <v>109</v>
      </c>
      <c r="N20" s="123" t="s">
        <v>109</v>
      </c>
      <c r="O20" s="123" t="s">
        <v>109</v>
      </c>
      <c r="P20" s="123" t="s">
        <v>109</v>
      </c>
      <c r="Q20" s="123" t="s">
        <v>109</v>
      </c>
      <c r="R20" s="123" t="s">
        <v>109</v>
      </c>
      <c r="S20" s="123" t="s">
        <v>109</v>
      </c>
      <c r="T20" s="122" t="s">
        <v>109</v>
      </c>
      <c r="U20" s="123" t="s">
        <v>109</v>
      </c>
      <c r="V20" s="123" t="s">
        <v>109</v>
      </c>
      <c r="W20" s="123" t="s">
        <v>109</v>
      </c>
      <c r="X20" s="123" t="s">
        <v>109</v>
      </c>
      <c r="Y20" s="123" t="s">
        <v>109</v>
      </c>
      <c r="Z20" s="123" t="s">
        <v>109</v>
      </c>
      <c r="AA20" s="123" t="s">
        <v>109</v>
      </c>
      <c r="AB20" s="123" t="s">
        <v>109</v>
      </c>
      <c r="AC20" s="123" t="s">
        <v>109</v>
      </c>
      <c r="AD20" s="123" t="s">
        <v>109</v>
      </c>
      <c r="AE20" s="123" t="s">
        <v>109</v>
      </c>
      <c r="AF20" s="123" t="s">
        <v>109</v>
      </c>
      <c r="AG20" s="124" t="s">
        <v>109</v>
      </c>
      <c r="AH20" s="123" t="s">
        <v>109</v>
      </c>
      <c r="AI20" s="123" t="s">
        <v>109</v>
      </c>
      <c r="AJ20" s="123" t="s">
        <v>109</v>
      </c>
      <c r="AK20" s="123" t="s">
        <v>109</v>
      </c>
      <c r="AL20" s="125" t="s">
        <v>109</v>
      </c>
      <c r="AM20" s="119" t="s">
        <v>109</v>
      </c>
      <c r="AN20" s="119" t="s">
        <v>109</v>
      </c>
      <c r="AO20" s="119" t="s">
        <v>109</v>
      </c>
      <c r="AP20" s="119" t="s">
        <v>109</v>
      </c>
      <c r="AQ20" s="119" t="s">
        <v>109</v>
      </c>
      <c r="AR20" s="119" t="s">
        <v>109</v>
      </c>
      <c r="AS20" s="119" t="s">
        <v>109</v>
      </c>
      <c r="AT20" s="120" t="s">
        <v>109</v>
      </c>
      <c r="AW20" s="109" t="s">
        <v>20</v>
      </c>
      <c r="AX20" s="121" t="str">
        <f t="shared" si="0"/>
        <v/>
      </c>
      <c r="AY20" s="123" t="str">
        <f t="shared" si="1"/>
        <v/>
      </c>
      <c r="AZ20" s="123" t="str">
        <f t="shared" si="2"/>
        <v/>
      </c>
      <c r="BA20" s="123" t="str">
        <f t="shared" si="3"/>
        <v/>
      </c>
      <c r="BB20" s="123" t="str">
        <f t="shared" si="4"/>
        <v/>
      </c>
      <c r="BC20" s="123" t="str">
        <f t="shared" si="5"/>
        <v/>
      </c>
      <c r="BD20" s="123" t="str">
        <f t="shared" si="6"/>
        <v/>
      </c>
      <c r="BE20" s="123" t="str">
        <f t="shared" si="7"/>
        <v/>
      </c>
      <c r="BF20" s="123" t="str">
        <f t="shared" si="8"/>
        <v/>
      </c>
      <c r="BG20" s="123" t="str">
        <f t="shared" si="9"/>
        <v/>
      </c>
      <c r="BH20" s="123" t="str">
        <f t="shared" si="10"/>
        <v/>
      </c>
      <c r="BI20" s="123" t="str">
        <f t="shared" si="11"/>
        <v/>
      </c>
      <c r="BJ20" s="123" t="str">
        <f t="shared" si="12"/>
        <v/>
      </c>
      <c r="BK20" s="123" t="str">
        <f t="shared" si="13"/>
        <v/>
      </c>
      <c r="BL20" s="123" t="str">
        <f t="shared" si="14"/>
        <v/>
      </c>
      <c r="BM20" s="123" t="str">
        <f t="shared" si="15"/>
        <v/>
      </c>
      <c r="BN20" s="123" t="str">
        <f t="shared" si="16"/>
        <v/>
      </c>
      <c r="BO20" s="122" t="str">
        <f t="shared" si="17"/>
        <v/>
      </c>
      <c r="BP20" s="123" t="str">
        <f t="shared" si="18"/>
        <v/>
      </c>
      <c r="BQ20" s="123" t="str">
        <f t="shared" si="19"/>
        <v/>
      </c>
      <c r="BR20" s="123" t="str">
        <f t="shared" si="20"/>
        <v/>
      </c>
      <c r="BS20" s="123" t="str">
        <f t="shared" si="21"/>
        <v/>
      </c>
      <c r="BT20" s="123" t="str">
        <f t="shared" si="22"/>
        <v/>
      </c>
      <c r="BU20" s="123" t="str">
        <f t="shared" si="23"/>
        <v/>
      </c>
      <c r="BV20" s="123" t="str">
        <f t="shared" si="24"/>
        <v/>
      </c>
      <c r="BW20" s="123" t="str">
        <f t="shared" si="25"/>
        <v/>
      </c>
      <c r="BX20" s="123" t="str">
        <f t="shared" si="26"/>
        <v/>
      </c>
      <c r="BY20" s="123" t="str">
        <f t="shared" si="27"/>
        <v/>
      </c>
      <c r="BZ20" s="123" t="str">
        <f t="shared" si="28"/>
        <v/>
      </c>
      <c r="CA20" s="123" t="str">
        <f t="shared" si="29"/>
        <v/>
      </c>
      <c r="CB20" s="124" t="str">
        <f t="shared" si="30"/>
        <v/>
      </c>
      <c r="CC20" s="123" t="str">
        <f t="shared" si="31"/>
        <v/>
      </c>
      <c r="CD20" s="123" t="str">
        <f t="shared" si="32"/>
        <v/>
      </c>
      <c r="CE20" s="123" t="str">
        <f t="shared" si="33"/>
        <v/>
      </c>
      <c r="CF20" s="123" t="str">
        <f t="shared" si="34"/>
        <v/>
      </c>
      <c r="CG20" s="125" t="str">
        <f t="shared" si="35"/>
        <v/>
      </c>
      <c r="CH20" s="119" t="s">
        <v>109</v>
      </c>
      <c r="CI20" s="119" t="s">
        <v>109</v>
      </c>
      <c r="CJ20" s="119" t="s">
        <v>109</v>
      </c>
      <c r="CK20" s="119" t="s">
        <v>109</v>
      </c>
      <c r="CL20" s="119" t="s">
        <v>109</v>
      </c>
      <c r="CM20" s="119" t="s">
        <v>109</v>
      </c>
      <c r="CN20" s="119" t="s">
        <v>109</v>
      </c>
      <c r="CO20" s="120" t="s">
        <v>109</v>
      </c>
    </row>
    <row r="21" spans="2:93" x14ac:dyDescent="0.25">
      <c r="B21" s="109" t="s">
        <v>21</v>
      </c>
      <c r="C21" s="121" t="s">
        <v>109</v>
      </c>
      <c r="D21" s="123">
        <v>1400.7240000000002</v>
      </c>
      <c r="E21" s="123" t="s">
        <v>109</v>
      </c>
      <c r="F21" s="123" t="s">
        <v>109</v>
      </c>
      <c r="G21" s="123" t="s">
        <v>109</v>
      </c>
      <c r="H21" s="123" t="s">
        <v>109</v>
      </c>
      <c r="I21" s="123" t="s">
        <v>109</v>
      </c>
      <c r="J21" s="123" t="s">
        <v>109</v>
      </c>
      <c r="K21" s="123" t="s">
        <v>109</v>
      </c>
      <c r="L21" s="123">
        <v>2835.6120000000001</v>
      </c>
      <c r="M21" s="123" t="s">
        <v>109</v>
      </c>
      <c r="N21" s="123" t="s">
        <v>109</v>
      </c>
      <c r="O21" s="123" t="s">
        <v>109</v>
      </c>
      <c r="P21" s="123" t="s">
        <v>109</v>
      </c>
      <c r="Q21" s="123" t="s">
        <v>109</v>
      </c>
      <c r="R21" s="123" t="s">
        <v>109</v>
      </c>
      <c r="S21" s="123" t="s">
        <v>109</v>
      </c>
      <c r="T21" s="123" t="s">
        <v>109</v>
      </c>
      <c r="U21" s="122" t="s">
        <v>109</v>
      </c>
      <c r="V21" s="123" t="s">
        <v>109</v>
      </c>
      <c r="W21" s="123" t="s">
        <v>109</v>
      </c>
      <c r="X21" s="123" t="s">
        <v>109</v>
      </c>
      <c r="Y21" s="123" t="s">
        <v>109</v>
      </c>
      <c r="Z21" s="123" t="s">
        <v>109</v>
      </c>
      <c r="AA21" s="123" t="s">
        <v>109</v>
      </c>
      <c r="AB21" s="123" t="s">
        <v>109</v>
      </c>
      <c r="AC21" s="123" t="s">
        <v>109</v>
      </c>
      <c r="AD21" s="123" t="s">
        <v>109</v>
      </c>
      <c r="AE21" s="123" t="s">
        <v>109</v>
      </c>
      <c r="AF21" s="123" t="s">
        <v>109</v>
      </c>
      <c r="AG21" s="124" t="s">
        <v>109</v>
      </c>
      <c r="AH21" s="123" t="s">
        <v>109</v>
      </c>
      <c r="AI21" s="123" t="s">
        <v>109</v>
      </c>
      <c r="AJ21" s="123" t="s">
        <v>109</v>
      </c>
      <c r="AK21" s="123" t="s">
        <v>109</v>
      </c>
      <c r="AL21" s="125" t="s">
        <v>109</v>
      </c>
      <c r="AM21" s="119" t="s">
        <v>109</v>
      </c>
      <c r="AN21" s="119" t="s">
        <v>109</v>
      </c>
      <c r="AO21" s="119" t="s">
        <v>109</v>
      </c>
      <c r="AP21" s="119" t="s">
        <v>109</v>
      </c>
      <c r="AQ21" s="119" t="s">
        <v>109</v>
      </c>
      <c r="AR21" s="119" t="s">
        <v>109</v>
      </c>
      <c r="AS21" s="119" t="s">
        <v>109</v>
      </c>
      <c r="AT21" s="120" t="s">
        <v>109</v>
      </c>
      <c r="AW21" s="109" t="s">
        <v>21</v>
      </c>
      <c r="AX21" s="121" t="str">
        <f t="shared" si="0"/>
        <v/>
      </c>
      <c r="AY21" s="123">
        <f t="shared" si="1"/>
        <v>1400.7240000000002</v>
      </c>
      <c r="AZ21" s="123" t="str">
        <f t="shared" si="2"/>
        <v/>
      </c>
      <c r="BA21" s="123" t="str">
        <f t="shared" si="3"/>
        <v/>
      </c>
      <c r="BB21" s="123" t="str">
        <f t="shared" si="4"/>
        <v/>
      </c>
      <c r="BC21" s="123" t="str">
        <f t="shared" si="5"/>
        <v/>
      </c>
      <c r="BD21" s="123" t="str">
        <f t="shared" si="6"/>
        <v/>
      </c>
      <c r="BE21" s="123" t="str">
        <f t="shared" si="7"/>
        <v/>
      </c>
      <c r="BF21" s="123" t="str">
        <f t="shared" si="8"/>
        <v/>
      </c>
      <c r="BG21" s="123">
        <f t="shared" si="9"/>
        <v>2835.6120000000001</v>
      </c>
      <c r="BH21" s="123" t="str">
        <f t="shared" si="10"/>
        <v/>
      </c>
      <c r="BI21" s="123" t="str">
        <f t="shared" si="11"/>
        <v/>
      </c>
      <c r="BJ21" s="123" t="str">
        <f t="shared" si="12"/>
        <v/>
      </c>
      <c r="BK21" s="123" t="str">
        <f t="shared" si="13"/>
        <v/>
      </c>
      <c r="BL21" s="123" t="str">
        <f t="shared" si="14"/>
        <v/>
      </c>
      <c r="BM21" s="123" t="str">
        <f t="shared" si="15"/>
        <v/>
      </c>
      <c r="BN21" s="123" t="str">
        <f t="shared" si="16"/>
        <v/>
      </c>
      <c r="BO21" s="123" t="str">
        <f t="shared" si="17"/>
        <v/>
      </c>
      <c r="BP21" s="122" t="str">
        <f t="shared" si="18"/>
        <v/>
      </c>
      <c r="BQ21" s="123" t="str">
        <f t="shared" si="19"/>
        <v/>
      </c>
      <c r="BR21" s="123" t="str">
        <f t="shared" si="20"/>
        <v/>
      </c>
      <c r="BS21" s="123" t="str">
        <f t="shared" si="21"/>
        <v/>
      </c>
      <c r="BT21" s="123" t="str">
        <f t="shared" si="22"/>
        <v/>
      </c>
      <c r="BU21" s="123" t="str">
        <f t="shared" si="23"/>
        <v/>
      </c>
      <c r="BV21" s="123" t="str">
        <f t="shared" si="24"/>
        <v/>
      </c>
      <c r="BW21" s="123" t="str">
        <f t="shared" si="25"/>
        <v/>
      </c>
      <c r="BX21" s="123">
        <f t="shared" si="26"/>
        <v>0</v>
      </c>
      <c r="BY21" s="123" t="str">
        <f t="shared" si="27"/>
        <v/>
      </c>
      <c r="BZ21" s="123" t="str">
        <f t="shared" si="28"/>
        <v/>
      </c>
      <c r="CA21" s="123" t="str">
        <f t="shared" si="29"/>
        <v/>
      </c>
      <c r="CB21" s="124" t="str">
        <f t="shared" si="30"/>
        <v/>
      </c>
      <c r="CC21" s="123" t="str">
        <f t="shared" si="31"/>
        <v/>
      </c>
      <c r="CD21" s="123" t="str">
        <f t="shared" si="32"/>
        <v/>
      </c>
      <c r="CE21" s="123" t="str">
        <f t="shared" si="33"/>
        <v/>
      </c>
      <c r="CF21" s="123" t="str">
        <f t="shared" si="34"/>
        <v/>
      </c>
      <c r="CG21" s="125" t="str">
        <f t="shared" si="35"/>
        <v/>
      </c>
      <c r="CH21" s="119" t="s">
        <v>109</v>
      </c>
      <c r="CI21" s="119" t="s">
        <v>109</v>
      </c>
      <c r="CJ21" s="119" t="s">
        <v>109</v>
      </c>
      <c r="CK21" s="119" t="s">
        <v>109</v>
      </c>
      <c r="CL21" s="119" t="s">
        <v>109</v>
      </c>
      <c r="CM21" s="119" t="s">
        <v>109</v>
      </c>
      <c r="CN21" s="119" t="s">
        <v>109</v>
      </c>
      <c r="CO21" s="120" t="s">
        <v>109</v>
      </c>
    </row>
    <row r="22" spans="2:93" x14ac:dyDescent="0.25">
      <c r="B22" s="109" t="s">
        <v>23</v>
      </c>
      <c r="C22" s="121" t="s">
        <v>109</v>
      </c>
      <c r="D22" s="123" t="s">
        <v>109</v>
      </c>
      <c r="E22" s="123" t="s">
        <v>109</v>
      </c>
      <c r="F22" s="123" t="s">
        <v>109</v>
      </c>
      <c r="G22" s="123" t="s">
        <v>109</v>
      </c>
      <c r="H22" s="123" t="s">
        <v>109</v>
      </c>
      <c r="I22" s="123" t="s">
        <v>109</v>
      </c>
      <c r="J22" s="123" t="s">
        <v>109</v>
      </c>
      <c r="K22" s="123" t="s">
        <v>109</v>
      </c>
      <c r="L22" s="123"/>
      <c r="M22" s="123" t="s">
        <v>109</v>
      </c>
      <c r="N22" s="123" t="s">
        <v>109</v>
      </c>
      <c r="O22" s="123" t="s">
        <v>109</v>
      </c>
      <c r="P22" s="123" t="s">
        <v>109</v>
      </c>
      <c r="Q22" s="123" t="s">
        <v>109</v>
      </c>
      <c r="R22" s="123" t="s">
        <v>109</v>
      </c>
      <c r="S22" s="123" t="s">
        <v>109</v>
      </c>
      <c r="T22" s="123" t="s">
        <v>109</v>
      </c>
      <c r="U22" s="123" t="s">
        <v>109</v>
      </c>
      <c r="V22" s="122" t="s">
        <v>109</v>
      </c>
      <c r="W22" s="123" t="s">
        <v>109</v>
      </c>
      <c r="X22" s="123" t="s">
        <v>109</v>
      </c>
      <c r="Y22" s="123" t="s">
        <v>109</v>
      </c>
      <c r="Z22" s="123" t="s">
        <v>109</v>
      </c>
      <c r="AA22" s="123" t="s">
        <v>109</v>
      </c>
      <c r="AB22" s="123" t="s">
        <v>109</v>
      </c>
      <c r="AC22" s="123" t="s">
        <v>109</v>
      </c>
      <c r="AD22" s="123" t="s">
        <v>109</v>
      </c>
      <c r="AE22" s="123" t="s">
        <v>109</v>
      </c>
      <c r="AF22" s="123" t="s">
        <v>109</v>
      </c>
      <c r="AG22" s="124" t="s">
        <v>109</v>
      </c>
      <c r="AH22" s="123" t="s">
        <v>109</v>
      </c>
      <c r="AI22" s="123" t="s">
        <v>109</v>
      </c>
      <c r="AJ22" s="123" t="s">
        <v>109</v>
      </c>
      <c r="AK22" s="123" t="s">
        <v>109</v>
      </c>
      <c r="AL22" s="125" t="s">
        <v>109</v>
      </c>
      <c r="AM22" s="119" t="s">
        <v>109</v>
      </c>
      <c r="AN22" s="119" t="s">
        <v>109</v>
      </c>
      <c r="AO22" s="119" t="s">
        <v>109</v>
      </c>
      <c r="AP22" s="119" t="s">
        <v>109</v>
      </c>
      <c r="AQ22" s="119" t="s">
        <v>109</v>
      </c>
      <c r="AR22" s="119" t="s">
        <v>109</v>
      </c>
      <c r="AS22" s="119" t="s">
        <v>109</v>
      </c>
      <c r="AT22" s="120" t="s">
        <v>109</v>
      </c>
      <c r="AW22" s="109" t="s">
        <v>23</v>
      </c>
      <c r="AX22" s="121" t="str">
        <f t="shared" si="0"/>
        <v/>
      </c>
      <c r="AY22" s="123" t="str">
        <f t="shared" si="1"/>
        <v/>
      </c>
      <c r="AZ22" s="123" t="str">
        <f t="shared" si="2"/>
        <v/>
      </c>
      <c r="BA22" s="123" t="str">
        <f t="shared" si="3"/>
        <v/>
      </c>
      <c r="BB22" s="123" t="str">
        <f t="shared" si="4"/>
        <v/>
      </c>
      <c r="BC22" s="123" t="str">
        <f t="shared" si="5"/>
        <v/>
      </c>
      <c r="BD22" s="123" t="str">
        <f t="shared" si="6"/>
        <v/>
      </c>
      <c r="BE22" s="123" t="str">
        <f t="shared" si="7"/>
        <v/>
      </c>
      <c r="BF22" s="123" t="str">
        <f t="shared" si="8"/>
        <v/>
      </c>
      <c r="BG22" s="123" t="str">
        <f t="shared" si="9"/>
        <v/>
      </c>
      <c r="BH22" s="123" t="str">
        <f t="shared" si="10"/>
        <v/>
      </c>
      <c r="BI22" s="123" t="str">
        <f t="shared" si="11"/>
        <v/>
      </c>
      <c r="BJ22" s="123" t="str">
        <f t="shared" si="12"/>
        <v/>
      </c>
      <c r="BK22" s="123" t="str">
        <f t="shared" si="13"/>
        <v/>
      </c>
      <c r="BL22" s="123" t="str">
        <f t="shared" si="14"/>
        <v/>
      </c>
      <c r="BM22" s="123" t="str">
        <f t="shared" si="15"/>
        <v/>
      </c>
      <c r="BN22" s="123" t="str">
        <f t="shared" si="16"/>
        <v/>
      </c>
      <c r="BO22" s="123" t="str">
        <f t="shared" si="17"/>
        <v/>
      </c>
      <c r="BP22" s="123" t="str">
        <f t="shared" si="18"/>
        <v/>
      </c>
      <c r="BQ22" s="122" t="str">
        <f t="shared" si="19"/>
        <v/>
      </c>
      <c r="BR22" s="123" t="str">
        <f t="shared" si="20"/>
        <v/>
      </c>
      <c r="BS22" s="123" t="str">
        <f t="shared" si="21"/>
        <v/>
      </c>
      <c r="BT22" s="123" t="str">
        <f t="shared" si="22"/>
        <v/>
      </c>
      <c r="BU22" s="123" t="str">
        <f t="shared" si="23"/>
        <v/>
      </c>
      <c r="BV22" s="123" t="str">
        <f t="shared" si="24"/>
        <v/>
      </c>
      <c r="BW22" s="123" t="str">
        <f t="shared" si="25"/>
        <v/>
      </c>
      <c r="BX22" s="123" t="str">
        <f t="shared" si="26"/>
        <v/>
      </c>
      <c r="BY22" s="123" t="str">
        <f t="shared" si="27"/>
        <v/>
      </c>
      <c r="BZ22" s="123" t="str">
        <f t="shared" si="28"/>
        <v/>
      </c>
      <c r="CA22" s="123" t="str">
        <f t="shared" si="29"/>
        <v/>
      </c>
      <c r="CB22" s="124" t="str">
        <f t="shared" si="30"/>
        <v/>
      </c>
      <c r="CC22" s="123" t="str">
        <f t="shared" si="31"/>
        <v/>
      </c>
      <c r="CD22" s="123" t="str">
        <f t="shared" si="32"/>
        <v/>
      </c>
      <c r="CE22" s="123" t="str">
        <f t="shared" si="33"/>
        <v/>
      </c>
      <c r="CF22" s="123" t="str">
        <f t="shared" si="34"/>
        <v/>
      </c>
      <c r="CG22" s="125" t="str">
        <f t="shared" si="35"/>
        <v/>
      </c>
      <c r="CH22" s="119" t="s">
        <v>109</v>
      </c>
      <c r="CI22" s="119" t="s">
        <v>109</v>
      </c>
      <c r="CJ22" s="119" t="s">
        <v>109</v>
      </c>
      <c r="CK22" s="119" t="s">
        <v>109</v>
      </c>
      <c r="CL22" s="119" t="s">
        <v>109</v>
      </c>
      <c r="CM22" s="119" t="s">
        <v>109</v>
      </c>
      <c r="CN22" s="119" t="s">
        <v>109</v>
      </c>
      <c r="CO22" s="120" t="s">
        <v>109</v>
      </c>
    </row>
    <row r="23" spans="2:93" x14ac:dyDescent="0.25">
      <c r="B23" s="109" t="s">
        <v>24</v>
      </c>
      <c r="C23" s="121" t="s">
        <v>109</v>
      </c>
      <c r="D23" s="123" t="s">
        <v>109</v>
      </c>
      <c r="E23" s="123" t="s">
        <v>109</v>
      </c>
      <c r="F23" s="123" t="s">
        <v>109</v>
      </c>
      <c r="G23" s="123" t="s">
        <v>109</v>
      </c>
      <c r="H23" s="123" t="s">
        <v>109</v>
      </c>
      <c r="I23" s="123" t="s">
        <v>109</v>
      </c>
      <c r="J23" s="123" t="s">
        <v>109</v>
      </c>
      <c r="K23" s="123" t="s">
        <v>109</v>
      </c>
      <c r="L23" s="123" t="s">
        <v>109</v>
      </c>
      <c r="M23" s="123" t="s">
        <v>109</v>
      </c>
      <c r="N23" s="123" t="s">
        <v>109</v>
      </c>
      <c r="O23" s="123" t="s">
        <v>109</v>
      </c>
      <c r="P23" s="123" t="s">
        <v>109</v>
      </c>
      <c r="Q23" s="123" t="s">
        <v>109</v>
      </c>
      <c r="R23" s="123" t="s">
        <v>109</v>
      </c>
      <c r="S23" s="123" t="s">
        <v>109</v>
      </c>
      <c r="T23" s="123" t="s">
        <v>109</v>
      </c>
      <c r="U23" s="123" t="s">
        <v>109</v>
      </c>
      <c r="V23" s="123" t="s">
        <v>109</v>
      </c>
      <c r="W23" s="122" t="s">
        <v>109</v>
      </c>
      <c r="X23" s="123" t="s">
        <v>109</v>
      </c>
      <c r="Y23" s="123" t="s">
        <v>109</v>
      </c>
      <c r="Z23" s="123" t="s">
        <v>109</v>
      </c>
      <c r="AA23" s="123">
        <v>17.082000000000001</v>
      </c>
      <c r="AB23" s="123" t="s">
        <v>109</v>
      </c>
      <c r="AC23" s="123" t="s">
        <v>109</v>
      </c>
      <c r="AD23" s="123" t="s">
        <v>109</v>
      </c>
      <c r="AE23" s="123" t="s">
        <v>109</v>
      </c>
      <c r="AF23" s="123" t="s">
        <v>109</v>
      </c>
      <c r="AG23" s="124" t="s">
        <v>109</v>
      </c>
      <c r="AH23" s="123" t="s">
        <v>109</v>
      </c>
      <c r="AI23" s="123" t="s">
        <v>109</v>
      </c>
      <c r="AJ23" s="123" t="s">
        <v>109</v>
      </c>
      <c r="AK23" s="123" t="s">
        <v>109</v>
      </c>
      <c r="AL23" s="125" t="s">
        <v>109</v>
      </c>
      <c r="AM23" s="119" t="s">
        <v>109</v>
      </c>
      <c r="AN23" s="119" t="s">
        <v>109</v>
      </c>
      <c r="AO23" s="119" t="s">
        <v>109</v>
      </c>
      <c r="AP23" s="119" t="s">
        <v>109</v>
      </c>
      <c r="AQ23" s="119" t="s">
        <v>109</v>
      </c>
      <c r="AR23" s="119" t="s">
        <v>109</v>
      </c>
      <c r="AS23" s="119" t="s">
        <v>109</v>
      </c>
      <c r="AT23" s="120" t="s">
        <v>109</v>
      </c>
      <c r="AW23" s="109" t="s">
        <v>24</v>
      </c>
      <c r="AX23" s="121" t="str">
        <f t="shared" si="0"/>
        <v/>
      </c>
      <c r="AY23" s="123" t="str">
        <f t="shared" si="1"/>
        <v/>
      </c>
      <c r="AZ23" s="123" t="str">
        <f t="shared" si="2"/>
        <v/>
      </c>
      <c r="BA23" s="123" t="str">
        <f t="shared" si="3"/>
        <v/>
      </c>
      <c r="BB23" s="123" t="str">
        <f t="shared" si="4"/>
        <v/>
      </c>
      <c r="BC23" s="123" t="str">
        <f t="shared" si="5"/>
        <v/>
      </c>
      <c r="BD23" s="123" t="str">
        <f t="shared" si="6"/>
        <v/>
      </c>
      <c r="BE23" s="123" t="str">
        <f t="shared" si="7"/>
        <v/>
      </c>
      <c r="BF23" s="123" t="str">
        <f t="shared" si="8"/>
        <v/>
      </c>
      <c r="BG23" s="123" t="str">
        <f t="shared" si="9"/>
        <v/>
      </c>
      <c r="BH23" s="123" t="str">
        <f t="shared" si="10"/>
        <v/>
      </c>
      <c r="BI23" s="123" t="str">
        <f t="shared" si="11"/>
        <v/>
      </c>
      <c r="BJ23" s="123" t="str">
        <f t="shared" si="12"/>
        <v/>
      </c>
      <c r="BK23" s="123" t="str">
        <f t="shared" si="13"/>
        <v/>
      </c>
      <c r="BL23" s="123" t="str">
        <f t="shared" si="14"/>
        <v/>
      </c>
      <c r="BM23" s="123" t="str">
        <f t="shared" si="15"/>
        <v/>
      </c>
      <c r="BN23" s="123" t="str">
        <f t="shared" si="16"/>
        <v/>
      </c>
      <c r="BO23" s="123" t="str">
        <f t="shared" si="17"/>
        <v/>
      </c>
      <c r="BP23" s="123" t="str">
        <f t="shared" si="18"/>
        <v/>
      </c>
      <c r="BQ23" s="123" t="str">
        <f t="shared" si="19"/>
        <v/>
      </c>
      <c r="BR23" s="122" t="str">
        <f t="shared" si="20"/>
        <v/>
      </c>
      <c r="BS23" s="123" t="str">
        <f t="shared" si="21"/>
        <v/>
      </c>
      <c r="BT23" s="123" t="str">
        <f t="shared" si="22"/>
        <v/>
      </c>
      <c r="BU23" s="123" t="str">
        <f t="shared" si="23"/>
        <v/>
      </c>
      <c r="BV23" s="123">
        <f t="shared" si="24"/>
        <v>17.082000000000001</v>
      </c>
      <c r="BW23" s="123" t="str">
        <f t="shared" si="25"/>
        <v/>
      </c>
      <c r="BX23" s="123" t="str">
        <f t="shared" si="26"/>
        <v/>
      </c>
      <c r="BY23" s="123" t="str">
        <f t="shared" si="27"/>
        <v/>
      </c>
      <c r="BZ23" s="123" t="str">
        <f t="shared" si="28"/>
        <v/>
      </c>
      <c r="CA23" s="123" t="str">
        <f t="shared" si="29"/>
        <v/>
      </c>
      <c r="CB23" s="124" t="str">
        <f t="shared" si="30"/>
        <v/>
      </c>
      <c r="CC23" s="123" t="str">
        <f t="shared" si="31"/>
        <v/>
      </c>
      <c r="CD23" s="123" t="str">
        <f t="shared" si="32"/>
        <v/>
      </c>
      <c r="CE23" s="123" t="str">
        <f t="shared" si="33"/>
        <v/>
      </c>
      <c r="CF23" s="123" t="str">
        <f t="shared" si="34"/>
        <v/>
      </c>
      <c r="CG23" s="125" t="str">
        <f t="shared" si="35"/>
        <v/>
      </c>
      <c r="CH23" s="119" t="s">
        <v>109</v>
      </c>
      <c r="CI23" s="119" t="s">
        <v>109</v>
      </c>
      <c r="CJ23" s="119" t="s">
        <v>109</v>
      </c>
      <c r="CK23" s="119" t="s">
        <v>109</v>
      </c>
      <c r="CL23" s="119" t="s">
        <v>109</v>
      </c>
      <c r="CM23" s="119" t="s">
        <v>109</v>
      </c>
      <c r="CN23" s="119" t="s">
        <v>109</v>
      </c>
      <c r="CO23" s="120" t="s">
        <v>109</v>
      </c>
    </row>
    <row r="24" spans="2:93" x14ac:dyDescent="0.25">
      <c r="B24" s="109" t="s">
        <v>25</v>
      </c>
      <c r="C24" s="121" t="s">
        <v>109</v>
      </c>
      <c r="D24" s="123" t="s">
        <v>109</v>
      </c>
      <c r="E24" s="123">
        <v>1024.92</v>
      </c>
      <c r="F24" s="123" t="s">
        <v>109</v>
      </c>
      <c r="G24" s="123" t="s">
        <v>109</v>
      </c>
      <c r="H24" s="123" t="s">
        <v>109</v>
      </c>
      <c r="I24" s="123" t="s">
        <v>109</v>
      </c>
      <c r="J24" s="123" t="s">
        <v>109</v>
      </c>
      <c r="K24" s="123" t="s">
        <v>109</v>
      </c>
      <c r="L24" s="123" t="s">
        <v>109</v>
      </c>
      <c r="M24" s="123" t="s">
        <v>109</v>
      </c>
      <c r="N24" s="123" t="s">
        <v>109</v>
      </c>
      <c r="O24" s="123" t="s">
        <v>109</v>
      </c>
      <c r="P24" s="123" t="s">
        <v>109</v>
      </c>
      <c r="Q24" s="123" t="s">
        <v>109</v>
      </c>
      <c r="R24" s="123" t="s">
        <v>109</v>
      </c>
      <c r="S24" s="123" t="s">
        <v>109</v>
      </c>
      <c r="T24" s="123" t="s">
        <v>109</v>
      </c>
      <c r="U24" s="123" t="s">
        <v>109</v>
      </c>
      <c r="V24" s="123" t="s">
        <v>109</v>
      </c>
      <c r="W24" s="123" t="s">
        <v>109</v>
      </c>
      <c r="X24" s="122" t="s">
        <v>109</v>
      </c>
      <c r="Y24" s="123" t="s">
        <v>109</v>
      </c>
      <c r="Z24" s="123" t="s">
        <v>109</v>
      </c>
      <c r="AA24" s="123" t="s">
        <v>109</v>
      </c>
      <c r="AB24" s="123" t="s">
        <v>109</v>
      </c>
      <c r="AC24" s="123" t="s">
        <v>109</v>
      </c>
      <c r="AD24" s="123" t="s">
        <v>109</v>
      </c>
      <c r="AE24" s="123" t="s">
        <v>109</v>
      </c>
      <c r="AF24" s="123" t="s">
        <v>109</v>
      </c>
      <c r="AG24" s="124" t="s">
        <v>109</v>
      </c>
      <c r="AH24" s="123" t="s">
        <v>109</v>
      </c>
      <c r="AI24" s="123" t="s">
        <v>109</v>
      </c>
      <c r="AJ24" s="123" t="s">
        <v>109</v>
      </c>
      <c r="AK24" s="123" t="s">
        <v>109</v>
      </c>
      <c r="AL24" s="125" t="s">
        <v>109</v>
      </c>
      <c r="AM24" s="119" t="s">
        <v>109</v>
      </c>
      <c r="AN24" s="119" t="s">
        <v>109</v>
      </c>
      <c r="AO24" s="119" t="s">
        <v>109</v>
      </c>
      <c r="AP24" s="119" t="s">
        <v>109</v>
      </c>
      <c r="AQ24" s="119" t="s">
        <v>109</v>
      </c>
      <c r="AR24" s="119" t="s">
        <v>109</v>
      </c>
      <c r="AS24" s="119" t="s">
        <v>109</v>
      </c>
      <c r="AT24" s="120" t="s">
        <v>109</v>
      </c>
      <c r="AW24" s="109" t="s">
        <v>25</v>
      </c>
      <c r="AX24" s="121" t="str">
        <f t="shared" si="0"/>
        <v/>
      </c>
      <c r="AY24" s="123" t="str">
        <f t="shared" si="1"/>
        <v/>
      </c>
      <c r="AZ24" s="123">
        <f t="shared" si="2"/>
        <v>1024.92</v>
      </c>
      <c r="BA24" s="123" t="str">
        <f t="shared" si="3"/>
        <v/>
      </c>
      <c r="BB24" s="123" t="str">
        <f t="shared" si="4"/>
        <v/>
      </c>
      <c r="BC24" s="123" t="str">
        <f t="shared" si="5"/>
        <v/>
      </c>
      <c r="BD24" s="123" t="str">
        <f t="shared" si="6"/>
        <v/>
      </c>
      <c r="BE24" s="123" t="str">
        <f t="shared" si="7"/>
        <v/>
      </c>
      <c r="BF24" s="123" t="str">
        <f t="shared" si="8"/>
        <v/>
      </c>
      <c r="BG24" s="123" t="str">
        <f t="shared" si="9"/>
        <v/>
      </c>
      <c r="BH24" s="123" t="str">
        <f t="shared" si="10"/>
        <v/>
      </c>
      <c r="BI24" s="123" t="str">
        <f t="shared" si="11"/>
        <v/>
      </c>
      <c r="BJ24" s="123" t="str">
        <f t="shared" si="12"/>
        <v/>
      </c>
      <c r="BK24" s="123" t="str">
        <f t="shared" si="13"/>
        <v/>
      </c>
      <c r="BL24" s="123" t="str">
        <f t="shared" si="14"/>
        <v/>
      </c>
      <c r="BM24" s="123" t="str">
        <f t="shared" si="15"/>
        <v/>
      </c>
      <c r="BN24" s="123" t="str">
        <f t="shared" si="16"/>
        <v/>
      </c>
      <c r="BO24" s="123" t="str">
        <f t="shared" si="17"/>
        <v/>
      </c>
      <c r="BP24" s="123" t="str">
        <f t="shared" si="18"/>
        <v/>
      </c>
      <c r="BQ24" s="123" t="str">
        <f t="shared" si="19"/>
        <v/>
      </c>
      <c r="BR24" s="123" t="str">
        <f t="shared" si="20"/>
        <v/>
      </c>
      <c r="BS24" s="122" t="str">
        <f t="shared" si="21"/>
        <v/>
      </c>
      <c r="BT24" s="123" t="str">
        <f t="shared" si="22"/>
        <v/>
      </c>
      <c r="BU24" s="123" t="str">
        <f t="shared" si="23"/>
        <v/>
      </c>
      <c r="BV24" s="123" t="str">
        <f t="shared" si="24"/>
        <v/>
      </c>
      <c r="BW24" s="123" t="str">
        <f t="shared" si="25"/>
        <v/>
      </c>
      <c r="BX24" s="123" t="str">
        <f t="shared" si="26"/>
        <v/>
      </c>
      <c r="BY24" s="123" t="str">
        <f t="shared" si="27"/>
        <v/>
      </c>
      <c r="BZ24" s="123" t="str">
        <f t="shared" si="28"/>
        <v/>
      </c>
      <c r="CA24" s="123" t="str">
        <f t="shared" si="29"/>
        <v/>
      </c>
      <c r="CB24" s="124" t="str">
        <f t="shared" si="30"/>
        <v/>
      </c>
      <c r="CC24" s="123" t="str">
        <f t="shared" si="31"/>
        <v/>
      </c>
      <c r="CD24" s="123" t="str">
        <f t="shared" si="32"/>
        <v/>
      </c>
      <c r="CE24" s="123" t="str">
        <f t="shared" si="33"/>
        <v/>
      </c>
      <c r="CF24" s="123" t="str">
        <f t="shared" si="34"/>
        <v/>
      </c>
      <c r="CG24" s="125" t="str">
        <f t="shared" si="35"/>
        <v/>
      </c>
      <c r="CH24" s="119" t="s">
        <v>109</v>
      </c>
      <c r="CI24" s="119" t="s">
        <v>109</v>
      </c>
      <c r="CJ24" s="119" t="s">
        <v>109</v>
      </c>
      <c r="CK24" s="119" t="s">
        <v>109</v>
      </c>
      <c r="CL24" s="119" t="s">
        <v>109</v>
      </c>
      <c r="CM24" s="119" t="s">
        <v>109</v>
      </c>
      <c r="CN24" s="119" t="s">
        <v>109</v>
      </c>
      <c r="CO24" s="120" t="s">
        <v>109</v>
      </c>
    </row>
    <row r="25" spans="2:93" x14ac:dyDescent="0.25">
      <c r="B25" s="109" t="s">
        <v>28</v>
      </c>
      <c r="C25" s="121">
        <v>2049.84</v>
      </c>
      <c r="D25" s="123" t="s">
        <v>109</v>
      </c>
      <c r="E25" s="123" t="s">
        <v>109</v>
      </c>
      <c r="F25" s="123" t="s">
        <v>109</v>
      </c>
      <c r="G25" s="123">
        <v>2220.66</v>
      </c>
      <c r="H25" s="123" t="s">
        <v>109</v>
      </c>
      <c r="I25" s="123" t="s">
        <v>109</v>
      </c>
      <c r="J25" s="123" t="s">
        <v>109</v>
      </c>
      <c r="K25" s="123" t="s">
        <v>109</v>
      </c>
      <c r="L25" s="123" t="s">
        <v>109</v>
      </c>
      <c r="M25" s="123" t="s">
        <v>109</v>
      </c>
      <c r="N25" s="123" t="s">
        <v>109</v>
      </c>
      <c r="O25" s="123" t="s">
        <v>109</v>
      </c>
      <c r="P25" s="123" t="s">
        <v>109</v>
      </c>
      <c r="Q25" s="123" t="s">
        <v>109</v>
      </c>
      <c r="R25" s="123" t="s">
        <v>109</v>
      </c>
      <c r="S25" s="123" t="s">
        <v>109</v>
      </c>
      <c r="T25" s="123" t="s">
        <v>109</v>
      </c>
      <c r="U25" s="123" t="s">
        <v>109</v>
      </c>
      <c r="V25" s="123" t="s">
        <v>109</v>
      </c>
      <c r="W25" s="123" t="s">
        <v>109</v>
      </c>
      <c r="X25" s="123" t="s">
        <v>109</v>
      </c>
      <c r="Y25" s="122" t="s">
        <v>109</v>
      </c>
      <c r="Z25" s="123" t="s">
        <v>109</v>
      </c>
      <c r="AA25" s="123" t="s">
        <v>109</v>
      </c>
      <c r="AB25" s="123" t="s">
        <v>109</v>
      </c>
      <c r="AC25" s="123" t="s">
        <v>109</v>
      </c>
      <c r="AD25" s="123" t="s">
        <v>109</v>
      </c>
      <c r="AE25" s="123" t="s">
        <v>109</v>
      </c>
      <c r="AF25" s="123" t="s">
        <v>109</v>
      </c>
      <c r="AG25" s="124" t="s">
        <v>109</v>
      </c>
      <c r="AH25" s="123" t="s">
        <v>109</v>
      </c>
      <c r="AI25" s="123" t="s">
        <v>109</v>
      </c>
      <c r="AJ25" s="123" t="s">
        <v>109</v>
      </c>
      <c r="AK25" s="123" t="s">
        <v>109</v>
      </c>
      <c r="AL25" s="125" t="s">
        <v>109</v>
      </c>
      <c r="AM25" s="119" t="s">
        <v>109</v>
      </c>
      <c r="AN25" s="119" t="s">
        <v>109</v>
      </c>
      <c r="AO25" s="119" t="s">
        <v>109</v>
      </c>
      <c r="AP25" s="119" t="s">
        <v>109</v>
      </c>
      <c r="AQ25" s="119" t="s">
        <v>109</v>
      </c>
      <c r="AR25" s="119" t="s">
        <v>109</v>
      </c>
      <c r="AS25" s="119" t="s">
        <v>109</v>
      </c>
      <c r="AT25" s="120" t="s">
        <v>109</v>
      </c>
      <c r="AW25" s="109" t="s">
        <v>28</v>
      </c>
      <c r="AX25" s="121">
        <f t="shared" si="0"/>
        <v>2049.84</v>
      </c>
      <c r="AY25" s="123" t="str">
        <f t="shared" si="1"/>
        <v/>
      </c>
      <c r="AZ25" s="123" t="str">
        <f t="shared" si="2"/>
        <v/>
      </c>
      <c r="BA25" s="123" t="str">
        <f t="shared" si="3"/>
        <v/>
      </c>
      <c r="BB25" s="123">
        <f t="shared" si="4"/>
        <v>2220.66</v>
      </c>
      <c r="BC25" s="123" t="str">
        <f t="shared" si="5"/>
        <v/>
      </c>
      <c r="BD25" s="123" t="str">
        <f t="shared" si="6"/>
        <v/>
      </c>
      <c r="BE25" s="123" t="str">
        <f t="shared" si="7"/>
        <v/>
      </c>
      <c r="BF25" s="123" t="str">
        <f t="shared" si="8"/>
        <v/>
      </c>
      <c r="BG25" s="123" t="str">
        <f t="shared" si="9"/>
        <v/>
      </c>
      <c r="BH25" s="123" t="str">
        <f t="shared" si="10"/>
        <v/>
      </c>
      <c r="BI25" s="123" t="str">
        <f t="shared" si="11"/>
        <v/>
      </c>
      <c r="BJ25" s="123" t="str">
        <f t="shared" si="12"/>
        <v/>
      </c>
      <c r="BK25" s="123" t="str">
        <f t="shared" si="13"/>
        <v/>
      </c>
      <c r="BL25" s="123" t="str">
        <f t="shared" si="14"/>
        <v/>
      </c>
      <c r="BM25" s="123" t="str">
        <f t="shared" si="15"/>
        <v/>
      </c>
      <c r="BN25" s="123" t="str">
        <f t="shared" si="16"/>
        <v/>
      </c>
      <c r="BO25" s="123" t="str">
        <f t="shared" si="17"/>
        <v/>
      </c>
      <c r="BP25" s="123" t="str">
        <f t="shared" si="18"/>
        <v/>
      </c>
      <c r="BQ25" s="123" t="str">
        <f t="shared" si="19"/>
        <v/>
      </c>
      <c r="BR25" s="123" t="str">
        <f t="shared" si="20"/>
        <v/>
      </c>
      <c r="BS25" s="123" t="str">
        <f t="shared" si="21"/>
        <v/>
      </c>
      <c r="BT25" s="122" t="str">
        <f t="shared" si="22"/>
        <v/>
      </c>
      <c r="BU25" s="123" t="str">
        <f t="shared" si="23"/>
        <v/>
      </c>
      <c r="BV25" s="123" t="str">
        <f t="shared" si="24"/>
        <v/>
      </c>
      <c r="BW25" s="123" t="str">
        <f t="shared" si="25"/>
        <v/>
      </c>
      <c r="BX25" s="123" t="str">
        <f t="shared" si="26"/>
        <v/>
      </c>
      <c r="BY25" s="123" t="str">
        <f t="shared" si="27"/>
        <v/>
      </c>
      <c r="BZ25" s="123" t="str">
        <f t="shared" si="28"/>
        <v/>
      </c>
      <c r="CA25" s="123" t="str">
        <f t="shared" si="29"/>
        <v/>
      </c>
      <c r="CB25" s="124" t="str">
        <f t="shared" si="30"/>
        <v/>
      </c>
      <c r="CC25" s="123" t="str">
        <f t="shared" si="31"/>
        <v/>
      </c>
      <c r="CD25" s="123" t="str">
        <f t="shared" si="32"/>
        <v/>
      </c>
      <c r="CE25" s="123" t="str">
        <f t="shared" si="33"/>
        <v/>
      </c>
      <c r="CF25" s="123" t="str">
        <f t="shared" si="34"/>
        <v/>
      </c>
      <c r="CG25" s="125" t="str">
        <f t="shared" si="35"/>
        <v/>
      </c>
      <c r="CH25" s="119" t="s">
        <v>109</v>
      </c>
      <c r="CI25" s="119" t="s">
        <v>109</v>
      </c>
      <c r="CJ25" s="119" t="s">
        <v>109</v>
      </c>
      <c r="CK25" s="119" t="s">
        <v>109</v>
      </c>
      <c r="CL25" s="119" t="s">
        <v>109</v>
      </c>
      <c r="CM25" s="119" t="s">
        <v>109</v>
      </c>
      <c r="CN25" s="119" t="s">
        <v>109</v>
      </c>
      <c r="CO25" s="120" t="s">
        <v>109</v>
      </c>
    </row>
    <row r="26" spans="2:93" x14ac:dyDescent="0.25">
      <c r="B26" s="109" t="s">
        <v>27</v>
      </c>
      <c r="C26" s="121" t="s">
        <v>109</v>
      </c>
      <c r="D26" s="123" t="s">
        <v>109</v>
      </c>
      <c r="E26" s="123" t="s">
        <v>109</v>
      </c>
      <c r="F26" s="123" t="s">
        <v>109</v>
      </c>
      <c r="G26" s="123" t="s">
        <v>109</v>
      </c>
      <c r="H26" s="123" t="s">
        <v>109</v>
      </c>
      <c r="I26" s="123" t="s">
        <v>109</v>
      </c>
      <c r="J26" s="123" t="s">
        <v>109</v>
      </c>
      <c r="K26" s="123" t="s">
        <v>109</v>
      </c>
      <c r="L26" s="123" t="s">
        <v>109</v>
      </c>
      <c r="M26" s="123" t="s">
        <v>109</v>
      </c>
      <c r="N26" s="123" t="s">
        <v>109</v>
      </c>
      <c r="O26" s="123" t="s">
        <v>109</v>
      </c>
      <c r="P26" s="123">
        <v>64.911600000000007</v>
      </c>
      <c r="Q26" s="123" t="s">
        <v>109</v>
      </c>
      <c r="R26" s="123" t="s">
        <v>109</v>
      </c>
      <c r="S26" s="123" t="s">
        <v>109</v>
      </c>
      <c r="T26" s="123" t="s">
        <v>109</v>
      </c>
      <c r="U26" s="123" t="s">
        <v>109</v>
      </c>
      <c r="V26" s="123" t="s">
        <v>109</v>
      </c>
      <c r="W26" s="123" t="s">
        <v>109</v>
      </c>
      <c r="X26" s="123" t="s">
        <v>109</v>
      </c>
      <c r="Y26" s="123" t="s">
        <v>109</v>
      </c>
      <c r="Z26" s="122" t="s">
        <v>109</v>
      </c>
      <c r="AA26" s="123" t="s">
        <v>109</v>
      </c>
      <c r="AB26" s="123" t="s">
        <v>109</v>
      </c>
      <c r="AC26" s="123" t="s">
        <v>109</v>
      </c>
      <c r="AD26" s="123" t="s">
        <v>109</v>
      </c>
      <c r="AE26" s="123" t="s">
        <v>109</v>
      </c>
      <c r="AF26" s="123" t="s">
        <v>109</v>
      </c>
      <c r="AG26" s="124" t="s">
        <v>109</v>
      </c>
      <c r="AH26" s="123" t="s">
        <v>109</v>
      </c>
      <c r="AI26" s="123">
        <v>68.328000000000003</v>
      </c>
      <c r="AJ26" s="123" t="s">
        <v>109</v>
      </c>
      <c r="AK26" s="123" t="s">
        <v>109</v>
      </c>
      <c r="AL26" s="125" t="s">
        <v>109</v>
      </c>
      <c r="AM26" s="119" t="s">
        <v>109</v>
      </c>
      <c r="AN26" s="119" t="s">
        <v>109</v>
      </c>
      <c r="AO26" s="119" t="s">
        <v>109</v>
      </c>
      <c r="AP26" s="119" t="s">
        <v>109</v>
      </c>
      <c r="AQ26" s="119" t="s">
        <v>109</v>
      </c>
      <c r="AR26" s="119" t="s">
        <v>109</v>
      </c>
      <c r="AS26" s="119" t="s">
        <v>109</v>
      </c>
      <c r="AT26" s="120" t="s">
        <v>109</v>
      </c>
      <c r="AW26" s="109" t="s">
        <v>27</v>
      </c>
      <c r="AX26" s="121" t="str">
        <f t="shared" si="0"/>
        <v/>
      </c>
      <c r="AY26" s="123" t="str">
        <f t="shared" si="1"/>
        <v/>
      </c>
      <c r="AZ26" s="123" t="str">
        <f t="shared" si="2"/>
        <v/>
      </c>
      <c r="BA26" s="123" t="str">
        <f t="shared" si="3"/>
        <v/>
      </c>
      <c r="BB26" s="123" t="str">
        <f t="shared" si="4"/>
        <v/>
      </c>
      <c r="BC26" s="123" t="str">
        <f t="shared" si="5"/>
        <v/>
      </c>
      <c r="BD26" s="123" t="str">
        <f t="shared" si="6"/>
        <v/>
      </c>
      <c r="BE26" s="123" t="str">
        <f t="shared" si="7"/>
        <v/>
      </c>
      <c r="BF26" s="123" t="str">
        <f t="shared" si="8"/>
        <v/>
      </c>
      <c r="BG26" s="123" t="str">
        <f t="shared" si="9"/>
        <v/>
      </c>
      <c r="BH26" s="123" t="str">
        <f t="shared" si="10"/>
        <v/>
      </c>
      <c r="BI26" s="123">
        <f t="shared" si="11"/>
        <v>0</v>
      </c>
      <c r="BJ26" s="123" t="str">
        <f t="shared" si="12"/>
        <v/>
      </c>
      <c r="BK26" s="123">
        <f t="shared" si="13"/>
        <v>64.911600000000007</v>
      </c>
      <c r="BL26" s="123" t="str">
        <f t="shared" si="14"/>
        <v/>
      </c>
      <c r="BM26" s="123" t="str">
        <f t="shared" si="15"/>
        <v/>
      </c>
      <c r="BN26" s="123" t="str">
        <f t="shared" si="16"/>
        <v/>
      </c>
      <c r="BO26" s="123" t="str">
        <f t="shared" si="17"/>
        <v/>
      </c>
      <c r="BP26" s="123" t="str">
        <f t="shared" si="18"/>
        <v/>
      </c>
      <c r="BQ26" s="123" t="str">
        <f t="shared" si="19"/>
        <v/>
      </c>
      <c r="BR26" s="123" t="str">
        <f t="shared" si="20"/>
        <v/>
      </c>
      <c r="BS26" s="123" t="str">
        <f t="shared" si="21"/>
        <v/>
      </c>
      <c r="BT26" s="123" t="str">
        <f t="shared" si="22"/>
        <v/>
      </c>
      <c r="BU26" s="122" t="str">
        <f t="shared" si="23"/>
        <v/>
      </c>
      <c r="BV26" s="123" t="str">
        <f t="shared" si="24"/>
        <v/>
      </c>
      <c r="BW26" s="123" t="str">
        <f t="shared" si="25"/>
        <v/>
      </c>
      <c r="BX26" s="123" t="str">
        <f t="shared" si="26"/>
        <v/>
      </c>
      <c r="BY26" s="123" t="str">
        <f t="shared" si="27"/>
        <v/>
      </c>
      <c r="BZ26" s="123" t="str">
        <f t="shared" si="28"/>
        <v/>
      </c>
      <c r="CA26" s="123" t="str">
        <f t="shared" si="29"/>
        <v/>
      </c>
      <c r="CB26" s="124" t="str">
        <f t="shared" si="30"/>
        <v/>
      </c>
      <c r="CC26" s="123" t="str">
        <f t="shared" si="31"/>
        <v/>
      </c>
      <c r="CD26" s="123">
        <f t="shared" si="32"/>
        <v>68.328000000000003</v>
      </c>
      <c r="CE26" s="123" t="str">
        <f t="shared" si="33"/>
        <v/>
      </c>
      <c r="CF26" s="123" t="str">
        <f t="shared" si="34"/>
        <v/>
      </c>
      <c r="CG26" s="125" t="str">
        <f t="shared" si="35"/>
        <v/>
      </c>
      <c r="CH26" s="119" t="s">
        <v>109</v>
      </c>
      <c r="CI26" s="119" t="s">
        <v>109</v>
      </c>
      <c r="CJ26" s="119" t="s">
        <v>109</v>
      </c>
      <c r="CK26" s="119" t="s">
        <v>109</v>
      </c>
      <c r="CL26" s="119" t="s">
        <v>109</v>
      </c>
      <c r="CM26" s="119" t="s">
        <v>109</v>
      </c>
      <c r="CN26" s="119" t="s">
        <v>109</v>
      </c>
      <c r="CO26" s="120" t="s">
        <v>109</v>
      </c>
    </row>
    <row r="27" spans="2:93" x14ac:dyDescent="0.25">
      <c r="B27" s="109" t="s">
        <v>10</v>
      </c>
      <c r="C27" s="121" t="s">
        <v>109</v>
      </c>
      <c r="D27" s="123" t="s">
        <v>109</v>
      </c>
      <c r="E27" s="123" t="s">
        <v>109</v>
      </c>
      <c r="F27" s="123" t="s">
        <v>109</v>
      </c>
      <c r="G27" s="123" t="s">
        <v>109</v>
      </c>
      <c r="H27" s="123" t="s">
        <v>109</v>
      </c>
      <c r="I27" s="123" t="s">
        <v>109</v>
      </c>
      <c r="J27" s="123" t="s">
        <v>109</v>
      </c>
      <c r="K27" s="123" t="s">
        <v>109</v>
      </c>
      <c r="L27" s="123" t="s">
        <v>109</v>
      </c>
      <c r="M27" s="123" t="s">
        <v>109</v>
      </c>
      <c r="N27" s="123" t="s">
        <v>109</v>
      </c>
      <c r="O27" s="123" t="s">
        <v>109</v>
      </c>
      <c r="P27" s="123" t="s">
        <v>109</v>
      </c>
      <c r="Q27" s="123" t="s">
        <v>109</v>
      </c>
      <c r="R27" s="123" t="s">
        <v>109</v>
      </c>
      <c r="S27" s="123" t="s">
        <v>109</v>
      </c>
      <c r="T27" s="123" t="s">
        <v>109</v>
      </c>
      <c r="U27" s="123" t="s">
        <v>109</v>
      </c>
      <c r="V27" s="123" t="s">
        <v>109</v>
      </c>
      <c r="W27" s="123">
        <v>119.574</v>
      </c>
      <c r="X27" s="123" t="s">
        <v>109</v>
      </c>
      <c r="Y27" s="123" t="s">
        <v>109</v>
      </c>
      <c r="Z27" s="123" t="s">
        <v>109</v>
      </c>
      <c r="AA27" s="122" t="s">
        <v>109</v>
      </c>
      <c r="AB27" s="123" t="s">
        <v>109</v>
      </c>
      <c r="AC27" s="123" t="s">
        <v>109</v>
      </c>
      <c r="AD27" s="123" t="s">
        <v>109</v>
      </c>
      <c r="AE27" s="123" t="s">
        <v>109</v>
      </c>
      <c r="AF27" s="123" t="s">
        <v>109</v>
      </c>
      <c r="AG27" s="124" t="s">
        <v>109</v>
      </c>
      <c r="AH27" s="123" t="s">
        <v>109</v>
      </c>
      <c r="AI27" s="123" t="s">
        <v>109</v>
      </c>
      <c r="AJ27" s="123" t="s">
        <v>109</v>
      </c>
      <c r="AK27" s="123" t="s">
        <v>109</v>
      </c>
      <c r="AL27" s="125" t="s">
        <v>109</v>
      </c>
      <c r="AM27" s="119" t="s">
        <v>109</v>
      </c>
      <c r="AN27" s="119" t="s">
        <v>109</v>
      </c>
      <c r="AO27" s="119" t="s">
        <v>109</v>
      </c>
      <c r="AP27" s="119" t="s">
        <v>109</v>
      </c>
      <c r="AQ27" s="119" t="s">
        <v>109</v>
      </c>
      <c r="AR27" s="119" t="s">
        <v>109</v>
      </c>
      <c r="AS27" s="119" t="s">
        <v>109</v>
      </c>
      <c r="AT27" s="120" t="s">
        <v>109</v>
      </c>
      <c r="AW27" s="109" t="s">
        <v>10</v>
      </c>
      <c r="AX27" s="121" t="str">
        <f t="shared" si="0"/>
        <v/>
      </c>
      <c r="AY27" s="123" t="str">
        <f t="shared" si="1"/>
        <v/>
      </c>
      <c r="AZ27" s="123" t="str">
        <f t="shared" si="2"/>
        <v/>
      </c>
      <c r="BA27" s="123" t="str">
        <f t="shared" si="3"/>
        <v/>
      </c>
      <c r="BB27" s="123" t="str">
        <f t="shared" si="4"/>
        <v/>
      </c>
      <c r="BC27" s="123" t="str">
        <f t="shared" si="5"/>
        <v/>
      </c>
      <c r="BD27" s="123" t="str">
        <f t="shared" si="6"/>
        <v/>
      </c>
      <c r="BE27" s="123" t="str">
        <f t="shared" si="7"/>
        <v/>
      </c>
      <c r="BF27" s="123">
        <f t="shared" si="8"/>
        <v>0</v>
      </c>
      <c r="BG27" s="123" t="str">
        <f t="shared" si="9"/>
        <v/>
      </c>
      <c r="BH27" s="123" t="str">
        <f t="shared" si="10"/>
        <v/>
      </c>
      <c r="BI27" s="123" t="str">
        <f t="shared" si="11"/>
        <v/>
      </c>
      <c r="BJ27" s="123" t="str">
        <f t="shared" si="12"/>
        <v/>
      </c>
      <c r="BK27" s="123" t="str">
        <f t="shared" si="13"/>
        <v/>
      </c>
      <c r="BL27" s="123" t="str">
        <f t="shared" si="14"/>
        <v/>
      </c>
      <c r="BM27" s="123" t="str">
        <f t="shared" si="15"/>
        <v/>
      </c>
      <c r="BN27" s="123" t="str">
        <f t="shared" si="16"/>
        <v/>
      </c>
      <c r="BO27" s="123" t="str">
        <f t="shared" si="17"/>
        <v/>
      </c>
      <c r="BP27" s="123" t="str">
        <f t="shared" si="18"/>
        <v/>
      </c>
      <c r="BQ27" s="123" t="str">
        <f t="shared" si="19"/>
        <v/>
      </c>
      <c r="BR27" s="123">
        <f t="shared" si="20"/>
        <v>119.574</v>
      </c>
      <c r="BS27" s="123" t="str">
        <f t="shared" si="21"/>
        <v/>
      </c>
      <c r="BT27" s="123" t="str">
        <f t="shared" si="22"/>
        <v/>
      </c>
      <c r="BU27" s="123" t="str">
        <f t="shared" si="23"/>
        <v/>
      </c>
      <c r="BV27" s="122" t="str">
        <f t="shared" si="24"/>
        <v/>
      </c>
      <c r="BW27" s="123" t="str">
        <f t="shared" si="25"/>
        <v/>
      </c>
      <c r="BX27" s="123" t="str">
        <f t="shared" si="26"/>
        <v/>
      </c>
      <c r="BY27" s="123" t="str">
        <f t="shared" si="27"/>
        <v/>
      </c>
      <c r="BZ27" s="123" t="str">
        <f t="shared" si="28"/>
        <v/>
      </c>
      <c r="CA27" s="123" t="str">
        <f t="shared" si="29"/>
        <v/>
      </c>
      <c r="CB27" s="124" t="str">
        <f t="shared" si="30"/>
        <v/>
      </c>
      <c r="CC27" s="123" t="str">
        <f t="shared" si="31"/>
        <v/>
      </c>
      <c r="CD27" s="123" t="str">
        <f t="shared" si="32"/>
        <v/>
      </c>
      <c r="CE27" s="123" t="str">
        <f t="shared" si="33"/>
        <v/>
      </c>
      <c r="CF27" s="123" t="str">
        <f t="shared" si="34"/>
        <v/>
      </c>
      <c r="CG27" s="125" t="str">
        <f t="shared" si="35"/>
        <v/>
      </c>
      <c r="CH27" s="119" t="s">
        <v>109</v>
      </c>
      <c r="CI27" s="119" t="s">
        <v>109</v>
      </c>
      <c r="CJ27" s="119" t="s">
        <v>109</v>
      </c>
      <c r="CK27" s="119" t="s">
        <v>109</v>
      </c>
      <c r="CL27" s="119" t="s">
        <v>109</v>
      </c>
      <c r="CM27" s="119" t="s">
        <v>109</v>
      </c>
      <c r="CN27" s="119" t="s">
        <v>109</v>
      </c>
      <c r="CO27" s="120" t="s">
        <v>109</v>
      </c>
    </row>
    <row r="28" spans="2:93" x14ac:dyDescent="0.25">
      <c r="B28" s="109" t="s">
        <v>26</v>
      </c>
      <c r="C28" s="121" t="s">
        <v>109</v>
      </c>
      <c r="D28" s="123" t="s">
        <v>109</v>
      </c>
      <c r="E28" s="123" t="s">
        <v>109</v>
      </c>
      <c r="F28" s="123" t="s">
        <v>109</v>
      </c>
      <c r="G28" s="123" t="s">
        <v>109</v>
      </c>
      <c r="H28" s="123" t="s">
        <v>109</v>
      </c>
      <c r="I28" s="123" t="s">
        <v>109</v>
      </c>
      <c r="J28" s="123" t="s">
        <v>109</v>
      </c>
      <c r="K28" s="123" t="s">
        <v>109</v>
      </c>
      <c r="L28" s="123" t="s">
        <v>109</v>
      </c>
      <c r="M28" s="123" t="s">
        <v>109</v>
      </c>
      <c r="N28" s="123" t="s">
        <v>109</v>
      </c>
      <c r="O28" s="123" t="s">
        <v>109</v>
      </c>
      <c r="P28" s="123" t="s">
        <v>109</v>
      </c>
      <c r="Q28" s="123" t="s">
        <v>109</v>
      </c>
      <c r="R28" s="123" t="s">
        <v>109</v>
      </c>
      <c r="S28" s="123" t="s">
        <v>109</v>
      </c>
      <c r="T28" s="123" t="s">
        <v>109</v>
      </c>
      <c r="U28" s="123" t="s">
        <v>109</v>
      </c>
      <c r="V28" s="123" t="s">
        <v>109</v>
      </c>
      <c r="W28" s="123" t="s">
        <v>109</v>
      </c>
      <c r="X28" s="123" t="s">
        <v>109</v>
      </c>
      <c r="Y28" s="123" t="s">
        <v>109</v>
      </c>
      <c r="Z28" s="123" t="s">
        <v>109</v>
      </c>
      <c r="AA28" s="123" t="s">
        <v>109</v>
      </c>
      <c r="AB28" s="122" t="s">
        <v>109</v>
      </c>
      <c r="AC28" s="123" t="s">
        <v>109</v>
      </c>
      <c r="AD28" s="123" t="s">
        <v>109</v>
      </c>
      <c r="AE28" s="123" t="s">
        <v>109</v>
      </c>
      <c r="AF28" s="123" t="s">
        <v>109</v>
      </c>
      <c r="AG28" s="124" t="s">
        <v>109</v>
      </c>
      <c r="AH28" s="123" t="s">
        <v>109</v>
      </c>
      <c r="AI28" s="123" t="s">
        <v>109</v>
      </c>
      <c r="AJ28" s="123" t="s">
        <v>109</v>
      </c>
      <c r="AK28" s="123" t="s">
        <v>109</v>
      </c>
      <c r="AL28" s="125" t="s">
        <v>109</v>
      </c>
      <c r="AM28" s="119" t="s">
        <v>109</v>
      </c>
      <c r="AN28" s="119" t="s">
        <v>109</v>
      </c>
      <c r="AO28" s="119" t="s">
        <v>109</v>
      </c>
      <c r="AP28" s="119" t="s">
        <v>109</v>
      </c>
      <c r="AQ28" s="119" t="s">
        <v>109</v>
      </c>
      <c r="AR28" s="119" t="s">
        <v>109</v>
      </c>
      <c r="AS28" s="119" t="s">
        <v>109</v>
      </c>
      <c r="AT28" s="120" t="s">
        <v>109</v>
      </c>
      <c r="AW28" s="109" t="s">
        <v>26</v>
      </c>
      <c r="AX28" s="121" t="str">
        <f t="shared" si="0"/>
        <v/>
      </c>
      <c r="AY28" s="123" t="str">
        <f t="shared" si="1"/>
        <v/>
      </c>
      <c r="AZ28" s="123" t="str">
        <f t="shared" si="2"/>
        <v/>
      </c>
      <c r="BA28" s="123" t="str">
        <f t="shared" si="3"/>
        <v/>
      </c>
      <c r="BB28" s="123" t="str">
        <f t="shared" si="4"/>
        <v/>
      </c>
      <c r="BC28" s="123" t="str">
        <f t="shared" si="5"/>
        <v/>
      </c>
      <c r="BD28" s="123" t="str">
        <f t="shared" si="6"/>
        <v/>
      </c>
      <c r="BE28" s="123" t="str">
        <f t="shared" si="7"/>
        <v/>
      </c>
      <c r="BF28" s="123" t="str">
        <f t="shared" si="8"/>
        <v/>
      </c>
      <c r="BG28" s="123" t="str">
        <f t="shared" si="9"/>
        <v/>
      </c>
      <c r="BH28" s="123" t="str">
        <f t="shared" si="10"/>
        <v/>
      </c>
      <c r="BI28" s="123" t="str">
        <f t="shared" si="11"/>
        <v/>
      </c>
      <c r="BJ28" s="123" t="str">
        <f t="shared" si="12"/>
        <v/>
      </c>
      <c r="BK28" s="123" t="str">
        <f t="shared" si="13"/>
        <v/>
      </c>
      <c r="BL28" s="123" t="str">
        <f t="shared" si="14"/>
        <v/>
      </c>
      <c r="BM28" s="123" t="str">
        <f t="shared" si="15"/>
        <v/>
      </c>
      <c r="BN28" s="123" t="str">
        <f t="shared" si="16"/>
        <v/>
      </c>
      <c r="BO28" s="123" t="str">
        <f t="shared" si="17"/>
        <v/>
      </c>
      <c r="BP28" s="123" t="str">
        <f t="shared" si="18"/>
        <v/>
      </c>
      <c r="BQ28" s="123" t="str">
        <f t="shared" si="19"/>
        <v/>
      </c>
      <c r="BR28" s="123" t="str">
        <f t="shared" si="20"/>
        <v/>
      </c>
      <c r="BS28" s="123" t="str">
        <f t="shared" si="21"/>
        <v/>
      </c>
      <c r="BT28" s="123" t="str">
        <f t="shared" si="22"/>
        <v/>
      </c>
      <c r="BU28" s="123" t="str">
        <f t="shared" si="23"/>
        <v/>
      </c>
      <c r="BV28" s="123" t="str">
        <f t="shared" si="24"/>
        <v/>
      </c>
      <c r="BW28" s="122" t="str">
        <f t="shared" si="25"/>
        <v/>
      </c>
      <c r="BX28" s="123" t="str">
        <f t="shared" si="26"/>
        <v/>
      </c>
      <c r="BY28" s="123" t="str">
        <f t="shared" si="27"/>
        <v/>
      </c>
      <c r="BZ28" s="123" t="str">
        <f t="shared" si="28"/>
        <v/>
      </c>
      <c r="CA28" s="123" t="str">
        <f t="shared" si="29"/>
        <v/>
      </c>
      <c r="CB28" s="124" t="str">
        <f t="shared" si="30"/>
        <v/>
      </c>
      <c r="CC28" s="123" t="str">
        <f t="shared" si="31"/>
        <v/>
      </c>
      <c r="CD28" s="123" t="str">
        <f t="shared" si="32"/>
        <v/>
      </c>
      <c r="CE28" s="123" t="str">
        <f t="shared" si="33"/>
        <v/>
      </c>
      <c r="CF28" s="123" t="str">
        <f t="shared" si="34"/>
        <v/>
      </c>
      <c r="CG28" s="125" t="str">
        <f t="shared" si="35"/>
        <v/>
      </c>
      <c r="CH28" s="119" t="s">
        <v>109</v>
      </c>
      <c r="CI28" s="119" t="s">
        <v>109</v>
      </c>
      <c r="CJ28" s="119" t="s">
        <v>109</v>
      </c>
      <c r="CK28" s="119" t="s">
        <v>109</v>
      </c>
      <c r="CL28" s="119" t="s">
        <v>109</v>
      </c>
      <c r="CM28" s="119" t="s">
        <v>109</v>
      </c>
      <c r="CN28" s="119" t="s">
        <v>109</v>
      </c>
      <c r="CO28" s="120" t="s">
        <v>109</v>
      </c>
    </row>
    <row r="29" spans="2:93" x14ac:dyDescent="0.25">
      <c r="B29" s="109" t="s">
        <v>29</v>
      </c>
      <c r="C29" s="121" t="s">
        <v>109</v>
      </c>
      <c r="D29" s="123">
        <v>785.77200000000005</v>
      </c>
      <c r="E29" s="123" t="s">
        <v>109</v>
      </c>
      <c r="F29" s="123" t="s">
        <v>109</v>
      </c>
      <c r="G29" s="123" t="s">
        <v>109</v>
      </c>
      <c r="H29" s="123" t="s">
        <v>109</v>
      </c>
      <c r="I29" s="123" t="s">
        <v>109</v>
      </c>
      <c r="J29" s="123" t="s">
        <v>109</v>
      </c>
      <c r="K29" s="123" t="s">
        <v>109</v>
      </c>
      <c r="L29" s="123" t="s">
        <v>109</v>
      </c>
      <c r="M29" s="123" t="s">
        <v>109</v>
      </c>
      <c r="N29" s="123" t="s">
        <v>109</v>
      </c>
      <c r="O29" s="123">
        <v>423.6336</v>
      </c>
      <c r="P29" s="123" t="s">
        <v>109</v>
      </c>
      <c r="Q29" s="123" t="s">
        <v>109</v>
      </c>
      <c r="R29" s="123" t="s">
        <v>109</v>
      </c>
      <c r="S29" s="123" t="s">
        <v>109</v>
      </c>
      <c r="T29" s="123" t="s">
        <v>109</v>
      </c>
      <c r="U29" s="123" t="s">
        <v>109</v>
      </c>
      <c r="V29" s="123" t="s">
        <v>109</v>
      </c>
      <c r="W29" s="123" t="s">
        <v>109</v>
      </c>
      <c r="X29" s="123" t="s">
        <v>109</v>
      </c>
      <c r="Y29" s="123" t="s">
        <v>109</v>
      </c>
      <c r="Z29" s="123" t="s">
        <v>109</v>
      </c>
      <c r="AA29" s="123" t="s">
        <v>109</v>
      </c>
      <c r="AB29" s="123" t="s">
        <v>109</v>
      </c>
      <c r="AC29" s="122" t="s">
        <v>109</v>
      </c>
      <c r="AD29" s="123" t="s">
        <v>109</v>
      </c>
      <c r="AE29" s="123" t="s">
        <v>109</v>
      </c>
      <c r="AF29" s="123" t="s">
        <v>109</v>
      </c>
      <c r="AG29" s="124" t="s">
        <v>109</v>
      </c>
      <c r="AH29" s="123" t="s">
        <v>109</v>
      </c>
      <c r="AI29" s="123" t="s">
        <v>109</v>
      </c>
      <c r="AJ29" s="123" t="s">
        <v>109</v>
      </c>
      <c r="AK29" s="123" t="s">
        <v>109</v>
      </c>
      <c r="AL29" s="125" t="s">
        <v>109</v>
      </c>
      <c r="AM29" s="119" t="s">
        <v>109</v>
      </c>
      <c r="AN29" s="119" t="s">
        <v>109</v>
      </c>
      <c r="AO29" s="119" t="s">
        <v>109</v>
      </c>
      <c r="AP29" s="119" t="s">
        <v>109</v>
      </c>
      <c r="AQ29" s="119" t="s">
        <v>109</v>
      </c>
      <c r="AR29" s="119" t="s">
        <v>109</v>
      </c>
      <c r="AS29" s="119" t="s">
        <v>109</v>
      </c>
      <c r="AT29" s="120" t="s">
        <v>109</v>
      </c>
      <c r="AW29" s="109" t="s">
        <v>29</v>
      </c>
      <c r="AX29" s="121" t="str">
        <f t="shared" si="0"/>
        <v/>
      </c>
      <c r="AY29" s="123">
        <f t="shared" si="1"/>
        <v>785.77200000000005</v>
      </c>
      <c r="AZ29" s="123" t="str">
        <f t="shared" si="2"/>
        <v/>
      </c>
      <c r="BA29" s="123" t="str">
        <f t="shared" si="3"/>
        <v/>
      </c>
      <c r="BB29" s="123" t="str">
        <f t="shared" si="4"/>
        <v/>
      </c>
      <c r="BC29" s="123" t="str">
        <f t="shared" si="5"/>
        <v/>
      </c>
      <c r="BD29" s="123" t="str">
        <f t="shared" si="6"/>
        <v/>
      </c>
      <c r="BE29" s="123" t="str">
        <f t="shared" si="7"/>
        <v/>
      </c>
      <c r="BF29" s="123" t="str">
        <f t="shared" si="8"/>
        <v/>
      </c>
      <c r="BG29" s="123" t="str">
        <f t="shared" si="9"/>
        <v/>
      </c>
      <c r="BH29" s="123" t="str">
        <f t="shared" si="10"/>
        <v/>
      </c>
      <c r="BI29" s="123" t="str">
        <f t="shared" si="11"/>
        <v/>
      </c>
      <c r="BJ29" s="123">
        <f t="shared" si="12"/>
        <v>423.6336</v>
      </c>
      <c r="BK29" s="123" t="str">
        <f t="shared" si="13"/>
        <v/>
      </c>
      <c r="BL29" s="123" t="str">
        <f t="shared" si="14"/>
        <v/>
      </c>
      <c r="BM29" s="123" t="str">
        <f t="shared" si="15"/>
        <v/>
      </c>
      <c r="BN29" s="123" t="str">
        <f t="shared" si="16"/>
        <v/>
      </c>
      <c r="BO29" s="123" t="str">
        <f t="shared" si="17"/>
        <v/>
      </c>
      <c r="BP29" s="123">
        <f t="shared" si="18"/>
        <v>0</v>
      </c>
      <c r="BQ29" s="123" t="str">
        <f t="shared" si="19"/>
        <v/>
      </c>
      <c r="BR29" s="123" t="str">
        <f t="shared" si="20"/>
        <v/>
      </c>
      <c r="BS29" s="123" t="str">
        <f t="shared" si="21"/>
        <v/>
      </c>
      <c r="BT29" s="123" t="str">
        <f t="shared" si="22"/>
        <v/>
      </c>
      <c r="BU29" s="123" t="str">
        <f t="shared" si="23"/>
        <v/>
      </c>
      <c r="BV29" s="123" t="str">
        <f t="shared" si="24"/>
        <v/>
      </c>
      <c r="BW29" s="123" t="str">
        <f t="shared" si="25"/>
        <v/>
      </c>
      <c r="BX29" s="122" t="str">
        <f t="shared" si="26"/>
        <v/>
      </c>
      <c r="BY29" s="123" t="str">
        <f t="shared" si="27"/>
        <v/>
      </c>
      <c r="BZ29" s="123" t="str">
        <f t="shared" si="28"/>
        <v/>
      </c>
      <c r="CA29" s="123" t="str">
        <f t="shared" si="29"/>
        <v/>
      </c>
      <c r="CB29" s="124" t="str">
        <f t="shared" si="30"/>
        <v/>
      </c>
      <c r="CC29" s="123" t="str">
        <f t="shared" si="31"/>
        <v/>
      </c>
      <c r="CD29" s="123" t="str">
        <f t="shared" si="32"/>
        <v/>
      </c>
      <c r="CE29" s="123" t="str">
        <f t="shared" si="33"/>
        <v/>
      </c>
      <c r="CF29" s="123" t="str">
        <f t="shared" si="34"/>
        <v/>
      </c>
      <c r="CG29" s="125" t="str">
        <f t="shared" si="35"/>
        <v/>
      </c>
      <c r="CH29" s="119" t="s">
        <v>109</v>
      </c>
      <c r="CI29" s="119" t="s">
        <v>109</v>
      </c>
      <c r="CJ29" s="119" t="s">
        <v>109</v>
      </c>
      <c r="CK29" s="119" t="s">
        <v>109</v>
      </c>
      <c r="CL29" s="119" t="s">
        <v>109</v>
      </c>
      <c r="CM29" s="119" t="s">
        <v>109</v>
      </c>
      <c r="CN29" s="119" t="s">
        <v>109</v>
      </c>
      <c r="CO29" s="120" t="s">
        <v>109</v>
      </c>
    </row>
    <row r="30" spans="2:93" x14ac:dyDescent="0.25">
      <c r="B30" s="109" t="s">
        <v>22</v>
      </c>
      <c r="C30" s="121" t="s">
        <v>109</v>
      </c>
      <c r="D30" s="123">
        <v>546.62400000000002</v>
      </c>
      <c r="E30" s="123" t="s">
        <v>109</v>
      </c>
      <c r="F30" s="123" t="s">
        <v>109</v>
      </c>
      <c r="G30" s="123" t="s">
        <v>109</v>
      </c>
      <c r="H30" s="123" t="s">
        <v>109</v>
      </c>
      <c r="I30" s="123" t="s">
        <v>109</v>
      </c>
      <c r="J30" s="123" t="s">
        <v>109</v>
      </c>
      <c r="K30" s="123">
        <v>700.36199999999997</v>
      </c>
      <c r="L30" s="123">
        <v>1578.3768000000002</v>
      </c>
      <c r="M30" s="123" t="s">
        <v>109</v>
      </c>
      <c r="N30" s="123" t="s">
        <v>109</v>
      </c>
      <c r="O30" s="123" t="s">
        <v>109</v>
      </c>
      <c r="P30" s="123" t="s">
        <v>109</v>
      </c>
      <c r="Q30" s="123" t="s">
        <v>109</v>
      </c>
      <c r="R30" s="123" t="s">
        <v>109</v>
      </c>
      <c r="S30" s="123" t="s">
        <v>109</v>
      </c>
      <c r="T30" s="123" t="s">
        <v>109</v>
      </c>
      <c r="U30" s="123">
        <v>512.46</v>
      </c>
      <c r="V30" s="123" t="s">
        <v>109</v>
      </c>
      <c r="W30" s="123" t="s">
        <v>109</v>
      </c>
      <c r="X30" s="123" t="s">
        <v>109</v>
      </c>
      <c r="Y30" s="123" t="s">
        <v>109</v>
      </c>
      <c r="Z30" s="123" t="s">
        <v>109</v>
      </c>
      <c r="AA30" s="123" t="s">
        <v>109</v>
      </c>
      <c r="AB30" s="123" t="s">
        <v>109</v>
      </c>
      <c r="AC30" s="123">
        <v>878.01479999999992</v>
      </c>
      <c r="AD30" s="122" t="s">
        <v>109</v>
      </c>
      <c r="AE30" s="123" t="s">
        <v>109</v>
      </c>
      <c r="AF30" s="123" t="s">
        <v>109</v>
      </c>
      <c r="AG30" s="124" t="s">
        <v>109</v>
      </c>
      <c r="AH30" s="123" t="s">
        <v>109</v>
      </c>
      <c r="AI30" s="123" t="s">
        <v>109</v>
      </c>
      <c r="AJ30" s="123" t="s">
        <v>109</v>
      </c>
      <c r="AK30" s="123" t="s">
        <v>109</v>
      </c>
      <c r="AL30" s="125" t="s">
        <v>109</v>
      </c>
      <c r="AM30" s="119" t="s">
        <v>109</v>
      </c>
      <c r="AN30" s="119" t="s">
        <v>109</v>
      </c>
      <c r="AO30" s="119" t="s">
        <v>109</v>
      </c>
      <c r="AP30" s="119" t="s">
        <v>109</v>
      </c>
      <c r="AQ30" s="119" t="s">
        <v>109</v>
      </c>
      <c r="AR30" s="119" t="s">
        <v>109</v>
      </c>
      <c r="AS30" s="119" t="s">
        <v>109</v>
      </c>
      <c r="AT30" s="120" t="s">
        <v>109</v>
      </c>
      <c r="AW30" s="109" t="s">
        <v>22</v>
      </c>
      <c r="AX30" s="121" t="str">
        <f t="shared" si="0"/>
        <v/>
      </c>
      <c r="AY30" s="123">
        <f t="shared" si="1"/>
        <v>546.62400000000002</v>
      </c>
      <c r="AZ30" s="123" t="str">
        <f t="shared" si="2"/>
        <v/>
      </c>
      <c r="BA30" s="123" t="str">
        <f t="shared" si="3"/>
        <v/>
      </c>
      <c r="BB30" s="123" t="str">
        <f t="shared" si="4"/>
        <v/>
      </c>
      <c r="BC30" s="123" t="str">
        <f t="shared" si="5"/>
        <v/>
      </c>
      <c r="BD30" s="123" t="str">
        <f t="shared" si="6"/>
        <v/>
      </c>
      <c r="BE30" s="123" t="str">
        <f t="shared" si="7"/>
        <v/>
      </c>
      <c r="BF30" s="123">
        <f t="shared" si="8"/>
        <v>700.36199999999997</v>
      </c>
      <c r="BG30" s="123">
        <f t="shared" si="9"/>
        <v>1578.3768000000002</v>
      </c>
      <c r="BH30" s="123" t="str">
        <f t="shared" si="10"/>
        <v/>
      </c>
      <c r="BI30" s="123" t="str">
        <f t="shared" si="11"/>
        <v/>
      </c>
      <c r="BJ30" s="123" t="str">
        <f t="shared" si="12"/>
        <v/>
      </c>
      <c r="BK30" s="123" t="str">
        <f t="shared" si="13"/>
        <v/>
      </c>
      <c r="BL30" s="123" t="str">
        <f t="shared" si="14"/>
        <v/>
      </c>
      <c r="BM30" s="123" t="str">
        <f t="shared" si="15"/>
        <v/>
      </c>
      <c r="BN30" s="123" t="str">
        <f t="shared" si="16"/>
        <v/>
      </c>
      <c r="BO30" s="123" t="str">
        <f t="shared" si="17"/>
        <v/>
      </c>
      <c r="BP30" s="123">
        <f t="shared" si="18"/>
        <v>512.46</v>
      </c>
      <c r="BQ30" s="123" t="str">
        <f t="shared" si="19"/>
        <v/>
      </c>
      <c r="BR30" s="123" t="str">
        <f t="shared" si="20"/>
        <v/>
      </c>
      <c r="BS30" s="123" t="str">
        <f t="shared" si="21"/>
        <v/>
      </c>
      <c r="BT30" s="123" t="str">
        <f t="shared" si="22"/>
        <v/>
      </c>
      <c r="BU30" s="123" t="str">
        <f t="shared" si="23"/>
        <v/>
      </c>
      <c r="BV30" s="123" t="str">
        <f t="shared" si="24"/>
        <v/>
      </c>
      <c r="BW30" s="123" t="str">
        <f t="shared" si="25"/>
        <v/>
      </c>
      <c r="BX30" s="123">
        <f t="shared" si="26"/>
        <v>878.01479999999992</v>
      </c>
      <c r="BY30" s="122" t="str">
        <f t="shared" si="27"/>
        <v/>
      </c>
      <c r="BZ30" s="123" t="str">
        <f t="shared" si="28"/>
        <v/>
      </c>
      <c r="CA30" s="123" t="str">
        <f t="shared" si="29"/>
        <v/>
      </c>
      <c r="CB30" s="124" t="str">
        <f t="shared" si="30"/>
        <v/>
      </c>
      <c r="CC30" s="123" t="str">
        <f t="shared" si="31"/>
        <v/>
      </c>
      <c r="CD30" s="123" t="str">
        <f t="shared" si="32"/>
        <v/>
      </c>
      <c r="CE30" s="123" t="str">
        <f t="shared" si="33"/>
        <v/>
      </c>
      <c r="CF30" s="123" t="str">
        <f t="shared" si="34"/>
        <v/>
      </c>
      <c r="CG30" s="125" t="str">
        <f t="shared" si="35"/>
        <v/>
      </c>
      <c r="CH30" s="119" t="s">
        <v>109</v>
      </c>
      <c r="CI30" s="119" t="s">
        <v>109</v>
      </c>
      <c r="CJ30" s="119" t="s">
        <v>109</v>
      </c>
      <c r="CK30" s="119" t="s">
        <v>109</v>
      </c>
      <c r="CL30" s="119" t="s">
        <v>109</v>
      </c>
      <c r="CM30" s="119" t="s">
        <v>109</v>
      </c>
      <c r="CN30" s="119" t="s">
        <v>109</v>
      </c>
      <c r="CO30" s="120" t="s">
        <v>109</v>
      </c>
    </row>
    <row r="31" spans="2:93" x14ac:dyDescent="0.25">
      <c r="B31" s="109" t="s">
        <v>15</v>
      </c>
      <c r="C31" s="121" t="s">
        <v>109</v>
      </c>
      <c r="D31" s="123" t="s">
        <v>109</v>
      </c>
      <c r="E31" s="123" t="s">
        <v>109</v>
      </c>
      <c r="F31" s="123" t="s">
        <v>109</v>
      </c>
      <c r="G31" s="123" t="s">
        <v>109</v>
      </c>
      <c r="H31" s="123" t="s">
        <v>109</v>
      </c>
      <c r="I31" s="123" t="s">
        <v>109</v>
      </c>
      <c r="J31" s="123" t="s">
        <v>109</v>
      </c>
      <c r="K31" s="123" t="s">
        <v>109</v>
      </c>
      <c r="L31" s="123" t="s">
        <v>109</v>
      </c>
      <c r="M31" s="123" t="s">
        <v>109</v>
      </c>
      <c r="N31" s="123" t="s">
        <v>109</v>
      </c>
      <c r="O31" s="123" t="s">
        <v>109</v>
      </c>
      <c r="P31" s="123" t="s">
        <v>109</v>
      </c>
      <c r="Q31" s="123" t="s">
        <v>109</v>
      </c>
      <c r="R31" s="123" t="s">
        <v>109</v>
      </c>
      <c r="S31" s="123" t="s">
        <v>109</v>
      </c>
      <c r="T31" s="123" t="s">
        <v>109</v>
      </c>
      <c r="U31" s="123" t="s">
        <v>109</v>
      </c>
      <c r="V31" s="123" t="s">
        <v>109</v>
      </c>
      <c r="W31" s="123" t="s">
        <v>109</v>
      </c>
      <c r="X31" s="123" t="s">
        <v>109</v>
      </c>
      <c r="Y31" s="123" t="s">
        <v>109</v>
      </c>
      <c r="Z31" s="123" t="s">
        <v>109</v>
      </c>
      <c r="AA31" s="123" t="s">
        <v>109</v>
      </c>
      <c r="AB31" s="123" t="s">
        <v>109</v>
      </c>
      <c r="AC31" s="123" t="s">
        <v>109</v>
      </c>
      <c r="AD31" s="123" t="s">
        <v>109</v>
      </c>
      <c r="AE31" s="122" t="s">
        <v>109</v>
      </c>
      <c r="AF31" s="123" t="s">
        <v>109</v>
      </c>
      <c r="AG31" s="124" t="s">
        <v>109</v>
      </c>
      <c r="AH31" s="123" t="s">
        <v>109</v>
      </c>
      <c r="AI31" s="123" t="s">
        <v>109</v>
      </c>
      <c r="AJ31" s="123" t="s">
        <v>109</v>
      </c>
      <c r="AK31" s="123" t="s">
        <v>109</v>
      </c>
      <c r="AL31" s="125" t="s">
        <v>109</v>
      </c>
      <c r="AM31" s="119" t="s">
        <v>109</v>
      </c>
      <c r="AN31" s="119" t="s">
        <v>109</v>
      </c>
      <c r="AO31" s="119" t="s">
        <v>109</v>
      </c>
      <c r="AP31" s="119" t="s">
        <v>109</v>
      </c>
      <c r="AQ31" s="119" t="s">
        <v>109</v>
      </c>
      <c r="AR31" s="119" t="s">
        <v>109</v>
      </c>
      <c r="AS31" s="119" t="s">
        <v>109</v>
      </c>
      <c r="AT31" s="120" t="s">
        <v>109</v>
      </c>
      <c r="AW31" s="109" t="s">
        <v>15</v>
      </c>
      <c r="AX31" s="121" t="str">
        <f t="shared" si="0"/>
        <v/>
      </c>
      <c r="AY31" s="123" t="str">
        <f t="shared" si="1"/>
        <v/>
      </c>
      <c r="AZ31" s="123" t="str">
        <f t="shared" si="2"/>
        <v/>
      </c>
      <c r="BA31" s="123" t="str">
        <f t="shared" si="3"/>
        <v/>
      </c>
      <c r="BB31" s="123" t="str">
        <f t="shared" si="4"/>
        <v/>
      </c>
      <c r="BC31" s="123" t="str">
        <f t="shared" si="5"/>
        <v/>
      </c>
      <c r="BD31" s="123" t="str">
        <f t="shared" si="6"/>
        <v/>
      </c>
      <c r="BE31" s="123" t="str">
        <f t="shared" si="7"/>
        <v/>
      </c>
      <c r="BF31" s="123" t="str">
        <f t="shared" si="8"/>
        <v/>
      </c>
      <c r="BG31" s="123" t="str">
        <f t="shared" si="9"/>
        <v/>
      </c>
      <c r="BH31" s="123" t="str">
        <f t="shared" si="10"/>
        <v/>
      </c>
      <c r="BI31" s="123" t="str">
        <f t="shared" si="11"/>
        <v/>
      </c>
      <c r="BJ31" s="123" t="str">
        <f t="shared" si="12"/>
        <v/>
      </c>
      <c r="BK31" s="123" t="str">
        <f t="shared" si="13"/>
        <v/>
      </c>
      <c r="BL31" s="123" t="str">
        <f t="shared" si="14"/>
        <v/>
      </c>
      <c r="BM31" s="123" t="str">
        <f t="shared" si="15"/>
        <v/>
      </c>
      <c r="BN31" s="123" t="str">
        <f t="shared" si="16"/>
        <v/>
      </c>
      <c r="BO31" s="123" t="str">
        <f t="shared" si="17"/>
        <v/>
      </c>
      <c r="BP31" s="123" t="str">
        <f t="shared" si="18"/>
        <v/>
      </c>
      <c r="BQ31" s="123" t="str">
        <f t="shared" si="19"/>
        <v/>
      </c>
      <c r="BR31" s="123" t="str">
        <f t="shared" si="20"/>
        <v/>
      </c>
      <c r="BS31" s="123" t="str">
        <f t="shared" si="21"/>
        <v/>
      </c>
      <c r="BT31" s="123" t="str">
        <f t="shared" si="22"/>
        <v/>
      </c>
      <c r="BU31" s="123" t="str">
        <f t="shared" si="23"/>
        <v/>
      </c>
      <c r="BV31" s="123" t="str">
        <f t="shared" si="24"/>
        <v/>
      </c>
      <c r="BW31" s="123" t="str">
        <f t="shared" si="25"/>
        <v/>
      </c>
      <c r="BX31" s="123" t="str">
        <f t="shared" si="26"/>
        <v/>
      </c>
      <c r="BY31" s="123" t="str">
        <f t="shared" si="27"/>
        <v/>
      </c>
      <c r="BZ31" s="122" t="str">
        <f t="shared" si="28"/>
        <v/>
      </c>
      <c r="CA31" s="123" t="str">
        <f t="shared" si="29"/>
        <v/>
      </c>
      <c r="CB31" s="124" t="str">
        <f t="shared" si="30"/>
        <v/>
      </c>
      <c r="CC31" s="123" t="str">
        <f t="shared" si="31"/>
        <v/>
      </c>
      <c r="CD31" s="123" t="str">
        <f t="shared" si="32"/>
        <v/>
      </c>
      <c r="CE31" s="123" t="str">
        <f t="shared" si="33"/>
        <v/>
      </c>
      <c r="CF31" s="123" t="str">
        <f t="shared" si="34"/>
        <v/>
      </c>
      <c r="CG31" s="125" t="str">
        <f t="shared" si="35"/>
        <v/>
      </c>
      <c r="CH31" s="119" t="s">
        <v>109</v>
      </c>
      <c r="CI31" s="119" t="s">
        <v>109</v>
      </c>
      <c r="CJ31" s="119" t="s">
        <v>109</v>
      </c>
      <c r="CK31" s="119" t="s">
        <v>109</v>
      </c>
      <c r="CL31" s="119" t="s">
        <v>109</v>
      </c>
      <c r="CM31" s="119" t="s">
        <v>109</v>
      </c>
      <c r="CN31" s="119" t="s">
        <v>109</v>
      </c>
      <c r="CO31" s="120" t="s">
        <v>109</v>
      </c>
    </row>
    <row r="32" spans="2:93" x14ac:dyDescent="0.25">
      <c r="B32" s="126" t="s">
        <v>4</v>
      </c>
      <c r="C32" s="127" t="s">
        <v>109</v>
      </c>
      <c r="D32" s="128" t="s">
        <v>109</v>
      </c>
      <c r="E32" s="128" t="s">
        <v>109</v>
      </c>
      <c r="F32" s="128" t="s">
        <v>109</v>
      </c>
      <c r="G32" s="128" t="s">
        <v>109</v>
      </c>
      <c r="H32" s="128" t="s">
        <v>109</v>
      </c>
      <c r="I32" s="128" t="s">
        <v>109</v>
      </c>
      <c r="J32" s="128" t="s">
        <v>109</v>
      </c>
      <c r="K32" s="128" t="s">
        <v>109</v>
      </c>
      <c r="L32" s="128" t="s">
        <v>109</v>
      </c>
      <c r="M32" s="128" t="s">
        <v>109</v>
      </c>
      <c r="N32" s="128" t="s">
        <v>109</v>
      </c>
      <c r="O32" s="128" t="s">
        <v>109</v>
      </c>
      <c r="P32" s="128">
        <v>850.68360000000007</v>
      </c>
      <c r="Q32" s="128" t="s">
        <v>109</v>
      </c>
      <c r="R32" s="128" t="s">
        <v>109</v>
      </c>
      <c r="S32" s="128" t="s">
        <v>109</v>
      </c>
      <c r="T32" s="128" t="s">
        <v>109</v>
      </c>
      <c r="U32" s="128" t="s">
        <v>109</v>
      </c>
      <c r="V32" s="128" t="s">
        <v>109</v>
      </c>
      <c r="W32" s="128" t="s">
        <v>109</v>
      </c>
      <c r="X32" s="128" t="s">
        <v>109</v>
      </c>
      <c r="Y32" s="128" t="s">
        <v>109</v>
      </c>
      <c r="Z32" s="128" t="s">
        <v>109</v>
      </c>
      <c r="AA32" s="128" t="s">
        <v>109</v>
      </c>
      <c r="AB32" s="128" t="s">
        <v>109</v>
      </c>
      <c r="AC32" s="128" t="s">
        <v>109</v>
      </c>
      <c r="AD32" s="128" t="s">
        <v>109</v>
      </c>
      <c r="AE32" s="128" t="s">
        <v>109</v>
      </c>
      <c r="AF32" s="129" t="s">
        <v>109</v>
      </c>
      <c r="AG32" s="124" t="s">
        <v>109</v>
      </c>
      <c r="AH32" s="123" t="s">
        <v>109</v>
      </c>
      <c r="AI32" s="123" t="s">
        <v>109</v>
      </c>
      <c r="AJ32" s="123" t="s">
        <v>109</v>
      </c>
      <c r="AK32" s="123" t="s">
        <v>109</v>
      </c>
      <c r="AL32" s="125" t="s">
        <v>109</v>
      </c>
      <c r="AM32" s="119" t="s">
        <v>109</v>
      </c>
      <c r="AN32" s="119" t="s">
        <v>109</v>
      </c>
      <c r="AO32" s="119" t="s">
        <v>109</v>
      </c>
      <c r="AP32" s="119" t="s">
        <v>109</v>
      </c>
      <c r="AQ32" s="119" t="s">
        <v>109</v>
      </c>
      <c r="AR32" s="119" t="s">
        <v>109</v>
      </c>
      <c r="AS32" s="119" t="s">
        <v>109</v>
      </c>
      <c r="AT32" s="120" t="s">
        <v>109</v>
      </c>
      <c r="AW32" s="126" t="s">
        <v>4</v>
      </c>
      <c r="AX32" s="127" t="str">
        <f t="shared" si="0"/>
        <v/>
      </c>
      <c r="AY32" s="128" t="str">
        <f t="shared" si="1"/>
        <v/>
      </c>
      <c r="AZ32" s="128" t="str">
        <f t="shared" si="2"/>
        <v/>
      </c>
      <c r="BA32" s="128" t="str">
        <f t="shared" si="3"/>
        <v/>
      </c>
      <c r="BB32" s="128" t="str">
        <f t="shared" si="4"/>
        <v/>
      </c>
      <c r="BC32" s="128" t="str">
        <f t="shared" si="5"/>
        <v/>
      </c>
      <c r="BD32" s="128" t="str">
        <f t="shared" si="6"/>
        <v/>
      </c>
      <c r="BE32" s="128" t="str">
        <f t="shared" si="7"/>
        <v/>
      </c>
      <c r="BF32" s="128">
        <f t="shared" si="8"/>
        <v>0</v>
      </c>
      <c r="BG32" s="128" t="str">
        <f t="shared" si="9"/>
        <v/>
      </c>
      <c r="BH32" s="128" t="str">
        <f t="shared" si="10"/>
        <v/>
      </c>
      <c r="BI32" s="128" t="str">
        <f t="shared" si="11"/>
        <v/>
      </c>
      <c r="BJ32" s="128" t="str">
        <f t="shared" si="12"/>
        <v/>
      </c>
      <c r="BK32" s="128">
        <f t="shared" si="13"/>
        <v>850.68360000000007</v>
      </c>
      <c r="BL32" s="128" t="str">
        <f t="shared" si="14"/>
        <v/>
      </c>
      <c r="BM32" s="128" t="str">
        <f t="shared" si="15"/>
        <v/>
      </c>
      <c r="BN32" s="128" t="str">
        <f t="shared" si="16"/>
        <v/>
      </c>
      <c r="BO32" s="128" t="str">
        <f t="shared" si="17"/>
        <v/>
      </c>
      <c r="BP32" s="128" t="str">
        <f t="shared" si="18"/>
        <v/>
      </c>
      <c r="BQ32" s="128" t="str">
        <f t="shared" si="19"/>
        <v/>
      </c>
      <c r="BR32" s="128" t="str">
        <f t="shared" si="20"/>
        <v/>
      </c>
      <c r="BS32" s="128" t="str">
        <f t="shared" si="21"/>
        <v/>
      </c>
      <c r="BT32" s="128" t="str">
        <f t="shared" si="22"/>
        <v/>
      </c>
      <c r="BU32" s="128" t="str">
        <f t="shared" si="23"/>
        <v/>
      </c>
      <c r="BV32" s="128" t="str">
        <f t="shared" si="24"/>
        <v/>
      </c>
      <c r="BW32" s="128" t="str">
        <f t="shared" si="25"/>
        <v/>
      </c>
      <c r="BX32" s="128" t="str">
        <f t="shared" si="26"/>
        <v/>
      </c>
      <c r="BY32" s="128" t="str">
        <f t="shared" si="27"/>
        <v/>
      </c>
      <c r="BZ32" s="128" t="str">
        <f t="shared" si="28"/>
        <v/>
      </c>
      <c r="CA32" s="129" t="str">
        <f t="shared" si="29"/>
        <v/>
      </c>
      <c r="CB32" s="124" t="str">
        <f t="shared" si="30"/>
        <v/>
      </c>
      <c r="CC32" s="123" t="str">
        <f t="shared" si="31"/>
        <v/>
      </c>
      <c r="CD32" s="123" t="str">
        <f t="shared" si="32"/>
        <v/>
      </c>
      <c r="CE32" s="123" t="str">
        <f t="shared" si="33"/>
        <v/>
      </c>
      <c r="CF32" s="123" t="str">
        <f t="shared" si="34"/>
        <v/>
      </c>
      <c r="CG32" s="125" t="str">
        <f t="shared" si="35"/>
        <v/>
      </c>
      <c r="CH32" s="119" t="s">
        <v>109</v>
      </c>
      <c r="CI32" s="119" t="s">
        <v>109</v>
      </c>
      <c r="CJ32" s="119" t="s">
        <v>109</v>
      </c>
      <c r="CK32" s="119" t="s">
        <v>109</v>
      </c>
      <c r="CL32" s="119" t="s">
        <v>109</v>
      </c>
      <c r="CM32" s="119" t="s">
        <v>109</v>
      </c>
      <c r="CN32" s="119" t="s">
        <v>109</v>
      </c>
      <c r="CO32" s="120" t="s">
        <v>109</v>
      </c>
    </row>
    <row r="33" spans="2:93" x14ac:dyDescent="0.25">
      <c r="B33" s="109" t="s">
        <v>31</v>
      </c>
      <c r="C33" s="121" t="s">
        <v>109</v>
      </c>
      <c r="D33" s="123" t="s">
        <v>109</v>
      </c>
      <c r="E33" s="123" t="s">
        <v>109</v>
      </c>
      <c r="F33" s="123" t="s">
        <v>109</v>
      </c>
      <c r="G33" s="123" t="s">
        <v>109</v>
      </c>
      <c r="H33" s="123" t="s">
        <v>109</v>
      </c>
      <c r="I33" s="123" t="s">
        <v>109</v>
      </c>
      <c r="J33" s="123" t="s">
        <v>109</v>
      </c>
      <c r="K33" s="123" t="s">
        <v>109</v>
      </c>
      <c r="L33" s="123" t="s">
        <v>109</v>
      </c>
      <c r="M33" s="123" t="s">
        <v>109</v>
      </c>
      <c r="N33" s="123" t="s">
        <v>109</v>
      </c>
      <c r="O33" s="123" t="s">
        <v>109</v>
      </c>
      <c r="P33" s="123" t="s">
        <v>109</v>
      </c>
      <c r="Q33" s="123" t="s">
        <v>109</v>
      </c>
      <c r="R33" s="123" t="s">
        <v>109</v>
      </c>
      <c r="S33" s="123" t="s">
        <v>109</v>
      </c>
      <c r="T33" s="123" t="s">
        <v>109</v>
      </c>
      <c r="U33" s="123" t="s">
        <v>109</v>
      </c>
      <c r="V33" s="123" t="s">
        <v>109</v>
      </c>
      <c r="W33" s="123" t="s">
        <v>109</v>
      </c>
      <c r="X33" s="123" t="s">
        <v>109</v>
      </c>
      <c r="Y33" s="123" t="s">
        <v>109</v>
      </c>
      <c r="Z33" s="123" t="s">
        <v>109</v>
      </c>
      <c r="AA33" s="123" t="s">
        <v>109</v>
      </c>
      <c r="AB33" s="123" t="s">
        <v>109</v>
      </c>
      <c r="AC33" s="123" t="s">
        <v>109</v>
      </c>
      <c r="AD33" s="123" t="s">
        <v>109</v>
      </c>
      <c r="AE33" s="123" t="s">
        <v>109</v>
      </c>
      <c r="AF33" s="123" t="s">
        <v>109</v>
      </c>
      <c r="AG33" s="130" t="s">
        <v>109</v>
      </c>
      <c r="AH33" s="131" t="s">
        <v>109</v>
      </c>
      <c r="AI33" s="131" t="s">
        <v>109</v>
      </c>
      <c r="AJ33" s="131" t="s">
        <v>109</v>
      </c>
      <c r="AK33" s="131" t="s">
        <v>109</v>
      </c>
      <c r="AL33" s="132" t="s">
        <v>109</v>
      </c>
      <c r="AM33" s="133" t="s">
        <v>109</v>
      </c>
      <c r="AN33" s="133" t="s">
        <v>109</v>
      </c>
      <c r="AO33" s="133" t="s">
        <v>109</v>
      </c>
      <c r="AP33" s="133" t="s">
        <v>109</v>
      </c>
      <c r="AQ33" s="133" t="s">
        <v>109</v>
      </c>
      <c r="AR33" s="133" t="s">
        <v>109</v>
      </c>
      <c r="AS33" s="133" t="s">
        <v>109</v>
      </c>
      <c r="AT33" s="134" t="s">
        <v>109</v>
      </c>
      <c r="AW33" s="109" t="s">
        <v>31</v>
      </c>
      <c r="AX33" s="121" t="str">
        <f t="shared" si="0"/>
        <v/>
      </c>
      <c r="AY33" s="123" t="str">
        <f t="shared" si="1"/>
        <v/>
      </c>
      <c r="AZ33" s="123" t="str">
        <f t="shared" si="2"/>
        <v/>
      </c>
      <c r="BA33" s="123" t="str">
        <f t="shared" si="3"/>
        <v/>
      </c>
      <c r="BB33" s="123" t="str">
        <f t="shared" si="4"/>
        <v/>
      </c>
      <c r="BC33" s="123" t="str">
        <f t="shared" si="5"/>
        <v/>
      </c>
      <c r="BD33" s="123" t="str">
        <f t="shared" si="6"/>
        <v/>
      </c>
      <c r="BE33" s="123" t="str">
        <f t="shared" si="7"/>
        <v/>
      </c>
      <c r="BF33" s="123" t="str">
        <f t="shared" si="8"/>
        <v/>
      </c>
      <c r="BG33" s="123" t="str">
        <f t="shared" si="9"/>
        <v/>
      </c>
      <c r="BH33" s="123" t="str">
        <f t="shared" si="10"/>
        <v/>
      </c>
      <c r="BI33" s="123" t="str">
        <f t="shared" si="11"/>
        <v/>
      </c>
      <c r="BJ33" s="123" t="str">
        <f t="shared" si="12"/>
        <v/>
      </c>
      <c r="BK33" s="123" t="str">
        <f t="shared" si="13"/>
        <v/>
      </c>
      <c r="BL33" s="123" t="str">
        <f t="shared" si="14"/>
        <v/>
      </c>
      <c r="BM33" s="123" t="str">
        <f t="shared" si="15"/>
        <v/>
      </c>
      <c r="BN33" s="123" t="str">
        <f t="shared" si="16"/>
        <v/>
      </c>
      <c r="BO33" s="123" t="str">
        <f t="shared" si="17"/>
        <v/>
      </c>
      <c r="BP33" s="123" t="str">
        <f t="shared" si="18"/>
        <v/>
      </c>
      <c r="BQ33" s="123" t="str">
        <f t="shared" si="19"/>
        <v/>
      </c>
      <c r="BR33" s="123" t="str">
        <f t="shared" si="20"/>
        <v/>
      </c>
      <c r="BS33" s="123" t="str">
        <f t="shared" si="21"/>
        <v/>
      </c>
      <c r="BT33" s="123" t="str">
        <f t="shared" si="22"/>
        <v/>
      </c>
      <c r="BU33" s="123" t="str">
        <f t="shared" si="23"/>
        <v/>
      </c>
      <c r="BV33" s="123" t="str">
        <f t="shared" si="24"/>
        <v/>
      </c>
      <c r="BW33" s="123" t="str">
        <f t="shared" si="25"/>
        <v/>
      </c>
      <c r="BX33" s="123" t="str">
        <f t="shared" si="26"/>
        <v/>
      </c>
      <c r="BY33" s="123" t="str">
        <f t="shared" si="27"/>
        <v/>
      </c>
      <c r="BZ33" s="123" t="str">
        <f t="shared" si="28"/>
        <v/>
      </c>
      <c r="CA33" s="123" t="str">
        <f t="shared" si="29"/>
        <v/>
      </c>
      <c r="CB33" s="130" t="str">
        <f t="shared" si="30"/>
        <v/>
      </c>
      <c r="CC33" s="131" t="str">
        <f t="shared" si="31"/>
        <v/>
      </c>
      <c r="CD33" s="131" t="str">
        <f t="shared" si="32"/>
        <v/>
      </c>
      <c r="CE33" s="131" t="str">
        <f t="shared" si="33"/>
        <v/>
      </c>
      <c r="CF33" s="131" t="str">
        <f t="shared" si="34"/>
        <v/>
      </c>
      <c r="CG33" s="132" t="str">
        <f t="shared" si="35"/>
        <v/>
      </c>
      <c r="CH33" s="133" t="s">
        <v>109</v>
      </c>
      <c r="CI33" s="133" t="s">
        <v>109</v>
      </c>
      <c r="CJ33" s="133" t="s">
        <v>109</v>
      </c>
      <c r="CK33" s="133" t="s">
        <v>109</v>
      </c>
      <c r="CL33" s="133" t="s">
        <v>109</v>
      </c>
      <c r="CM33" s="133" t="s">
        <v>109</v>
      </c>
      <c r="CN33" s="133" t="s">
        <v>109</v>
      </c>
      <c r="CO33" s="134" t="s">
        <v>109</v>
      </c>
    </row>
    <row r="34" spans="2:93" x14ac:dyDescent="0.25">
      <c r="B34" s="109" t="s">
        <v>206</v>
      </c>
      <c r="C34" s="121" t="s">
        <v>109</v>
      </c>
      <c r="D34" s="123" t="s">
        <v>109</v>
      </c>
      <c r="E34" s="123" t="s">
        <v>109</v>
      </c>
      <c r="F34" s="123" t="s">
        <v>109</v>
      </c>
      <c r="G34" s="123" t="s">
        <v>109</v>
      </c>
      <c r="H34" s="123" t="s">
        <v>109</v>
      </c>
      <c r="I34" s="123" t="s">
        <v>109</v>
      </c>
      <c r="J34" s="123" t="s">
        <v>109</v>
      </c>
      <c r="K34" s="123" t="s">
        <v>109</v>
      </c>
      <c r="L34" s="123" t="s">
        <v>109</v>
      </c>
      <c r="M34" s="123" t="s">
        <v>109</v>
      </c>
      <c r="N34" s="123" t="s">
        <v>109</v>
      </c>
      <c r="O34" s="123" t="s">
        <v>109</v>
      </c>
      <c r="P34" s="123" t="s">
        <v>109</v>
      </c>
      <c r="Q34" s="123" t="s">
        <v>109</v>
      </c>
      <c r="R34" s="123" t="s">
        <v>109</v>
      </c>
      <c r="S34" s="123" t="s">
        <v>109</v>
      </c>
      <c r="T34" s="123" t="s">
        <v>109</v>
      </c>
      <c r="U34" s="123" t="s">
        <v>109</v>
      </c>
      <c r="V34" s="123" t="s">
        <v>109</v>
      </c>
      <c r="W34" s="123" t="s">
        <v>109</v>
      </c>
      <c r="X34" s="123" t="s">
        <v>109</v>
      </c>
      <c r="Y34" s="123" t="s">
        <v>109</v>
      </c>
      <c r="Z34" s="123" t="s">
        <v>109</v>
      </c>
      <c r="AA34" s="123" t="s">
        <v>109</v>
      </c>
      <c r="AB34" s="123" t="s">
        <v>109</v>
      </c>
      <c r="AC34" s="123" t="s">
        <v>109</v>
      </c>
      <c r="AD34" s="123" t="s">
        <v>109</v>
      </c>
      <c r="AE34" s="123" t="s">
        <v>109</v>
      </c>
      <c r="AF34" s="123" t="s">
        <v>109</v>
      </c>
      <c r="AG34" s="124" t="s">
        <v>109</v>
      </c>
      <c r="AH34" s="122" t="s">
        <v>109</v>
      </c>
      <c r="AI34" s="123" t="s">
        <v>109</v>
      </c>
      <c r="AJ34" s="123" t="s">
        <v>109</v>
      </c>
      <c r="AK34" s="123" t="s">
        <v>109</v>
      </c>
      <c r="AL34" s="125" t="s">
        <v>109</v>
      </c>
      <c r="AM34" s="119" t="s">
        <v>109</v>
      </c>
      <c r="AN34" s="119" t="s">
        <v>109</v>
      </c>
      <c r="AO34" s="119" t="s">
        <v>109</v>
      </c>
      <c r="AP34" s="119" t="s">
        <v>109</v>
      </c>
      <c r="AQ34" s="119" t="s">
        <v>109</v>
      </c>
      <c r="AR34" s="119" t="s">
        <v>109</v>
      </c>
      <c r="AS34" s="119" t="s">
        <v>109</v>
      </c>
      <c r="AT34" s="120" t="s">
        <v>109</v>
      </c>
      <c r="AW34" s="109" t="s">
        <v>206</v>
      </c>
      <c r="AX34" s="121" t="str">
        <f t="shared" si="0"/>
        <v/>
      </c>
      <c r="AY34" s="123" t="str">
        <f t="shared" si="1"/>
        <v/>
      </c>
      <c r="AZ34" s="123" t="str">
        <f t="shared" si="2"/>
        <v/>
      </c>
      <c r="BA34" s="123" t="str">
        <f t="shared" si="3"/>
        <v/>
      </c>
      <c r="BB34" s="123" t="str">
        <f t="shared" si="4"/>
        <v/>
      </c>
      <c r="BC34" s="123" t="str">
        <f t="shared" si="5"/>
        <v/>
      </c>
      <c r="BD34" s="123" t="str">
        <f t="shared" si="6"/>
        <v/>
      </c>
      <c r="BE34" s="123" t="str">
        <f t="shared" si="7"/>
        <v/>
      </c>
      <c r="BF34" s="123" t="str">
        <f t="shared" si="8"/>
        <v/>
      </c>
      <c r="BG34" s="123" t="str">
        <f t="shared" si="9"/>
        <v/>
      </c>
      <c r="BH34" s="123" t="str">
        <f t="shared" si="10"/>
        <v/>
      </c>
      <c r="BI34" s="123" t="str">
        <f t="shared" si="11"/>
        <v/>
      </c>
      <c r="BJ34" s="123" t="str">
        <f t="shared" si="12"/>
        <v/>
      </c>
      <c r="BK34" s="123" t="str">
        <f t="shared" si="13"/>
        <v/>
      </c>
      <c r="BL34" s="123" t="str">
        <f t="shared" si="14"/>
        <v/>
      </c>
      <c r="BM34" s="123" t="str">
        <f t="shared" si="15"/>
        <v/>
      </c>
      <c r="BN34" s="123" t="str">
        <f t="shared" si="16"/>
        <v/>
      </c>
      <c r="BO34" s="123" t="str">
        <f t="shared" si="17"/>
        <v/>
      </c>
      <c r="BP34" s="123" t="str">
        <f t="shared" si="18"/>
        <v/>
      </c>
      <c r="BQ34" s="123" t="str">
        <f t="shared" si="19"/>
        <v/>
      </c>
      <c r="BR34" s="123" t="str">
        <f t="shared" si="20"/>
        <v/>
      </c>
      <c r="BS34" s="123" t="str">
        <f t="shared" si="21"/>
        <v/>
      </c>
      <c r="BT34" s="123" t="str">
        <f t="shared" si="22"/>
        <v/>
      </c>
      <c r="BU34" s="123" t="str">
        <f t="shared" si="23"/>
        <v/>
      </c>
      <c r="BV34" s="123" t="str">
        <f t="shared" si="24"/>
        <v/>
      </c>
      <c r="BW34" s="123" t="str">
        <f t="shared" si="25"/>
        <v/>
      </c>
      <c r="BX34" s="123" t="str">
        <f t="shared" si="26"/>
        <v/>
      </c>
      <c r="BY34" s="123" t="str">
        <f t="shared" si="27"/>
        <v/>
      </c>
      <c r="BZ34" s="123" t="str">
        <f t="shared" si="28"/>
        <v/>
      </c>
      <c r="CA34" s="123" t="str">
        <f t="shared" si="29"/>
        <v/>
      </c>
      <c r="CB34" s="124" t="str">
        <f t="shared" si="30"/>
        <v/>
      </c>
      <c r="CC34" s="122" t="str">
        <f t="shared" si="31"/>
        <v/>
      </c>
      <c r="CD34" s="123" t="str">
        <f t="shared" si="32"/>
        <v/>
      </c>
      <c r="CE34" s="123" t="str">
        <f t="shared" si="33"/>
        <v/>
      </c>
      <c r="CF34" s="123" t="str">
        <f t="shared" si="34"/>
        <v/>
      </c>
      <c r="CG34" s="125" t="str">
        <f t="shared" si="35"/>
        <v/>
      </c>
      <c r="CH34" s="119" t="s">
        <v>109</v>
      </c>
      <c r="CI34" s="119" t="s">
        <v>109</v>
      </c>
      <c r="CJ34" s="119" t="s">
        <v>109</v>
      </c>
      <c r="CK34" s="119" t="s">
        <v>109</v>
      </c>
      <c r="CL34" s="119" t="s">
        <v>109</v>
      </c>
      <c r="CM34" s="119" t="s">
        <v>109</v>
      </c>
      <c r="CN34" s="119" t="s">
        <v>109</v>
      </c>
      <c r="CO34" s="120" t="s">
        <v>109</v>
      </c>
    </row>
    <row r="35" spans="2:93" x14ac:dyDescent="0.25">
      <c r="B35" s="109" t="s">
        <v>32</v>
      </c>
      <c r="C35" s="121" t="s">
        <v>109</v>
      </c>
      <c r="D35" s="123" t="s">
        <v>109</v>
      </c>
      <c r="E35" s="123" t="s">
        <v>109</v>
      </c>
      <c r="F35" s="123" t="s">
        <v>109</v>
      </c>
      <c r="G35" s="123" t="s">
        <v>109</v>
      </c>
      <c r="H35" s="123" t="s">
        <v>109</v>
      </c>
      <c r="I35" s="123" t="s">
        <v>109</v>
      </c>
      <c r="J35" s="123" t="s">
        <v>109</v>
      </c>
      <c r="K35" s="123" t="s">
        <v>109</v>
      </c>
      <c r="L35" s="123" t="s">
        <v>109</v>
      </c>
      <c r="M35" s="123" t="s">
        <v>109</v>
      </c>
      <c r="N35" s="123" t="s">
        <v>109</v>
      </c>
      <c r="O35" s="123" t="s">
        <v>109</v>
      </c>
      <c r="P35" s="123" t="s">
        <v>109</v>
      </c>
      <c r="Q35" s="123" t="s">
        <v>109</v>
      </c>
      <c r="R35" s="123" t="s">
        <v>109</v>
      </c>
      <c r="S35" s="123" t="s">
        <v>109</v>
      </c>
      <c r="T35" s="123" t="s">
        <v>109</v>
      </c>
      <c r="U35" s="123" t="s">
        <v>109</v>
      </c>
      <c r="V35" s="123" t="s">
        <v>109</v>
      </c>
      <c r="W35" s="123" t="s">
        <v>109</v>
      </c>
      <c r="X35" s="123" t="s">
        <v>109</v>
      </c>
      <c r="Y35" s="123" t="s">
        <v>109</v>
      </c>
      <c r="Z35" s="123" t="s">
        <v>109</v>
      </c>
      <c r="AA35" s="123" t="s">
        <v>109</v>
      </c>
      <c r="AB35" s="123" t="s">
        <v>109</v>
      </c>
      <c r="AC35" s="123" t="s">
        <v>109</v>
      </c>
      <c r="AD35" s="123" t="s">
        <v>109</v>
      </c>
      <c r="AE35" s="123" t="s">
        <v>109</v>
      </c>
      <c r="AF35" s="123" t="s">
        <v>109</v>
      </c>
      <c r="AG35" s="124" t="s">
        <v>109</v>
      </c>
      <c r="AH35" s="123" t="s">
        <v>109</v>
      </c>
      <c r="AI35" s="122" t="s">
        <v>109</v>
      </c>
      <c r="AJ35" s="123" t="s">
        <v>109</v>
      </c>
      <c r="AK35" s="123" t="s">
        <v>109</v>
      </c>
      <c r="AL35" s="125" t="s">
        <v>109</v>
      </c>
      <c r="AM35" s="119" t="s">
        <v>109</v>
      </c>
      <c r="AN35" s="119" t="s">
        <v>109</v>
      </c>
      <c r="AO35" s="119" t="s">
        <v>109</v>
      </c>
      <c r="AP35" s="119" t="s">
        <v>109</v>
      </c>
      <c r="AQ35" s="119" t="s">
        <v>109</v>
      </c>
      <c r="AR35" s="119" t="s">
        <v>109</v>
      </c>
      <c r="AS35" s="119" t="s">
        <v>109</v>
      </c>
      <c r="AT35" s="120" t="s">
        <v>109</v>
      </c>
      <c r="AW35" s="109" t="s">
        <v>32</v>
      </c>
      <c r="AX35" s="121" t="str">
        <f t="shared" si="0"/>
        <v/>
      </c>
      <c r="AY35" s="123" t="str">
        <f t="shared" si="1"/>
        <v/>
      </c>
      <c r="AZ35" s="123" t="str">
        <f t="shared" si="2"/>
        <v/>
      </c>
      <c r="BA35" s="123" t="str">
        <f t="shared" si="3"/>
        <v/>
      </c>
      <c r="BB35" s="123" t="str">
        <f t="shared" si="4"/>
        <v/>
      </c>
      <c r="BC35" s="123" t="str">
        <f t="shared" si="5"/>
        <v/>
      </c>
      <c r="BD35" s="123" t="str">
        <f t="shared" si="6"/>
        <v/>
      </c>
      <c r="BE35" s="123" t="str">
        <f t="shared" si="7"/>
        <v/>
      </c>
      <c r="BF35" s="123" t="str">
        <f t="shared" si="8"/>
        <v/>
      </c>
      <c r="BG35" s="123" t="str">
        <f t="shared" si="9"/>
        <v/>
      </c>
      <c r="BH35" s="123" t="str">
        <f t="shared" si="10"/>
        <v/>
      </c>
      <c r="BI35" s="123" t="str">
        <f t="shared" si="11"/>
        <v/>
      </c>
      <c r="BJ35" s="123" t="str">
        <f t="shared" si="12"/>
        <v/>
      </c>
      <c r="BK35" s="123">
        <f t="shared" si="13"/>
        <v>0</v>
      </c>
      <c r="BL35" s="123" t="str">
        <f t="shared" si="14"/>
        <v/>
      </c>
      <c r="BM35" s="123" t="str">
        <f t="shared" si="15"/>
        <v/>
      </c>
      <c r="BN35" s="123" t="str">
        <f t="shared" si="16"/>
        <v/>
      </c>
      <c r="BO35" s="123" t="str">
        <f t="shared" si="17"/>
        <v/>
      </c>
      <c r="BP35" s="123" t="str">
        <f t="shared" si="18"/>
        <v/>
      </c>
      <c r="BQ35" s="123" t="str">
        <f t="shared" si="19"/>
        <v/>
      </c>
      <c r="BR35" s="123" t="str">
        <f t="shared" si="20"/>
        <v/>
      </c>
      <c r="BS35" s="123" t="str">
        <f t="shared" si="21"/>
        <v/>
      </c>
      <c r="BT35" s="123" t="str">
        <f t="shared" si="22"/>
        <v/>
      </c>
      <c r="BU35" s="123" t="str">
        <f t="shared" si="23"/>
        <v/>
      </c>
      <c r="BV35" s="123" t="str">
        <f t="shared" si="24"/>
        <v/>
      </c>
      <c r="BW35" s="123" t="str">
        <f t="shared" si="25"/>
        <v/>
      </c>
      <c r="BX35" s="123" t="str">
        <f t="shared" si="26"/>
        <v/>
      </c>
      <c r="BY35" s="123" t="str">
        <f t="shared" si="27"/>
        <v/>
      </c>
      <c r="BZ35" s="123" t="str">
        <f t="shared" si="28"/>
        <v/>
      </c>
      <c r="CA35" s="123" t="str">
        <f t="shared" si="29"/>
        <v/>
      </c>
      <c r="CB35" s="124" t="str">
        <f t="shared" si="30"/>
        <v/>
      </c>
      <c r="CC35" s="123" t="str">
        <f t="shared" si="31"/>
        <v/>
      </c>
      <c r="CD35" s="122" t="str">
        <f t="shared" si="32"/>
        <v/>
      </c>
      <c r="CE35" s="123" t="str">
        <f t="shared" si="33"/>
        <v/>
      </c>
      <c r="CF35" s="123" t="str">
        <f t="shared" si="34"/>
        <v/>
      </c>
      <c r="CG35" s="125" t="str">
        <f t="shared" si="35"/>
        <v/>
      </c>
      <c r="CH35" s="119" t="s">
        <v>109</v>
      </c>
      <c r="CI35" s="119" t="s">
        <v>109</v>
      </c>
      <c r="CJ35" s="119" t="s">
        <v>109</v>
      </c>
      <c r="CK35" s="119" t="s">
        <v>109</v>
      </c>
      <c r="CL35" s="119" t="s">
        <v>109</v>
      </c>
      <c r="CM35" s="119" t="s">
        <v>109</v>
      </c>
      <c r="CN35" s="119" t="s">
        <v>109</v>
      </c>
      <c r="CO35" s="120" t="s">
        <v>109</v>
      </c>
    </row>
    <row r="36" spans="2:93" ht="15.75" thickBot="1" x14ac:dyDescent="0.3">
      <c r="B36" s="109" t="s">
        <v>33</v>
      </c>
      <c r="C36" s="121" t="s">
        <v>109</v>
      </c>
      <c r="D36" s="123" t="s">
        <v>109</v>
      </c>
      <c r="E36" s="123" t="s">
        <v>109</v>
      </c>
      <c r="F36" s="123" t="s">
        <v>109</v>
      </c>
      <c r="G36" s="123" t="s">
        <v>109</v>
      </c>
      <c r="H36" s="123" t="s">
        <v>109</v>
      </c>
      <c r="I36" s="123" t="s">
        <v>109</v>
      </c>
      <c r="J36" s="123" t="s">
        <v>109</v>
      </c>
      <c r="K36" s="123" t="s">
        <v>109</v>
      </c>
      <c r="L36" s="123" t="s">
        <v>109</v>
      </c>
      <c r="M36" s="123" t="s">
        <v>109</v>
      </c>
      <c r="N36" s="123" t="s">
        <v>109</v>
      </c>
      <c r="O36" s="123" t="s">
        <v>109</v>
      </c>
      <c r="P36" s="123" t="s">
        <v>109</v>
      </c>
      <c r="Q36" s="123" t="s">
        <v>109</v>
      </c>
      <c r="R36" s="123" t="s">
        <v>109</v>
      </c>
      <c r="S36" s="123" t="s">
        <v>109</v>
      </c>
      <c r="T36" s="123" t="s">
        <v>109</v>
      </c>
      <c r="U36" s="123" t="s">
        <v>109</v>
      </c>
      <c r="V36" s="123" t="s">
        <v>109</v>
      </c>
      <c r="W36" s="123" t="s">
        <v>109</v>
      </c>
      <c r="X36" s="123" t="s">
        <v>109</v>
      </c>
      <c r="Y36" s="123" t="s">
        <v>109</v>
      </c>
      <c r="Z36" s="123" t="s">
        <v>109</v>
      </c>
      <c r="AA36" s="123" t="s">
        <v>109</v>
      </c>
      <c r="AB36" s="123" t="s">
        <v>109</v>
      </c>
      <c r="AC36" s="123" t="s">
        <v>109</v>
      </c>
      <c r="AD36" s="123" t="s">
        <v>109</v>
      </c>
      <c r="AE36" s="123" t="s">
        <v>109</v>
      </c>
      <c r="AF36" s="123" t="s">
        <v>109</v>
      </c>
      <c r="AG36" s="124" t="s">
        <v>109</v>
      </c>
      <c r="AH36" s="123" t="s">
        <v>109</v>
      </c>
      <c r="AI36" s="123" t="s">
        <v>109</v>
      </c>
      <c r="AJ36" s="122" t="s">
        <v>109</v>
      </c>
      <c r="AK36" s="123" t="s">
        <v>109</v>
      </c>
      <c r="AL36" s="125" t="s">
        <v>109</v>
      </c>
      <c r="AM36" s="119" t="s">
        <v>109</v>
      </c>
      <c r="AN36" s="119" t="s">
        <v>109</v>
      </c>
      <c r="AO36" s="119" t="s">
        <v>109</v>
      </c>
      <c r="AP36" s="119" t="s">
        <v>109</v>
      </c>
      <c r="AQ36" s="119" t="s">
        <v>109</v>
      </c>
      <c r="AR36" s="119" t="s">
        <v>109</v>
      </c>
      <c r="AS36" s="119" t="s">
        <v>109</v>
      </c>
      <c r="AT36" s="120" t="s">
        <v>109</v>
      </c>
      <c r="AW36" s="109" t="s">
        <v>33</v>
      </c>
      <c r="AX36" s="121" t="str">
        <f t="shared" si="0"/>
        <v/>
      </c>
      <c r="AY36" s="123" t="str">
        <f t="shared" si="1"/>
        <v/>
      </c>
      <c r="AZ36" s="123" t="str">
        <f t="shared" si="2"/>
        <v/>
      </c>
      <c r="BA36" s="123" t="str">
        <f t="shared" si="3"/>
        <v/>
      </c>
      <c r="BB36" s="123" t="str">
        <f t="shared" si="4"/>
        <v/>
      </c>
      <c r="BC36" s="123" t="str">
        <f t="shared" si="5"/>
        <v/>
      </c>
      <c r="BD36" s="123" t="str">
        <f t="shared" si="6"/>
        <v/>
      </c>
      <c r="BE36" s="123" t="str">
        <f t="shared" si="7"/>
        <v/>
      </c>
      <c r="BF36" s="123" t="str">
        <f t="shared" si="8"/>
        <v/>
      </c>
      <c r="BG36" s="123" t="str">
        <f t="shared" si="9"/>
        <v/>
      </c>
      <c r="BH36" s="123" t="str">
        <f t="shared" si="10"/>
        <v/>
      </c>
      <c r="BI36" s="123" t="str">
        <f t="shared" si="11"/>
        <v/>
      </c>
      <c r="BJ36" s="123" t="str">
        <f t="shared" si="12"/>
        <v/>
      </c>
      <c r="BK36" s="123" t="str">
        <f t="shared" si="13"/>
        <v/>
      </c>
      <c r="BL36" s="123" t="str">
        <f t="shared" si="14"/>
        <v/>
      </c>
      <c r="BM36" s="123" t="str">
        <f t="shared" si="15"/>
        <v/>
      </c>
      <c r="BN36" s="123" t="str">
        <f t="shared" si="16"/>
        <v/>
      </c>
      <c r="BO36" s="123" t="str">
        <f t="shared" si="17"/>
        <v/>
      </c>
      <c r="BP36" s="123" t="str">
        <f t="shared" si="18"/>
        <v/>
      </c>
      <c r="BQ36" s="123" t="str">
        <f t="shared" si="19"/>
        <v/>
      </c>
      <c r="BR36" s="123" t="str">
        <f t="shared" si="20"/>
        <v/>
      </c>
      <c r="BS36" s="123" t="str">
        <f t="shared" si="21"/>
        <v/>
      </c>
      <c r="BT36" s="123" t="str">
        <f t="shared" si="22"/>
        <v/>
      </c>
      <c r="BU36" s="123" t="str">
        <f t="shared" si="23"/>
        <v/>
      </c>
      <c r="BV36" s="123" t="str">
        <f t="shared" si="24"/>
        <v/>
      </c>
      <c r="BW36" s="123" t="str">
        <f t="shared" si="25"/>
        <v/>
      </c>
      <c r="BX36" s="123" t="str">
        <f t="shared" si="26"/>
        <v/>
      </c>
      <c r="BY36" s="123" t="str">
        <f t="shared" si="27"/>
        <v/>
      </c>
      <c r="BZ36" s="123" t="str">
        <f t="shared" si="28"/>
        <v/>
      </c>
      <c r="CA36" s="123" t="str">
        <f t="shared" si="29"/>
        <v/>
      </c>
      <c r="CB36" s="124" t="str">
        <f t="shared" si="30"/>
        <v/>
      </c>
      <c r="CC36" s="123" t="str">
        <f t="shared" si="31"/>
        <v/>
      </c>
      <c r="CD36" s="137">
        <f t="shared" si="32"/>
        <v>0</v>
      </c>
      <c r="CE36" s="122" t="str">
        <f t="shared" si="33"/>
        <v/>
      </c>
      <c r="CF36" s="123" t="str">
        <f t="shared" si="34"/>
        <v/>
      </c>
      <c r="CG36" s="125" t="str">
        <f t="shared" si="35"/>
        <v/>
      </c>
      <c r="CH36" s="119" t="s">
        <v>109</v>
      </c>
      <c r="CI36" s="119" t="s">
        <v>109</v>
      </c>
      <c r="CJ36" s="119" t="s">
        <v>109</v>
      </c>
      <c r="CK36" s="119" t="s">
        <v>109</v>
      </c>
      <c r="CL36" s="119" t="s">
        <v>109</v>
      </c>
      <c r="CM36" s="119" t="s">
        <v>109</v>
      </c>
      <c r="CN36" s="119" t="s">
        <v>109</v>
      </c>
      <c r="CO36" s="120" t="s">
        <v>109</v>
      </c>
    </row>
    <row r="37" spans="2:93" ht="15.75" thickTop="1" x14ac:dyDescent="0.25">
      <c r="B37" s="109" t="s">
        <v>34</v>
      </c>
      <c r="C37" s="121" t="s">
        <v>109</v>
      </c>
      <c r="D37" s="123" t="s">
        <v>109</v>
      </c>
      <c r="E37" s="123" t="s">
        <v>109</v>
      </c>
      <c r="F37" s="123" t="s">
        <v>109</v>
      </c>
      <c r="G37" s="123" t="s">
        <v>109</v>
      </c>
      <c r="H37" s="123" t="s">
        <v>109</v>
      </c>
      <c r="I37" s="123" t="s">
        <v>109</v>
      </c>
      <c r="J37" s="123" t="s">
        <v>109</v>
      </c>
      <c r="K37" s="123" t="s">
        <v>109</v>
      </c>
      <c r="L37" s="123" t="s">
        <v>109</v>
      </c>
      <c r="M37" s="123" t="s">
        <v>109</v>
      </c>
      <c r="N37" s="123" t="s">
        <v>109</v>
      </c>
      <c r="O37" s="123" t="s">
        <v>109</v>
      </c>
      <c r="P37" s="123" t="s">
        <v>109</v>
      </c>
      <c r="Q37" s="123" t="s">
        <v>109</v>
      </c>
      <c r="R37" s="123" t="s">
        <v>109</v>
      </c>
      <c r="S37" s="123" t="s">
        <v>109</v>
      </c>
      <c r="T37" s="123" t="s">
        <v>109</v>
      </c>
      <c r="U37" s="123" t="s">
        <v>109</v>
      </c>
      <c r="V37" s="123" t="s">
        <v>109</v>
      </c>
      <c r="W37" s="123" t="s">
        <v>109</v>
      </c>
      <c r="X37" s="123" t="s">
        <v>109</v>
      </c>
      <c r="Y37" s="123" t="s">
        <v>109</v>
      </c>
      <c r="Z37" s="123" t="s">
        <v>109</v>
      </c>
      <c r="AA37" s="123" t="s">
        <v>109</v>
      </c>
      <c r="AB37" s="123" t="s">
        <v>109</v>
      </c>
      <c r="AC37" s="123" t="s">
        <v>109</v>
      </c>
      <c r="AD37" s="123" t="s">
        <v>109</v>
      </c>
      <c r="AE37" s="123" t="s">
        <v>109</v>
      </c>
      <c r="AF37" s="123" t="s">
        <v>109</v>
      </c>
      <c r="AG37" s="124" t="s">
        <v>109</v>
      </c>
      <c r="AH37" s="123" t="s">
        <v>109</v>
      </c>
      <c r="AI37" s="123" t="s">
        <v>109</v>
      </c>
      <c r="AJ37" s="123" t="s">
        <v>109</v>
      </c>
      <c r="AK37" s="122" t="s">
        <v>109</v>
      </c>
      <c r="AL37" s="125" t="s">
        <v>109</v>
      </c>
      <c r="AM37" s="119" t="s">
        <v>109</v>
      </c>
      <c r="AN37" s="119" t="s">
        <v>109</v>
      </c>
      <c r="AO37" s="119" t="s">
        <v>109</v>
      </c>
      <c r="AP37" s="119" t="s">
        <v>109</v>
      </c>
      <c r="AQ37" s="119" t="s">
        <v>109</v>
      </c>
      <c r="AR37" s="119" t="s">
        <v>109</v>
      </c>
      <c r="AS37" s="119" t="s">
        <v>109</v>
      </c>
      <c r="AT37" s="120" t="s">
        <v>109</v>
      </c>
      <c r="AW37" s="109" t="s">
        <v>34</v>
      </c>
      <c r="AX37" s="121" t="str">
        <f t="shared" si="0"/>
        <v/>
      </c>
      <c r="AY37" s="123" t="str">
        <f t="shared" si="1"/>
        <v/>
      </c>
      <c r="AZ37" s="123" t="str">
        <f t="shared" si="2"/>
        <v/>
      </c>
      <c r="BA37" s="123" t="str">
        <f t="shared" si="3"/>
        <v/>
      </c>
      <c r="BB37" s="123" t="str">
        <f t="shared" si="4"/>
        <v/>
      </c>
      <c r="BC37" s="123" t="str">
        <f t="shared" si="5"/>
        <v/>
      </c>
      <c r="BD37" s="123" t="str">
        <f t="shared" si="6"/>
        <v/>
      </c>
      <c r="BE37" s="123" t="str">
        <f t="shared" si="7"/>
        <v/>
      </c>
      <c r="BF37" s="123" t="str">
        <f t="shared" si="8"/>
        <v/>
      </c>
      <c r="BG37" s="123" t="str">
        <f t="shared" si="9"/>
        <v/>
      </c>
      <c r="BH37" s="123" t="str">
        <f t="shared" si="10"/>
        <v/>
      </c>
      <c r="BI37" s="123" t="str">
        <f t="shared" si="11"/>
        <v/>
      </c>
      <c r="BJ37" s="123" t="str">
        <f t="shared" si="12"/>
        <v/>
      </c>
      <c r="BK37" s="123" t="str">
        <f t="shared" si="13"/>
        <v/>
      </c>
      <c r="BL37" s="123" t="str">
        <f t="shared" si="14"/>
        <v/>
      </c>
      <c r="BM37" s="123" t="str">
        <f t="shared" si="15"/>
        <v/>
      </c>
      <c r="BN37" s="123" t="str">
        <f t="shared" si="16"/>
        <v/>
      </c>
      <c r="BO37" s="123" t="str">
        <f t="shared" si="17"/>
        <v/>
      </c>
      <c r="BP37" s="123" t="str">
        <f t="shared" si="18"/>
        <v/>
      </c>
      <c r="BQ37" s="123" t="str">
        <f t="shared" si="19"/>
        <v/>
      </c>
      <c r="BR37" s="123" t="str">
        <f t="shared" si="20"/>
        <v/>
      </c>
      <c r="BS37" s="123" t="str">
        <f t="shared" si="21"/>
        <v/>
      </c>
      <c r="BT37" s="123" t="str">
        <f t="shared" si="22"/>
        <v/>
      </c>
      <c r="BU37" s="123" t="str">
        <f t="shared" si="23"/>
        <v/>
      </c>
      <c r="BV37" s="123" t="str">
        <f t="shared" si="24"/>
        <v/>
      </c>
      <c r="BW37" s="123" t="str">
        <f t="shared" si="25"/>
        <v/>
      </c>
      <c r="BX37" s="123" t="str">
        <f t="shared" si="26"/>
        <v/>
      </c>
      <c r="BY37" s="123" t="str">
        <f t="shared" si="27"/>
        <v/>
      </c>
      <c r="BZ37" s="123" t="str">
        <f t="shared" si="28"/>
        <v/>
      </c>
      <c r="CA37" s="123" t="str">
        <f t="shared" si="29"/>
        <v/>
      </c>
      <c r="CB37" s="124" t="str">
        <f t="shared" si="30"/>
        <v/>
      </c>
      <c r="CC37" s="123" t="str">
        <f t="shared" si="31"/>
        <v/>
      </c>
      <c r="CD37" s="123" t="str">
        <f t="shared" si="32"/>
        <v/>
      </c>
      <c r="CE37" s="123" t="str">
        <f t="shared" si="33"/>
        <v/>
      </c>
      <c r="CF37" s="122" t="str">
        <f t="shared" si="34"/>
        <v/>
      </c>
      <c r="CG37" s="125" t="str">
        <f t="shared" si="35"/>
        <v/>
      </c>
      <c r="CH37" s="119" t="s">
        <v>109</v>
      </c>
      <c r="CI37" s="119" t="s">
        <v>109</v>
      </c>
      <c r="CJ37" s="119" t="s">
        <v>109</v>
      </c>
      <c r="CK37" s="119" t="s">
        <v>109</v>
      </c>
      <c r="CL37" s="119" t="s">
        <v>109</v>
      </c>
      <c r="CM37" s="119" t="s">
        <v>109</v>
      </c>
      <c r="CN37" s="119" t="s">
        <v>109</v>
      </c>
      <c r="CO37" s="120" t="s">
        <v>109</v>
      </c>
    </row>
    <row r="38" spans="2:93" ht="15.75" thickBot="1" x14ac:dyDescent="0.3">
      <c r="B38" s="135" t="s">
        <v>35</v>
      </c>
      <c r="C38" s="136" t="s">
        <v>109</v>
      </c>
      <c r="D38" s="137" t="s">
        <v>109</v>
      </c>
      <c r="E38" s="137" t="s">
        <v>109</v>
      </c>
      <c r="F38" s="137" t="s">
        <v>109</v>
      </c>
      <c r="G38" s="137" t="s">
        <v>109</v>
      </c>
      <c r="H38" s="137" t="s">
        <v>109</v>
      </c>
      <c r="I38" s="137" t="s">
        <v>109</v>
      </c>
      <c r="J38" s="137" t="s">
        <v>109</v>
      </c>
      <c r="K38" s="137" t="s">
        <v>109</v>
      </c>
      <c r="L38" s="137" t="s">
        <v>109</v>
      </c>
      <c r="M38" s="137" t="s">
        <v>109</v>
      </c>
      <c r="N38" s="137" t="s">
        <v>109</v>
      </c>
      <c r="O38" s="137" t="s">
        <v>109</v>
      </c>
      <c r="P38" s="137" t="s">
        <v>109</v>
      </c>
      <c r="Q38" s="137" t="s">
        <v>109</v>
      </c>
      <c r="R38" s="137" t="s">
        <v>109</v>
      </c>
      <c r="S38" s="137" t="s">
        <v>109</v>
      </c>
      <c r="T38" s="137" t="s">
        <v>109</v>
      </c>
      <c r="U38" s="137" t="s">
        <v>109</v>
      </c>
      <c r="V38" s="137" t="s">
        <v>109</v>
      </c>
      <c r="W38" s="137" t="s">
        <v>109</v>
      </c>
      <c r="X38" s="137" t="s">
        <v>109</v>
      </c>
      <c r="Y38" s="137" t="s">
        <v>109</v>
      </c>
      <c r="Z38" s="137" t="s">
        <v>109</v>
      </c>
      <c r="AA38" s="137" t="s">
        <v>109</v>
      </c>
      <c r="AB38" s="137" t="s">
        <v>109</v>
      </c>
      <c r="AC38" s="137" t="s">
        <v>109</v>
      </c>
      <c r="AD38" s="137" t="s">
        <v>109</v>
      </c>
      <c r="AE38" s="137" t="s">
        <v>109</v>
      </c>
      <c r="AF38" s="137" t="s">
        <v>109</v>
      </c>
      <c r="AG38" s="138" t="s">
        <v>109</v>
      </c>
      <c r="AH38" s="137">
        <v>27.331200000000003</v>
      </c>
      <c r="AI38" s="137" t="s">
        <v>109</v>
      </c>
      <c r="AJ38" s="137" t="s">
        <v>109</v>
      </c>
      <c r="AK38" s="137" t="s">
        <v>109</v>
      </c>
      <c r="AL38" s="139" t="s">
        <v>109</v>
      </c>
      <c r="AM38" s="119" t="s">
        <v>109</v>
      </c>
      <c r="AN38" s="119" t="s">
        <v>109</v>
      </c>
      <c r="AO38" s="119" t="s">
        <v>109</v>
      </c>
      <c r="AP38" s="119" t="s">
        <v>109</v>
      </c>
      <c r="AQ38" s="119" t="s">
        <v>109</v>
      </c>
      <c r="AR38" s="119" t="s">
        <v>109</v>
      </c>
      <c r="AS38" s="119" t="s">
        <v>109</v>
      </c>
      <c r="AT38" s="120" t="s">
        <v>109</v>
      </c>
      <c r="AW38" s="135" t="s">
        <v>35</v>
      </c>
      <c r="AX38" s="136" t="str">
        <f t="shared" si="0"/>
        <v/>
      </c>
      <c r="AY38" s="137" t="str">
        <f t="shared" si="1"/>
        <v/>
      </c>
      <c r="AZ38" s="137" t="str">
        <f t="shared" si="2"/>
        <v/>
      </c>
      <c r="BA38" s="137" t="str">
        <f t="shared" si="3"/>
        <v/>
      </c>
      <c r="BB38" s="137" t="str">
        <f t="shared" si="4"/>
        <v/>
      </c>
      <c r="BC38" s="137" t="str">
        <f t="shared" si="5"/>
        <v/>
      </c>
      <c r="BD38" s="137" t="str">
        <f t="shared" si="6"/>
        <v/>
      </c>
      <c r="BE38" s="137" t="str">
        <f t="shared" si="7"/>
        <v/>
      </c>
      <c r="BF38" s="137" t="str">
        <f t="shared" si="8"/>
        <v/>
      </c>
      <c r="BG38" s="137" t="str">
        <f t="shared" si="9"/>
        <v/>
      </c>
      <c r="BH38" s="137" t="str">
        <f t="shared" si="10"/>
        <v/>
      </c>
      <c r="BI38" s="137" t="str">
        <f t="shared" si="11"/>
        <v/>
      </c>
      <c r="BJ38" s="137" t="str">
        <f t="shared" si="12"/>
        <v/>
      </c>
      <c r="BK38" s="137" t="str">
        <f t="shared" si="13"/>
        <v/>
      </c>
      <c r="BL38" s="137" t="str">
        <f t="shared" si="14"/>
        <v/>
      </c>
      <c r="BM38" s="137" t="str">
        <f t="shared" si="15"/>
        <v/>
      </c>
      <c r="BN38" s="137" t="str">
        <f t="shared" si="16"/>
        <v/>
      </c>
      <c r="BO38" s="137" t="str">
        <f t="shared" si="17"/>
        <v/>
      </c>
      <c r="BP38" s="137" t="str">
        <f t="shared" si="18"/>
        <v/>
      </c>
      <c r="BQ38" s="137" t="str">
        <f t="shared" si="19"/>
        <v/>
      </c>
      <c r="BR38" s="137" t="str">
        <f t="shared" si="20"/>
        <v/>
      </c>
      <c r="BS38" s="137" t="str">
        <f t="shared" si="21"/>
        <v/>
      </c>
      <c r="BT38" s="137" t="str">
        <f t="shared" si="22"/>
        <v/>
      </c>
      <c r="BU38" s="137" t="str">
        <f t="shared" si="23"/>
        <v/>
      </c>
      <c r="BV38" s="137" t="str">
        <f t="shared" si="24"/>
        <v/>
      </c>
      <c r="BW38" s="137" t="str">
        <f t="shared" si="25"/>
        <v/>
      </c>
      <c r="BX38" s="137" t="str">
        <f t="shared" si="26"/>
        <v/>
      </c>
      <c r="BY38" s="137" t="str">
        <f t="shared" si="27"/>
        <v/>
      </c>
      <c r="BZ38" s="137" t="str">
        <f t="shared" si="28"/>
        <v/>
      </c>
      <c r="CA38" s="137" t="str">
        <f t="shared" si="29"/>
        <v/>
      </c>
      <c r="CB38" s="138" t="str">
        <f t="shared" si="30"/>
        <v/>
      </c>
      <c r="CC38" s="137">
        <f t="shared" si="31"/>
        <v>27.331200000000003</v>
      </c>
      <c r="CD38" s="137" t="str">
        <f t="shared" si="32"/>
        <v/>
      </c>
      <c r="CE38" s="137" t="str">
        <f t="shared" si="33"/>
        <v/>
      </c>
      <c r="CF38" s="137" t="str">
        <f t="shared" si="34"/>
        <v/>
      </c>
      <c r="CG38" s="139" t="str">
        <f t="shared" si="35"/>
        <v/>
      </c>
      <c r="CH38" s="119" t="s">
        <v>109</v>
      </c>
      <c r="CI38" s="119" t="s">
        <v>109</v>
      </c>
      <c r="CJ38" s="119" t="s">
        <v>109</v>
      </c>
      <c r="CK38" s="119" t="s">
        <v>109</v>
      </c>
      <c r="CL38" s="119" t="s">
        <v>109</v>
      </c>
      <c r="CM38" s="119" t="s">
        <v>109</v>
      </c>
      <c r="CN38" s="119" t="s">
        <v>109</v>
      </c>
      <c r="CO38" s="120" t="s">
        <v>109</v>
      </c>
    </row>
    <row r="39" spans="2:93" x14ac:dyDescent="0.25">
      <c r="B39" s="108" t="s">
        <v>146</v>
      </c>
      <c r="C39" s="140" t="s">
        <v>109</v>
      </c>
      <c r="D39" s="140" t="s">
        <v>109</v>
      </c>
      <c r="E39" s="140" t="s">
        <v>109</v>
      </c>
      <c r="F39" s="140" t="s">
        <v>109</v>
      </c>
      <c r="G39" s="140" t="s">
        <v>109</v>
      </c>
      <c r="H39" s="140" t="s">
        <v>109</v>
      </c>
      <c r="I39" s="140" t="s">
        <v>109</v>
      </c>
      <c r="J39" s="140" t="s">
        <v>109</v>
      </c>
      <c r="K39" s="140" t="s">
        <v>109</v>
      </c>
      <c r="L39" s="140" t="s">
        <v>109</v>
      </c>
      <c r="M39" s="140" t="s">
        <v>109</v>
      </c>
      <c r="N39" s="140" t="s">
        <v>109</v>
      </c>
      <c r="O39" s="140" t="s">
        <v>109</v>
      </c>
      <c r="P39" s="140" t="s">
        <v>109</v>
      </c>
      <c r="Q39" s="140" t="s">
        <v>109</v>
      </c>
      <c r="R39" s="140" t="s">
        <v>109</v>
      </c>
      <c r="S39" s="140" t="s">
        <v>109</v>
      </c>
      <c r="T39" s="140" t="s">
        <v>109</v>
      </c>
      <c r="U39" s="140" t="s">
        <v>109</v>
      </c>
      <c r="V39" s="140" t="s">
        <v>109</v>
      </c>
      <c r="W39" s="140" t="s">
        <v>109</v>
      </c>
      <c r="X39" s="140" t="s">
        <v>109</v>
      </c>
      <c r="Y39" s="140" t="s">
        <v>109</v>
      </c>
      <c r="Z39" s="140" t="s">
        <v>109</v>
      </c>
      <c r="AA39" s="140" t="s">
        <v>109</v>
      </c>
      <c r="AB39" s="140" t="s">
        <v>109</v>
      </c>
      <c r="AC39" s="140" t="s">
        <v>109</v>
      </c>
      <c r="AD39" s="140" t="s">
        <v>109</v>
      </c>
      <c r="AE39" s="140" t="s">
        <v>109</v>
      </c>
      <c r="AF39" s="140" t="s">
        <v>109</v>
      </c>
      <c r="AG39" s="141" t="s">
        <v>109</v>
      </c>
      <c r="AH39" s="140" t="s">
        <v>109</v>
      </c>
      <c r="AI39" s="140" t="s">
        <v>109</v>
      </c>
      <c r="AJ39" s="140" t="s">
        <v>109</v>
      </c>
      <c r="AK39" s="140" t="s">
        <v>109</v>
      </c>
      <c r="AL39" s="142" t="s">
        <v>109</v>
      </c>
      <c r="AM39" s="143" t="s">
        <v>109</v>
      </c>
      <c r="AN39" s="119" t="s">
        <v>109</v>
      </c>
      <c r="AO39" s="119" t="s">
        <v>109</v>
      </c>
      <c r="AP39" s="119" t="s">
        <v>109</v>
      </c>
      <c r="AQ39" s="119" t="s">
        <v>109</v>
      </c>
      <c r="AR39" s="119" t="s">
        <v>109</v>
      </c>
      <c r="AS39" s="119" t="s">
        <v>109</v>
      </c>
      <c r="AT39" s="120" t="s">
        <v>109</v>
      </c>
      <c r="AW39" s="108" t="s">
        <v>146</v>
      </c>
      <c r="AX39" s="140" t="str">
        <f t="shared" si="0"/>
        <v/>
      </c>
      <c r="AY39" s="140" t="str">
        <f t="shared" si="1"/>
        <v/>
      </c>
      <c r="AZ39" s="140" t="str">
        <f t="shared" si="2"/>
        <v/>
      </c>
      <c r="BA39" s="140" t="str">
        <f t="shared" si="3"/>
        <v/>
      </c>
      <c r="BB39" s="140" t="str">
        <f t="shared" si="4"/>
        <v/>
      </c>
      <c r="BC39" s="140" t="str">
        <f t="shared" si="5"/>
        <v/>
      </c>
      <c r="BD39" s="140" t="str">
        <f t="shared" si="6"/>
        <v/>
      </c>
      <c r="BE39" s="140" t="str">
        <f t="shared" si="7"/>
        <v/>
      </c>
      <c r="BF39" s="140" t="str">
        <f t="shared" si="8"/>
        <v/>
      </c>
      <c r="BG39" s="140" t="str">
        <f t="shared" si="9"/>
        <v/>
      </c>
      <c r="BH39" s="140" t="str">
        <f t="shared" si="10"/>
        <v/>
      </c>
      <c r="BI39" s="140" t="str">
        <f t="shared" si="11"/>
        <v/>
      </c>
      <c r="BJ39" s="140" t="str">
        <f t="shared" si="12"/>
        <v/>
      </c>
      <c r="BK39" s="140" t="str">
        <f t="shared" si="13"/>
        <v/>
      </c>
      <c r="BL39" s="140" t="str">
        <f t="shared" si="14"/>
        <v/>
      </c>
      <c r="BM39" s="140" t="str">
        <f t="shared" si="15"/>
        <v/>
      </c>
      <c r="BN39" s="140" t="str">
        <f t="shared" si="16"/>
        <v/>
      </c>
      <c r="BO39" s="140" t="str">
        <f t="shared" si="17"/>
        <v/>
      </c>
      <c r="BP39" s="140" t="str">
        <f t="shared" si="18"/>
        <v/>
      </c>
      <c r="BQ39" s="140" t="str">
        <f t="shared" si="19"/>
        <v/>
      </c>
      <c r="BR39" s="140" t="str">
        <f t="shared" si="20"/>
        <v/>
      </c>
      <c r="BS39" s="140" t="str">
        <f t="shared" si="21"/>
        <v/>
      </c>
      <c r="BT39" s="140" t="str">
        <f t="shared" si="22"/>
        <v/>
      </c>
      <c r="BU39" s="140" t="str">
        <f t="shared" si="23"/>
        <v/>
      </c>
      <c r="BV39" s="140" t="str">
        <f t="shared" si="24"/>
        <v/>
      </c>
      <c r="BW39" s="140" t="str">
        <f t="shared" si="25"/>
        <v/>
      </c>
      <c r="BX39" s="140" t="str">
        <f t="shared" si="26"/>
        <v/>
      </c>
      <c r="BY39" s="140" t="str">
        <f t="shared" si="27"/>
        <v/>
      </c>
      <c r="BZ39" s="140" t="str">
        <f t="shared" si="28"/>
        <v/>
      </c>
      <c r="CA39" s="140" t="str">
        <f t="shared" si="29"/>
        <v/>
      </c>
      <c r="CB39" s="141" t="str">
        <f t="shared" si="30"/>
        <v/>
      </c>
      <c r="CC39" s="140" t="str">
        <f t="shared" si="31"/>
        <v/>
      </c>
      <c r="CD39" s="140" t="str">
        <f t="shared" si="32"/>
        <v/>
      </c>
      <c r="CE39" s="140" t="str">
        <f t="shared" si="33"/>
        <v/>
      </c>
      <c r="CF39" s="140" t="str">
        <f t="shared" si="34"/>
        <v/>
      </c>
      <c r="CG39" s="142" t="str">
        <f t="shared" si="35"/>
        <v/>
      </c>
      <c r="CH39" s="143" t="s">
        <v>109</v>
      </c>
      <c r="CI39" s="119" t="s">
        <v>109</v>
      </c>
      <c r="CJ39" s="119" t="s">
        <v>109</v>
      </c>
      <c r="CK39" s="119" t="s">
        <v>109</v>
      </c>
      <c r="CL39" s="119" t="s">
        <v>109</v>
      </c>
      <c r="CM39" s="119" t="s">
        <v>109</v>
      </c>
      <c r="CN39" s="119" t="s">
        <v>109</v>
      </c>
      <c r="CO39" s="120" t="s">
        <v>109</v>
      </c>
    </row>
    <row r="40" spans="2:93" x14ac:dyDescent="0.25">
      <c r="B40" s="108" t="s">
        <v>147</v>
      </c>
      <c r="C40" s="140" t="s">
        <v>109</v>
      </c>
      <c r="D40" s="140" t="s">
        <v>109</v>
      </c>
      <c r="E40" s="140" t="s">
        <v>109</v>
      </c>
      <c r="F40" s="140" t="s">
        <v>109</v>
      </c>
      <c r="G40" s="140" t="s">
        <v>109</v>
      </c>
      <c r="H40" s="140" t="s">
        <v>109</v>
      </c>
      <c r="I40" s="140" t="s">
        <v>109</v>
      </c>
      <c r="J40" s="140" t="s">
        <v>109</v>
      </c>
      <c r="K40" s="140" t="s">
        <v>109</v>
      </c>
      <c r="L40" s="140" t="s">
        <v>109</v>
      </c>
      <c r="M40" s="140" t="s">
        <v>109</v>
      </c>
      <c r="N40" s="140" t="s">
        <v>109</v>
      </c>
      <c r="O40" s="140" t="s">
        <v>109</v>
      </c>
      <c r="P40" s="140" t="s">
        <v>109</v>
      </c>
      <c r="Q40" s="140" t="s">
        <v>109</v>
      </c>
      <c r="R40" s="140" t="s">
        <v>109</v>
      </c>
      <c r="S40" s="140" t="s">
        <v>109</v>
      </c>
      <c r="T40" s="140" t="s">
        <v>109</v>
      </c>
      <c r="U40" s="140" t="s">
        <v>109</v>
      </c>
      <c r="V40" s="140" t="s">
        <v>109</v>
      </c>
      <c r="W40" s="140" t="s">
        <v>109</v>
      </c>
      <c r="X40" s="140" t="s">
        <v>109</v>
      </c>
      <c r="Y40" s="140" t="s">
        <v>109</v>
      </c>
      <c r="Z40" s="140" t="s">
        <v>109</v>
      </c>
      <c r="AA40" s="140" t="s">
        <v>109</v>
      </c>
      <c r="AB40" s="140" t="s">
        <v>109</v>
      </c>
      <c r="AC40" s="140" t="s">
        <v>109</v>
      </c>
      <c r="AD40" s="140" t="s">
        <v>109</v>
      </c>
      <c r="AE40" s="140" t="s">
        <v>109</v>
      </c>
      <c r="AF40" s="140" t="s">
        <v>109</v>
      </c>
      <c r="AG40" s="141" t="s">
        <v>109</v>
      </c>
      <c r="AH40" s="140" t="s">
        <v>109</v>
      </c>
      <c r="AI40" s="140" t="s">
        <v>109</v>
      </c>
      <c r="AJ40" s="140" t="s">
        <v>109</v>
      </c>
      <c r="AK40" s="140" t="s">
        <v>109</v>
      </c>
      <c r="AL40" s="142" t="s">
        <v>109</v>
      </c>
      <c r="AM40" s="119" t="s">
        <v>109</v>
      </c>
      <c r="AN40" s="143" t="s">
        <v>109</v>
      </c>
      <c r="AO40" s="119" t="s">
        <v>109</v>
      </c>
      <c r="AP40" s="119" t="s">
        <v>109</v>
      </c>
      <c r="AQ40" s="119" t="s">
        <v>109</v>
      </c>
      <c r="AR40" s="119" t="s">
        <v>109</v>
      </c>
      <c r="AS40" s="119" t="s">
        <v>109</v>
      </c>
      <c r="AT40" s="120" t="s">
        <v>109</v>
      </c>
      <c r="AW40" s="108" t="s">
        <v>147</v>
      </c>
      <c r="AX40" s="140" t="str">
        <f t="shared" si="0"/>
        <v/>
      </c>
      <c r="AY40" s="140" t="str">
        <f t="shared" si="1"/>
        <v/>
      </c>
      <c r="AZ40" s="140" t="str">
        <f t="shared" si="2"/>
        <v/>
      </c>
      <c r="BA40" s="140" t="str">
        <f t="shared" si="3"/>
        <v/>
      </c>
      <c r="BB40" s="140" t="str">
        <f t="shared" si="4"/>
        <v/>
      </c>
      <c r="BC40" s="140" t="str">
        <f t="shared" si="5"/>
        <v/>
      </c>
      <c r="BD40" s="140" t="str">
        <f t="shared" si="6"/>
        <v/>
      </c>
      <c r="BE40" s="140" t="str">
        <f t="shared" si="7"/>
        <v/>
      </c>
      <c r="BF40" s="140" t="str">
        <f t="shared" si="8"/>
        <v/>
      </c>
      <c r="BG40" s="140" t="str">
        <f t="shared" si="9"/>
        <v/>
      </c>
      <c r="BH40" s="140" t="str">
        <f t="shared" si="10"/>
        <v/>
      </c>
      <c r="BI40" s="140" t="str">
        <f t="shared" si="11"/>
        <v/>
      </c>
      <c r="BJ40" s="140" t="str">
        <f t="shared" si="12"/>
        <v/>
      </c>
      <c r="BK40" s="140" t="str">
        <f t="shared" si="13"/>
        <v/>
      </c>
      <c r="BL40" s="140" t="str">
        <f t="shared" si="14"/>
        <v/>
      </c>
      <c r="BM40" s="140" t="str">
        <f t="shared" si="15"/>
        <v/>
      </c>
      <c r="BN40" s="140" t="str">
        <f t="shared" si="16"/>
        <v/>
      </c>
      <c r="BO40" s="140" t="str">
        <f t="shared" si="17"/>
        <v/>
      </c>
      <c r="BP40" s="140" t="str">
        <f t="shared" si="18"/>
        <v/>
      </c>
      <c r="BQ40" s="140" t="str">
        <f t="shared" si="19"/>
        <v/>
      </c>
      <c r="BR40" s="140" t="str">
        <f t="shared" si="20"/>
        <v/>
      </c>
      <c r="BS40" s="140" t="str">
        <f t="shared" si="21"/>
        <v/>
      </c>
      <c r="BT40" s="140" t="str">
        <f t="shared" si="22"/>
        <v/>
      </c>
      <c r="BU40" s="140" t="str">
        <f t="shared" si="23"/>
        <v/>
      </c>
      <c r="BV40" s="140" t="str">
        <f t="shared" si="24"/>
        <v/>
      </c>
      <c r="BW40" s="140" t="str">
        <f t="shared" si="25"/>
        <v/>
      </c>
      <c r="BX40" s="140" t="str">
        <f t="shared" si="26"/>
        <v/>
      </c>
      <c r="BY40" s="140" t="str">
        <f t="shared" si="27"/>
        <v/>
      </c>
      <c r="BZ40" s="140" t="str">
        <f t="shared" si="28"/>
        <v/>
      </c>
      <c r="CA40" s="140" t="str">
        <f t="shared" si="29"/>
        <v/>
      </c>
      <c r="CB40" s="141" t="str">
        <f t="shared" si="30"/>
        <v/>
      </c>
      <c r="CC40" s="140" t="str">
        <f t="shared" si="31"/>
        <v/>
      </c>
      <c r="CD40" s="140" t="str">
        <f t="shared" si="32"/>
        <v/>
      </c>
      <c r="CE40" s="140" t="str">
        <f t="shared" si="33"/>
        <v/>
      </c>
      <c r="CF40" s="140" t="str">
        <f t="shared" si="34"/>
        <v/>
      </c>
      <c r="CG40" s="142" t="str">
        <f t="shared" si="35"/>
        <v/>
      </c>
      <c r="CH40" s="119" t="s">
        <v>109</v>
      </c>
      <c r="CI40" s="143" t="s">
        <v>109</v>
      </c>
      <c r="CJ40" s="119" t="s">
        <v>109</v>
      </c>
      <c r="CK40" s="119" t="s">
        <v>109</v>
      </c>
      <c r="CL40" s="119" t="s">
        <v>109</v>
      </c>
      <c r="CM40" s="119" t="s">
        <v>109</v>
      </c>
      <c r="CN40" s="119" t="s">
        <v>109</v>
      </c>
      <c r="CO40" s="120" t="s">
        <v>109</v>
      </c>
    </row>
    <row r="41" spans="2:93" x14ac:dyDescent="0.25">
      <c r="B41" s="108" t="s">
        <v>148</v>
      </c>
      <c r="C41" s="140" t="s">
        <v>109</v>
      </c>
      <c r="D41" s="140" t="s">
        <v>109</v>
      </c>
      <c r="E41" s="140" t="s">
        <v>109</v>
      </c>
      <c r="F41" s="140" t="s">
        <v>109</v>
      </c>
      <c r="G41" s="140" t="s">
        <v>109</v>
      </c>
      <c r="H41" s="140" t="s">
        <v>109</v>
      </c>
      <c r="I41" s="144">
        <v>50.25</v>
      </c>
      <c r="J41" s="144">
        <v>273.31200000000001</v>
      </c>
      <c r="K41" s="140" t="s">
        <v>109</v>
      </c>
      <c r="L41" s="140" t="s">
        <v>109</v>
      </c>
      <c r="M41" s="140" t="s">
        <v>109</v>
      </c>
      <c r="N41" s="140" t="s">
        <v>109</v>
      </c>
      <c r="O41" s="140" t="s">
        <v>109</v>
      </c>
      <c r="P41" s="140" t="s">
        <v>109</v>
      </c>
      <c r="Q41" s="140" t="s">
        <v>109</v>
      </c>
      <c r="R41" s="140" t="s">
        <v>109</v>
      </c>
      <c r="S41" s="140" t="s">
        <v>109</v>
      </c>
      <c r="T41" s="140" t="s">
        <v>109</v>
      </c>
      <c r="U41" s="140" t="s">
        <v>109</v>
      </c>
      <c r="V41" s="140" t="s">
        <v>109</v>
      </c>
      <c r="W41" s="140" t="s">
        <v>109</v>
      </c>
      <c r="X41" s="140" t="s">
        <v>109</v>
      </c>
      <c r="Y41" s="140" t="s">
        <v>109</v>
      </c>
      <c r="Z41" s="140" t="s">
        <v>109</v>
      </c>
      <c r="AA41" s="140" t="s">
        <v>109</v>
      </c>
      <c r="AB41" s="140" t="s">
        <v>109</v>
      </c>
      <c r="AC41" s="140" t="s">
        <v>109</v>
      </c>
      <c r="AD41" s="140" t="s">
        <v>109</v>
      </c>
      <c r="AE41" s="140" t="s">
        <v>109</v>
      </c>
      <c r="AF41" s="140" t="s">
        <v>109</v>
      </c>
      <c r="AG41" s="141" t="s">
        <v>109</v>
      </c>
      <c r="AH41" s="140" t="s">
        <v>109</v>
      </c>
      <c r="AI41" s="140" t="s">
        <v>109</v>
      </c>
      <c r="AJ41" s="140" t="s">
        <v>109</v>
      </c>
      <c r="AK41" s="140" t="s">
        <v>109</v>
      </c>
      <c r="AL41" s="142" t="s">
        <v>109</v>
      </c>
      <c r="AM41" s="119" t="s">
        <v>109</v>
      </c>
      <c r="AN41" s="119" t="s">
        <v>109</v>
      </c>
      <c r="AO41" s="143" t="s">
        <v>109</v>
      </c>
      <c r="AP41" s="119" t="s">
        <v>109</v>
      </c>
      <c r="AQ41" s="119" t="s">
        <v>109</v>
      </c>
      <c r="AR41" s="119" t="s">
        <v>109</v>
      </c>
      <c r="AS41" s="119" t="s">
        <v>109</v>
      </c>
      <c r="AT41" s="120" t="s">
        <v>109</v>
      </c>
      <c r="AW41" s="108" t="s">
        <v>148</v>
      </c>
      <c r="AX41" s="140" t="str">
        <f t="shared" si="0"/>
        <v/>
      </c>
      <c r="AY41" s="140" t="str">
        <f t="shared" si="1"/>
        <v/>
      </c>
      <c r="AZ41" s="140" t="str">
        <f t="shared" si="2"/>
        <v/>
      </c>
      <c r="BA41" s="140" t="str">
        <f t="shared" si="3"/>
        <v/>
      </c>
      <c r="BB41" s="140" t="str">
        <f t="shared" si="4"/>
        <v/>
      </c>
      <c r="BC41" s="140" t="str">
        <f t="shared" si="5"/>
        <v/>
      </c>
      <c r="BD41" s="144" t="str">
        <f t="shared" si="6"/>
        <v/>
      </c>
      <c r="BE41" s="144" t="str">
        <f t="shared" si="7"/>
        <v/>
      </c>
      <c r="BF41" s="140" t="str">
        <f t="shared" si="8"/>
        <v/>
      </c>
      <c r="BG41" s="140" t="str">
        <f t="shared" si="9"/>
        <v/>
      </c>
      <c r="BH41" s="140" t="str">
        <f t="shared" si="10"/>
        <v/>
      </c>
      <c r="BI41" s="140" t="str">
        <f t="shared" si="11"/>
        <v/>
      </c>
      <c r="BJ41" s="140" t="str">
        <f t="shared" si="12"/>
        <v/>
      </c>
      <c r="BK41" s="140" t="str">
        <f t="shared" si="13"/>
        <v/>
      </c>
      <c r="BL41" s="140" t="str">
        <f t="shared" si="14"/>
        <v/>
      </c>
      <c r="BM41" s="140" t="str">
        <f t="shared" si="15"/>
        <v/>
      </c>
      <c r="BN41" s="140" t="str">
        <f t="shared" si="16"/>
        <v/>
      </c>
      <c r="BO41" s="140" t="str">
        <f t="shared" si="17"/>
        <v/>
      </c>
      <c r="BP41" s="140" t="str">
        <f t="shared" si="18"/>
        <v/>
      </c>
      <c r="BQ41" s="140" t="str">
        <f t="shared" si="19"/>
        <v/>
      </c>
      <c r="BR41" s="140" t="str">
        <f t="shared" si="20"/>
        <v/>
      </c>
      <c r="BS41" s="140" t="str">
        <f t="shared" si="21"/>
        <v/>
      </c>
      <c r="BT41" s="140" t="str">
        <f t="shared" si="22"/>
        <v/>
      </c>
      <c r="BU41" s="140" t="str">
        <f t="shared" si="23"/>
        <v/>
      </c>
      <c r="BV41" s="140" t="str">
        <f t="shared" si="24"/>
        <v/>
      </c>
      <c r="BW41" s="140" t="str">
        <f t="shared" si="25"/>
        <v/>
      </c>
      <c r="BX41" s="140" t="str">
        <f t="shared" si="26"/>
        <v/>
      </c>
      <c r="BY41" s="140" t="str">
        <f t="shared" si="27"/>
        <v/>
      </c>
      <c r="BZ41" s="140" t="str">
        <f t="shared" si="28"/>
        <v/>
      </c>
      <c r="CA41" s="140" t="str">
        <f t="shared" si="29"/>
        <v/>
      </c>
      <c r="CB41" s="141" t="str">
        <f t="shared" si="30"/>
        <v/>
      </c>
      <c r="CC41" s="140" t="str">
        <f t="shared" si="31"/>
        <v/>
      </c>
      <c r="CD41" s="140" t="str">
        <f t="shared" si="32"/>
        <v/>
      </c>
      <c r="CE41" s="140" t="str">
        <f t="shared" si="33"/>
        <v/>
      </c>
      <c r="CF41" s="140" t="str">
        <f t="shared" si="34"/>
        <v/>
      </c>
      <c r="CG41" s="142" t="str">
        <f t="shared" si="35"/>
        <v/>
      </c>
      <c r="CH41" s="119" t="s">
        <v>109</v>
      </c>
      <c r="CI41" s="119" t="s">
        <v>109</v>
      </c>
      <c r="CJ41" s="143" t="s">
        <v>109</v>
      </c>
      <c r="CK41" s="119" t="s">
        <v>109</v>
      </c>
      <c r="CL41" s="119" t="s">
        <v>109</v>
      </c>
      <c r="CM41" s="119" t="s">
        <v>109</v>
      </c>
      <c r="CN41" s="119" t="s">
        <v>109</v>
      </c>
      <c r="CO41" s="120" t="s">
        <v>109</v>
      </c>
    </row>
    <row r="42" spans="2:93" x14ac:dyDescent="0.25">
      <c r="B42" s="108" t="s">
        <v>149</v>
      </c>
      <c r="C42" s="140" t="s">
        <v>109</v>
      </c>
      <c r="D42" s="140" t="s">
        <v>109</v>
      </c>
      <c r="E42" s="140" t="s">
        <v>109</v>
      </c>
      <c r="F42" s="140" t="s">
        <v>109</v>
      </c>
      <c r="G42" s="140" t="s">
        <v>109</v>
      </c>
      <c r="H42" s="140" t="s">
        <v>109</v>
      </c>
      <c r="I42" s="140" t="s">
        <v>109</v>
      </c>
      <c r="J42" s="140" t="s">
        <v>109</v>
      </c>
      <c r="K42" s="140" t="s">
        <v>109</v>
      </c>
      <c r="L42" s="140" t="s">
        <v>109</v>
      </c>
      <c r="M42" s="140" t="s">
        <v>109</v>
      </c>
      <c r="N42" s="140" t="s">
        <v>109</v>
      </c>
      <c r="O42" s="140" t="s">
        <v>109</v>
      </c>
      <c r="P42" s="140" t="s">
        <v>109</v>
      </c>
      <c r="Q42" s="140" t="s">
        <v>109</v>
      </c>
      <c r="R42" s="144">
        <v>409.96800000000002</v>
      </c>
      <c r="S42" s="140" t="s">
        <v>109</v>
      </c>
      <c r="T42" s="140" t="s">
        <v>109</v>
      </c>
      <c r="U42" s="140" t="s">
        <v>109</v>
      </c>
      <c r="V42" s="144">
        <v>1509.0971999999997</v>
      </c>
      <c r="W42" s="140" t="s">
        <v>109</v>
      </c>
      <c r="X42" s="140" t="s">
        <v>109</v>
      </c>
      <c r="Y42" s="140" t="s">
        <v>109</v>
      </c>
      <c r="Z42" s="140" t="s">
        <v>109</v>
      </c>
      <c r="AA42" s="140" t="s">
        <v>109</v>
      </c>
      <c r="AB42" s="140" t="s">
        <v>109</v>
      </c>
      <c r="AC42" s="140" t="s">
        <v>109</v>
      </c>
      <c r="AD42" s="140" t="s">
        <v>109</v>
      </c>
      <c r="AE42" s="140" t="s">
        <v>109</v>
      </c>
      <c r="AF42" s="140" t="s">
        <v>109</v>
      </c>
      <c r="AG42" s="141" t="s">
        <v>109</v>
      </c>
      <c r="AH42" s="140" t="s">
        <v>109</v>
      </c>
      <c r="AI42" s="140" t="s">
        <v>109</v>
      </c>
      <c r="AJ42" s="140" t="s">
        <v>109</v>
      </c>
      <c r="AK42" s="140" t="s">
        <v>109</v>
      </c>
      <c r="AL42" s="142" t="s">
        <v>109</v>
      </c>
      <c r="AM42" s="119" t="s">
        <v>109</v>
      </c>
      <c r="AN42" s="119" t="s">
        <v>109</v>
      </c>
      <c r="AO42" s="119" t="s">
        <v>109</v>
      </c>
      <c r="AP42" s="143" t="s">
        <v>109</v>
      </c>
      <c r="AQ42" s="119" t="s">
        <v>109</v>
      </c>
      <c r="AR42" s="119" t="s">
        <v>109</v>
      </c>
      <c r="AS42" s="119" t="s">
        <v>109</v>
      </c>
      <c r="AT42" s="120" t="s">
        <v>109</v>
      </c>
      <c r="AW42" s="108" t="s">
        <v>149</v>
      </c>
      <c r="AX42" s="140" t="str">
        <f t="shared" si="0"/>
        <v/>
      </c>
      <c r="AY42" s="140" t="str">
        <f t="shared" si="1"/>
        <v/>
      </c>
      <c r="AZ42" s="140" t="str">
        <f t="shared" si="2"/>
        <v/>
      </c>
      <c r="BA42" s="140" t="str">
        <f t="shared" si="3"/>
        <v/>
      </c>
      <c r="BB42" s="140" t="str">
        <f t="shared" si="4"/>
        <v/>
      </c>
      <c r="BC42" s="140" t="str">
        <f t="shared" si="5"/>
        <v/>
      </c>
      <c r="BD42" s="140" t="str">
        <f t="shared" si="6"/>
        <v/>
      </c>
      <c r="BE42" s="140" t="str">
        <f t="shared" si="7"/>
        <v/>
      </c>
      <c r="BF42" s="140" t="str">
        <f t="shared" si="8"/>
        <v/>
      </c>
      <c r="BG42" s="140" t="str">
        <f t="shared" si="9"/>
        <v/>
      </c>
      <c r="BH42" s="140" t="str">
        <f t="shared" si="10"/>
        <v/>
      </c>
      <c r="BI42" s="140" t="str">
        <f t="shared" si="11"/>
        <v/>
      </c>
      <c r="BJ42" s="140" t="str">
        <f t="shared" si="12"/>
        <v/>
      </c>
      <c r="BK42" s="140" t="str">
        <f t="shared" si="13"/>
        <v/>
      </c>
      <c r="BL42" s="140" t="str">
        <f t="shared" si="14"/>
        <v/>
      </c>
      <c r="BM42" s="144" t="str">
        <f t="shared" si="15"/>
        <v/>
      </c>
      <c r="BN42" s="140" t="str">
        <f t="shared" si="16"/>
        <v/>
      </c>
      <c r="BO42" s="140" t="str">
        <f t="shared" si="17"/>
        <v/>
      </c>
      <c r="BP42" s="140" t="str">
        <f t="shared" si="18"/>
        <v/>
      </c>
      <c r="BQ42" s="144" t="str">
        <f t="shared" si="19"/>
        <v/>
      </c>
      <c r="BR42" s="140" t="str">
        <f t="shared" si="20"/>
        <v/>
      </c>
      <c r="BS42" s="140" t="str">
        <f t="shared" si="21"/>
        <v/>
      </c>
      <c r="BT42" s="140" t="str">
        <f t="shared" si="22"/>
        <v/>
      </c>
      <c r="BU42" s="140" t="str">
        <f t="shared" si="23"/>
        <v/>
      </c>
      <c r="BV42" s="140" t="str">
        <f t="shared" si="24"/>
        <v/>
      </c>
      <c r="BW42" s="140" t="str">
        <f t="shared" si="25"/>
        <v/>
      </c>
      <c r="BX42" s="140" t="str">
        <f t="shared" si="26"/>
        <v/>
      </c>
      <c r="BY42" s="140" t="str">
        <f t="shared" si="27"/>
        <v/>
      </c>
      <c r="BZ42" s="140" t="str">
        <f t="shared" si="28"/>
        <v/>
      </c>
      <c r="CA42" s="140" t="str">
        <f t="shared" si="29"/>
        <v/>
      </c>
      <c r="CB42" s="141" t="str">
        <f t="shared" si="30"/>
        <v/>
      </c>
      <c r="CC42" s="140" t="str">
        <f t="shared" si="31"/>
        <v/>
      </c>
      <c r="CD42" s="140" t="str">
        <f t="shared" si="32"/>
        <v/>
      </c>
      <c r="CE42" s="140" t="str">
        <f t="shared" si="33"/>
        <v/>
      </c>
      <c r="CF42" s="140" t="str">
        <f t="shared" si="34"/>
        <v/>
      </c>
      <c r="CG42" s="142" t="str">
        <f t="shared" si="35"/>
        <v/>
      </c>
      <c r="CH42" s="119" t="s">
        <v>109</v>
      </c>
      <c r="CI42" s="119" t="s">
        <v>109</v>
      </c>
      <c r="CJ42" s="119" t="s">
        <v>109</v>
      </c>
      <c r="CK42" s="143" t="s">
        <v>109</v>
      </c>
      <c r="CL42" s="119" t="s">
        <v>109</v>
      </c>
      <c r="CM42" s="119" t="s">
        <v>109</v>
      </c>
      <c r="CN42" s="119" t="s">
        <v>109</v>
      </c>
      <c r="CO42" s="120" t="s">
        <v>109</v>
      </c>
    </row>
    <row r="43" spans="2:93" x14ac:dyDescent="0.25">
      <c r="B43" s="108" t="s">
        <v>150</v>
      </c>
      <c r="C43" s="140" t="s">
        <v>109</v>
      </c>
      <c r="D43" s="140" t="s">
        <v>109</v>
      </c>
      <c r="E43" s="140" t="s">
        <v>109</v>
      </c>
      <c r="F43" s="140" t="s">
        <v>109</v>
      </c>
      <c r="G43" s="140" t="s">
        <v>109</v>
      </c>
      <c r="H43" s="140" t="s">
        <v>109</v>
      </c>
      <c r="I43" s="140" t="s">
        <v>109</v>
      </c>
      <c r="J43" s="140" t="s">
        <v>109</v>
      </c>
      <c r="K43" s="140" t="s">
        <v>109</v>
      </c>
      <c r="L43" s="140" t="s">
        <v>109</v>
      </c>
      <c r="M43" s="140" t="s">
        <v>109</v>
      </c>
      <c r="N43" s="144">
        <v>587.62079999999992</v>
      </c>
      <c r="O43" s="140" t="s">
        <v>109</v>
      </c>
      <c r="P43" s="140" t="s">
        <v>109</v>
      </c>
      <c r="Q43" s="140" t="s">
        <v>109</v>
      </c>
      <c r="R43" s="140" t="s">
        <v>109</v>
      </c>
      <c r="S43" s="140" t="s">
        <v>109</v>
      </c>
      <c r="T43" s="140" t="s">
        <v>109</v>
      </c>
      <c r="U43" s="140" t="s">
        <v>109</v>
      </c>
      <c r="V43" s="144">
        <v>239.148</v>
      </c>
      <c r="W43" s="140" t="s">
        <v>109</v>
      </c>
      <c r="X43" s="144">
        <v>1496.3831999999998</v>
      </c>
      <c r="Y43" s="144">
        <v>4355.91</v>
      </c>
      <c r="Z43" s="140" t="s">
        <v>109</v>
      </c>
      <c r="AA43" s="140" t="s">
        <v>109</v>
      </c>
      <c r="AB43" s="140" t="s">
        <v>109</v>
      </c>
      <c r="AC43" s="140" t="s">
        <v>109</v>
      </c>
      <c r="AD43" s="140" t="s">
        <v>109</v>
      </c>
      <c r="AE43" s="140" t="s">
        <v>109</v>
      </c>
      <c r="AF43" s="140" t="s">
        <v>109</v>
      </c>
      <c r="AG43" s="141" t="s">
        <v>109</v>
      </c>
      <c r="AH43" s="140" t="s">
        <v>109</v>
      </c>
      <c r="AI43" s="140" t="s">
        <v>109</v>
      </c>
      <c r="AJ43" s="140" t="s">
        <v>109</v>
      </c>
      <c r="AK43" s="140" t="s">
        <v>109</v>
      </c>
      <c r="AL43" s="142" t="s">
        <v>109</v>
      </c>
      <c r="AM43" s="119" t="s">
        <v>109</v>
      </c>
      <c r="AN43" s="119" t="s">
        <v>109</v>
      </c>
      <c r="AO43" s="119" t="s">
        <v>109</v>
      </c>
      <c r="AP43" s="119" t="s">
        <v>109</v>
      </c>
      <c r="AQ43" s="143" t="s">
        <v>109</v>
      </c>
      <c r="AR43" s="119" t="s">
        <v>109</v>
      </c>
      <c r="AS43" s="119" t="s">
        <v>109</v>
      </c>
      <c r="AT43" s="120" t="s">
        <v>109</v>
      </c>
      <c r="AW43" s="108" t="s">
        <v>150</v>
      </c>
      <c r="AX43" s="140" t="str">
        <f t="shared" si="0"/>
        <v/>
      </c>
      <c r="AY43" s="140" t="str">
        <f t="shared" si="1"/>
        <v/>
      </c>
      <c r="AZ43" s="140" t="str">
        <f t="shared" si="2"/>
        <v/>
      </c>
      <c r="BA43" s="140" t="str">
        <f t="shared" si="3"/>
        <v/>
      </c>
      <c r="BB43" s="140" t="str">
        <f t="shared" si="4"/>
        <v/>
      </c>
      <c r="BC43" s="140" t="str">
        <f t="shared" si="5"/>
        <v/>
      </c>
      <c r="BD43" s="140" t="str">
        <f t="shared" si="6"/>
        <v/>
      </c>
      <c r="BE43" s="140" t="str">
        <f t="shared" si="7"/>
        <v/>
      </c>
      <c r="BF43" s="140" t="str">
        <f t="shared" si="8"/>
        <v/>
      </c>
      <c r="BG43" s="140" t="str">
        <f t="shared" si="9"/>
        <v/>
      </c>
      <c r="BH43" s="140" t="str">
        <f t="shared" si="10"/>
        <v/>
      </c>
      <c r="BI43" s="144" t="str">
        <f t="shared" si="11"/>
        <v/>
      </c>
      <c r="BJ43" s="140" t="str">
        <f t="shared" si="12"/>
        <v/>
      </c>
      <c r="BK43" s="140" t="str">
        <f t="shared" si="13"/>
        <v/>
      </c>
      <c r="BL43" s="140" t="str">
        <f t="shared" si="14"/>
        <v/>
      </c>
      <c r="BM43" s="140" t="str">
        <f t="shared" si="15"/>
        <v/>
      </c>
      <c r="BN43" s="140" t="str">
        <f t="shared" si="16"/>
        <v/>
      </c>
      <c r="BO43" s="140" t="str">
        <f t="shared" si="17"/>
        <v/>
      </c>
      <c r="BP43" s="140" t="str">
        <f t="shared" si="18"/>
        <v/>
      </c>
      <c r="BQ43" s="144" t="str">
        <f t="shared" si="19"/>
        <v/>
      </c>
      <c r="BR43" s="140" t="str">
        <f t="shared" si="20"/>
        <v/>
      </c>
      <c r="BS43" s="144" t="str">
        <f t="shared" si="21"/>
        <v/>
      </c>
      <c r="BT43" s="144" t="str">
        <f t="shared" si="22"/>
        <v/>
      </c>
      <c r="BU43" s="140" t="str">
        <f t="shared" si="23"/>
        <v/>
      </c>
      <c r="BV43" s="140" t="str">
        <f t="shared" si="24"/>
        <v/>
      </c>
      <c r="BW43" s="140" t="str">
        <f t="shared" si="25"/>
        <v/>
      </c>
      <c r="BX43" s="140" t="str">
        <f t="shared" si="26"/>
        <v/>
      </c>
      <c r="BY43" s="140" t="str">
        <f t="shared" si="27"/>
        <v/>
      </c>
      <c r="BZ43" s="140" t="str">
        <f t="shared" si="28"/>
        <v/>
      </c>
      <c r="CA43" s="140" t="str">
        <f t="shared" si="29"/>
        <v/>
      </c>
      <c r="CB43" s="141" t="str">
        <f t="shared" si="30"/>
        <v/>
      </c>
      <c r="CC43" s="140" t="str">
        <f t="shared" si="31"/>
        <v/>
      </c>
      <c r="CD43" s="140" t="str">
        <f t="shared" si="32"/>
        <v/>
      </c>
      <c r="CE43" s="140" t="str">
        <f t="shared" si="33"/>
        <v/>
      </c>
      <c r="CF43" s="140" t="str">
        <f t="shared" si="34"/>
        <v/>
      </c>
      <c r="CG43" s="142" t="str">
        <f t="shared" si="35"/>
        <v/>
      </c>
      <c r="CH43" s="119" t="s">
        <v>109</v>
      </c>
      <c r="CI43" s="119" t="s">
        <v>109</v>
      </c>
      <c r="CJ43" s="119" t="s">
        <v>109</v>
      </c>
      <c r="CK43" s="119" t="s">
        <v>109</v>
      </c>
      <c r="CL43" s="143" t="s">
        <v>109</v>
      </c>
      <c r="CM43" s="119" t="s">
        <v>109</v>
      </c>
      <c r="CN43" s="119" t="s">
        <v>109</v>
      </c>
      <c r="CO43" s="120" t="s">
        <v>109</v>
      </c>
    </row>
    <row r="44" spans="2:93" x14ac:dyDescent="0.25">
      <c r="B44" s="108" t="s">
        <v>151</v>
      </c>
      <c r="C44" s="140" t="s">
        <v>109</v>
      </c>
      <c r="D44" s="140" t="s">
        <v>109</v>
      </c>
      <c r="E44" s="140" t="s">
        <v>109</v>
      </c>
      <c r="F44" s="140" t="s">
        <v>109</v>
      </c>
      <c r="G44" s="140" t="s">
        <v>109</v>
      </c>
      <c r="H44" s="140" t="s">
        <v>109</v>
      </c>
      <c r="I44" s="140" t="s">
        <v>109</v>
      </c>
      <c r="J44" s="140" t="s">
        <v>109</v>
      </c>
      <c r="K44" s="140" t="s">
        <v>109</v>
      </c>
      <c r="L44" s="140" t="s">
        <v>109</v>
      </c>
      <c r="M44" s="140" t="s">
        <v>109</v>
      </c>
      <c r="N44" s="140" t="s">
        <v>109</v>
      </c>
      <c r="O44" s="140" t="s">
        <v>109</v>
      </c>
      <c r="P44" s="140" t="s">
        <v>109</v>
      </c>
      <c r="Q44" s="140" t="s">
        <v>109</v>
      </c>
      <c r="R44" s="140" t="s">
        <v>109</v>
      </c>
      <c r="S44" s="140" t="s">
        <v>109</v>
      </c>
      <c r="T44" s="140" t="s">
        <v>109</v>
      </c>
      <c r="U44" s="140" t="s">
        <v>109</v>
      </c>
      <c r="V44" s="140" t="s">
        <v>109</v>
      </c>
      <c r="W44" s="140" t="s">
        <v>109</v>
      </c>
      <c r="X44" s="140" t="s">
        <v>109</v>
      </c>
      <c r="Y44" s="140" t="s">
        <v>109</v>
      </c>
      <c r="Z44" s="140" t="s">
        <v>109</v>
      </c>
      <c r="AA44" s="140" t="s">
        <v>109</v>
      </c>
      <c r="AB44" s="140" t="s">
        <v>109</v>
      </c>
      <c r="AC44" s="140" t="s">
        <v>109</v>
      </c>
      <c r="AD44" s="140" t="s">
        <v>109</v>
      </c>
      <c r="AE44" s="140" t="s">
        <v>109</v>
      </c>
      <c r="AF44" s="140" t="s">
        <v>109</v>
      </c>
      <c r="AG44" s="141" t="s">
        <v>109</v>
      </c>
      <c r="AH44" s="140" t="s">
        <v>109</v>
      </c>
      <c r="AI44" s="140" t="s">
        <v>109</v>
      </c>
      <c r="AJ44" s="140" t="s">
        <v>109</v>
      </c>
      <c r="AK44" s="140" t="s">
        <v>109</v>
      </c>
      <c r="AL44" s="142" t="s">
        <v>109</v>
      </c>
      <c r="AM44" s="119" t="s">
        <v>109</v>
      </c>
      <c r="AN44" s="119" t="s">
        <v>109</v>
      </c>
      <c r="AO44" s="119" t="s">
        <v>109</v>
      </c>
      <c r="AP44" s="119" t="s">
        <v>109</v>
      </c>
      <c r="AQ44" s="119" t="s">
        <v>109</v>
      </c>
      <c r="AR44" s="143" t="s">
        <v>109</v>
      </c>
      <c r="AS44" s="119" t="s">
        <v>109</v>
      </c>
      <c r="AT44" s="120" t="s">
        <v>109</v>
      </c>
      <c r="AW44" s="108" t="s">
        <v>151</v>
      </c>
      <c r="AX44" s="140" t="str">
        <f t="shared" ref="AX44:AY46" si="36">IF(C202="","",IF(C44="",0,C44))</f>
        <v/>
      </c>
      <c r="AY44" s="140" t="str">
        <f t="shared" si="1"/>
        <v/>
      </c>
      <c r="AZ44" s="140" t="str">
        <f t="shared" si="2"/>
        <v/>
      </c>
      <c r="BA44" s="140" t="str">
        <f t="shared" si="3"/>
        <v/>
      </c>
      <c r="BB44" s="140" t="str">
        <f t="shared" si="4"/>
        <v/>
      </c>
      <c r="BC44" s="140" t="str">
        <f t="shared" ref="BB44:BD46" si="37">IF(H202="","",IF(H44="",0,H44))</f>
        <v/>
      </c>
      <c r="BD44" s="140" t="str">
        <f t="shared" si="37"/>
        <v/>
      </c>
      <c r="BE44" s="140" t="str">
        <f>IF(E202="","",IF(J44="",0,J44))</f>
        <v/>
      </c>
      <c r="BF44" s="140" t="str">
        <f t="shared" ref="BF44:BG46" si="38">IF(K202="","",IF(K44="",0,K44))</f>
        <v/>
      </c>
      <c r="BG44" s="140" t="str">
        <f t="shared" si="38"/>
        <v/>
      </c>
      <c r="BH44" s="140" t="str">
        <f>IF(F202="","",IF(M44="",0,M44))</f>
        <v/>
      </c>
      <c r="BI44" s="140" t="str">
        <f t="shared" ref="BI44:BR46" si="39">IF(N202="","",IF(N44="",0,N44))</f>
        <v/>
      </c>
      <c r="BJ44" s="140" t="str">
        <f t="shared" si="39"/>
        <v/>
      </c>
      <c r="BK44" s="140" t="str">
        <f t="shared" si="39"/>
        <v/>
      </c>
      <c r="BL44" s="140" t="str">
        <f t="shared" si="39"/>
        <v/>
      </c>
      <c r="BM44" s="140" t="str">
        <f t="shared" si="39"/>
        <v/>
      </c>
      <c r="BN44" s="140" t="str">
        <f t="shared" si="39"/>
        <v/>
      </c>
      <c r="BO44" s="140" t="str">
        <f t="shared" si="39"/>
        <v/>
      </c>
      <c r="BP44" s="140" t="str">
        <f t="shared" si="39"/>
        <v/>
      </c>
      <c r="BQ44" s="140" t="str">
        <f t="shared" si="39"/>
        <v/>
      </c>
      <c r="BR44" s="140" t="str">
        <f t="shared" si="39"/>
        <v/>
      </c>
      <c r="BS44" s="140" t="str">
        <f t="shared" ref="BS44:CB46" si="40">IF(X202="","",IF(X44="",0,X44))</f>
        <v/>
      </c>
      <c r="BT44" s="140" t="str">
        <f t="shared" si="40"/>
        <v/>
      </c>
      <c r="BU44" s="140" t="str">
        <f t="shared" si="40"/>
        <v/>
      </c>
      <c r="BV44" s="140" t="str">
        <f t="shared" si="40"/>
        <v/>
      </c>
      <c r="BW44" s="140" t="str">
        <f t="shared" si="40"/>
        <v/>
      </c>
      <c r="BX44" s="140" t="str">
        <f t="shared" si="40"/>
        <v/>
      </c>
      <c r="BY44" s="140" t="str">
        <f t="shared" si="40"/>
        <v/>
      </c>
      <c r="BZ44" s="140" t="str">
        <f t="shared" si="40"/>
        <v/>
      </c>
      <c r="CA44" s="140" t="str">
        <f t="shared" si="40"/>
        <v/>
      </c>
      <c r="CB44" s="141" t="str">
        <f t="shared" si="40"/>
        <v/>
      </c>
      <c r="CC44" s="140" t="str">
        <f t="shared" ref="CC44:CG46" si="41">IF(AH202="","",IF(AH44="",0,AH44))</f>
        <v/>
      </c>
      <c r="CD44" s="140" t="str">
        <f t="shared" si="41"/>
        <v/>
      </c>
      <c r="CE44" s="140" t="str">
        <f t="shared" si="41"/>
        <v/>
      </c>
      <c r="CF44" s="140" t="str">
        <f t="shared" si="41"/>
        <v/>
      </c>
      <c r="CG44" s="142" t="str">
        <f t="shared" si="41"/>
        <v/>
      </c>
      <c r="CH44" s="119" t="s">
        <v>109</v>
      </c>
      <c r="CI44" s="119" t="s">
        <v>109</v>
      </c>
      <c r="CJ44" s="119" t="s">
        <v>109</v>
      </c>
      <c r="CK44" s="119" t="s">
        <v>109</v>
      </c>
      <c r="CL44" s="119" t="s">
        <v>109</v>
      </c>
      <c r="CM44" s="143" t="s">
        <v>109</v>
      </c>
      <c r="CN44" s="119" t="s">
        <v>109</v>
      </c>
      <c r="CO44" s="120" t="s">
        <v>109</v>
      </c>
    </row>
    <row r="45" spans="2:93" x14ac:dyDescent="0.25">
      <c r="B45" s="108" t="s">
        <v>152</v>
      </c>
      <c r="C45" s="140" t="s">
        <v>109</v>
      </c>
      <c r="D45" s="140" t="s">
        <v>109</v>
      </c>
      <c r="E45" s="140" t="s">
        <v>109</v>
      </c>
      <c r="F45" s="140" t="s">
        <v>109</v>
      </c>
      <c r="G45" s="140" t="s">
        <v>109</v>
      </c>
      <c r="H45" s="140" t="s">
        <v>109</v>
      </c>
      <c r="I45" s="140" t="s">
        <v>109</v>
      </c>
      <c r="J45" s="140" t="s">
        <v>109</v>
      </c>
      <c r="K45" s="140" t="s">
        <v>109</v>
      </c>
      <c r="L45" s="140" t="s">
        <v>109</v>
      </c>
      <c r="M45" s="140" t="s">
        <v>109</v>
      </c>
      <c r="N45" s="140" t="s">
        <v>109</v>
      </c>
      <c r="O45" s="140" t="s">
        <v>109</v>
      </c>
      <c r="P45" s="144">
        <v>1585.2096000000001</v>
      </c>
      <c r="Q45" s="140" t="s">
        <v>109</v>
      </c>
      <c r="R45" s="140" t="s">
        <v>109</v>
      </c>
      <c r="S45" s="140" t="s">
        <v>109</v>
      </c>
      <c r="T45" s="140" t="s">
        <v>109</v>
      </c>
      <c r="U45" s="140" t="s">
        <v>109</v>
      </c>
      <c r="V45" s="140" t="s">
        <v>109</v>
      </c>
      <c r="W45" s="140" t="s">
        <v>109</v>
      </c>
      <c r="X45" s="140" t="s">
        <v>109</v>
      </c>
      <c r="Y45" s="140" t="s">
        <v>109</v>
      </c>
      <c r="Z45" s="140" t="s">
        <v>109</v>
      </c>
      <c r="AA45" s="144">
        <v>433.88280000000003</v>
      </c>
      <c r="AB45" s="140" t="s">
        <v>109</v>
      </c>
      <c r="AC45" s="140" t="s">
        <v>109</v>
      </c>
      <c r="AD45" s="140" t="s">
        <v>109</v>
      </c>
      <c r="AE45" s="140" t="s">
        <v>109</v>
      </c>
      <c r="AF45" s="140" t="s">
        <v>109</v>
      </c>
      <c r="AG45" s="141" t="s">
        <v>109</v>
      </c>
      <c r="AH45" s="140" t="s">
        <v>109</v>
      </c>
      <c r="AI45" s="140" t="s">
        <v>109</v>
      </c>
      <c r="AJ45" s="140" t="s">
        <v>109</v>
      </c>
      <c r="AK45" s="140" t="s">
        <v>109</v>
      </c>
      <c r="AL45" s="142" t="s">
        <v>109</v>
      </c>
      <c r="AM45" s="119" t="s">
        <v>109</v>
      </c>
      <c r="AN45" s="119" t="s">
        <v>109</v>
      </c>
      <c r="AO45" s="119" t="s">
        <v>109</v>
      </c>
      <c r="AP45" s="119" t="s">
        <v>109</v>
      </c>
      <c r="AQ45" s="119" t="s">
        <v>109</v>
      </c>
      <c r="AR45" s="119" t="s">
        <v>109</v>
      </c>
      <c r="AS45" s="143" t="s">
        <v>109</v>
      </c>
      <c r="AT45" s="120" t="s">
        <v>109</v>
      </c>
      <c r="AW45" s="108" t="s">
        <v>152</v>
      </c>
      <c r="AX45" s="140" t="str">
        <f t="shared" si="36"/>
        <v/>
      </c>
      <c r="AY45" s="140" t="str">
        <f t="shared" si="1"/>
        <v/>
      </c>
      <c r="AZ45" s="140" t="str">
        <f t="shared" si="2"/>
        <v/>
      </c>
      <c r="BA45" s="140" t="str">
        <f t="shared" si="3"/>
        <v/>
      </c>
      <c r="BB45" s="140" t="str">
        <f t="shared" si="4"/>
        <v/>
      </c>
      <c r="BC45" s="140" t="str">
        <f t="shared" si="37"/>
        <v/>
      </c>
      <c r="BD45" s="140" t="str">
        <f t="shared" si="37"/>
        <v/>
      </c>
      <c r="BE45" s="140" t="str">
        <f>IF(J203="","",IF(J45="",0,J45))</f>
        <v/>
      </c>
      <c r="BF45" s="140" t="str">
        <f t="shared" si="38"/>
        <v/>
      </c>
      <c r="BG45" s="140" t="str">
        <f t="shared" si="38"/>
        <v/>
      </c>
      <c r="BH45" s="140" t="str">
        <f>IF(F203="","",IF(M45="",0,M45))</f>
        <v/>
      </c>
      <c r="BI45" s="140" t="str">
        <f t="shared" si="39"/>
        <v/>
      </c>
      <c r="BJ45" s="140" t="str">
        <f t="shared" si="39"/>
        <v/>
      </c>
      <c r="BK45" s="144" t="str">
        <f t="shared" si="39"/>
        <v/>
      </c>
      <c r="BL45" s="140" t="str">
        <f t="shared" si="39"/>
        <v/>
      </c>
      <c r="BM45" s="140" t="str">
        <f t="shared" si="39"/>
        <v/>
      </c>
      <c r="BN45" s="140" t="str">
        <f t="shared" si="39"/>
        <v/>
      </c>
      <c r="BO45" s="140" t="str">
        <f t="shared" si="39"/>
        <v/>
      </c>
      <c r="BP45" s="140" t="str">
        <f t="shared" si="39"/>
        <v/>
      </c>
      <c r="BQ45" s="140" t="str">
        <f t="shared" si="39"/>
        <v/>
      </c>
      <c r="BR45" s="140" t="str">
        <f t="shared" si="39"/>
        <v/>
      </c>
      <c r="BS45" s="140" t="str">
        <f t="shared" si="40"/>
        <v/>
      </c>
      <c r="BT45" s="140" t="str">
        <f t="shared" si="40"/>
        <v/>
      </c>
      <c r="BU45" s="140" t="str">
        <f t="shared" si="40"/>
        <v/>
      </c>
      <c r="BV45" s="144" t="str">
        <f t="shared" si="40"/>
        <v/>
      </c>
      <c r="BW45" s="140" t="str">
        <f t="shared" si="40"/>
        <v/>
      </c>
      <c r="BX45" s="140" t="str">
        <f t="shared" si="40"/>
        <v/>
      </c>
      <c r="BY45" s="140" t="str">
        <f t="shared" si="40"/>
        <v/>
      </c>
      <c r="BZ45" s="140" t="str">
        <f t="shared" si="40"/>
        <v/>
      </c>
      <c r="CA45" s="140" t="str">
        <f t="shared" si="40"/>
        <v/>
      </c>
      <c r="CB45" s="141" t="str">
        <f t="shared" si="40"/>
        <v/>
      </c>
      <c r="CC45" s="140" t="str">
        <f t="shared" si="41"/>
        <v/>
      </c>
      <c r="CD45" s="140" t="str">
        <f t="shared" si="41"/>
        <v/>
      </c>
      <c r="CE45" s="140" t="str">
        <f t="shared" si="41"/>
        <v/>
      </c>
      <c r="CF45" s="140" t="str">
        <f t="shared" si="41"/>
        <v/>
      </c>
      <c r="CG45" s="142" t="str">
        <f t="shared" si="41"/>
        <v/>
      </c>
      <c r="CH45" s="119" t="s">
        <v>109</v>
      </c>
      <c r="CI45" s="119" t="s">
        <v>109</v>
      </c>
      <c r="CJ45" s="119" t="s">
        <v>109</v>
      </c>
      <c r="CK45" s="119" t="s">
        <v>109</v>
      </c>
      <c r="CL45" s="119" t="s">
        <v>109</v>
      </c>
      <c r="CM45" s="119" t="s">
        <v>109</v>
      </c>
      <c r="CN45" s="143" t="s">
        <v>109</v>
      </c>
      <c r="CO45" s="120" t="s">
        <v>109</v>
      </c>
    </row>
    <row r="46" spans="2:93" ht="15.75" thickBot="1" x14ac:dyDescent="0.3">
      <c r="B46" s="145" t="s">
        <v>153</v>
      </c>
      <c r="C46" s="146" t="s">
        <v>109</v>
      </c>
      <c r="D46" s="146" t="s">
        <v>109</v>
      </c>
      <c r="E46" s="146" t="s">
        <v>109</v>
      </c>
      <c r="F46" s="146" t="s">
        <v>109</v>
      </c>
      <c r="G46" s="146" t="s">
        <v>109</v>
      </c>
      <c r="H46" s="146" t="s">
        <v>109</v>
      </c>
      <c r="I46" s="146" t="s">
        <v>109</v>
      </c>
      <c r="J46" s="146" t="s">
        <v>109</v>
      </c>
      <c r="K46" s="146" t="s">
        <v>109</v>
      </c>
      <c r="L46" s="146" t="s">
        <v>109</v>
      </c>
      <c r="M46" s="146" t="s">
        <v>109</v>
      </c>
      <c r="N46" s="146" t="s">
        <v>109</v>
      </c>
      <c r="O46" s="146" t="s">
        <v>109</v>
      </c>
      <c r="P46" s="146" t="s">
        <v>109</v>
      </c>
      <c r="Q46" s="146" t="s">
        <v>109</v>
      </c>
      <c r="R46" s="146" t="s">
        <v>109</v>
      </c>
      <c r="S46" s="146" t="s">
        <v>109</v>
      </c>
      <c r="T46" s="146" t="s">
        <v>109</v>
      </c>
      <c r="U46" s="146" t="s">
        <v>109</v>
      </c>
      <c r="V46" s="146" t="s">
        <v>109</v>
      </c>
      <c r="W46" s="146" t="s">
        <v>109</v>
      </c>
      <c r="X46" s="146" t="s">
        <v>109</v>
      </c>
      <c r="Y46" s="146" t="s">
        <v>109</v>
      </c>
      <c r="Z46" s="146" t="s">
        <v>109</v>
      </c>
      <c r="AA46" s="146" t="s">
        <v>109</v>
      </c>
      <c r="AB46" s="146" t="s">
        <v>109</v>
      </c>
      <c r="AC46" s="146" t="s">
        <v>109</v>
      </c>
      <c r="AD46" s="146" t="s">
        <v>109</v>
      </c>
      <c r="AE46" s="146" t="s">
        <v>109</v>
      </c>
      <c r="AF46" s="146" t="s">
        <v>109</v>
      </c>
      <c r="AG46" s="147" t="s">
        <v>109</v>
      </c>
      <c r="AH46" s="146" t="s">
        <v>109</v>
      </c>
      <c r="AI46" s="146" t="s">
        <v>109</v>
      </c>
      <c r="AJ46" s="146" t="s">
        <v>109</v>
      </c>
      <c r="AK46" s="146" t="s">
        <v>109</v>
      </c>
      <c r="AL46" s="148" t="s">
        <v>109</v>
      </c>
      <c r="AM46" s="149" t="s">
        <v>109</v>
      </c>
      <c r="AN46" s="149" t="s">
        <v>109</v>
      </c>
      <c r="AO46" s="149" t="s">
        <v>109</v>
      </c>
      <c r="AP46" s="149" t="s">
        <v>109</v>
      </c>
      <c r="AQ46" s="149" t="s">
        <v>109</v>
      </c>
      <c r="AR46" s="149" t="s">
        <v>109</v>
      </c>
      <c r="AS46" s="149" t="s">
        <v>109</v>
      </c>
      <c r="AT46" s="150" t="s">
        <v>109</v>
      </c>
      <c r="AW46" s="145" t="s">
        <v>153</v>
      </c>
      <c r="AX46" s="146" t="str">
        <f t="shared" si="36"/>
        <v/>
      </c>
      <c r="AY46" s="146" t="str">
        <f t="shared" si="36"/>
        <v/>
      </c>
      <c r="AZ46" s="146" t="str">
        <f>IF(E204="","",IF(E46="",0,E46))</f>
        <v/>
      </c>
      <c r="BA46" s="146" t="str">
        <f>IF(F204="","",IF(F46="",0,F46))</f>
        <v/>
      </c>
      <c r="BB46" s="146" t="str">
        <f t="shared" si="37"/>
        <v/>
      </c>
      <c r="BC46" s="146" t="str">
        <f t="shared" si="37"/>
        <v/>
      </c>
      <c r="BD46" s="146" t="str">
        <f t="shared" si="37"/>
        <v/>
      </c>
      <c r="BE46" s="146" t="str">
        <f>IF(J204="","",IF(J46="",0,J46))</f>
        <v/>
      </c>
      <c r="BF46" s="146" t="str">
        <f t="shared" si="38"/>
        <v/>
      </c>
      <c r="BG46" s="146" t="str">
        <f t="shared" si="38"/>
        <v/>
      </c>
      <c r="BH46" s="146" t="str">
        <f>IF(M204="","",IF(M46="",0,M46))</f>
        <v/>
      </c>
      <c r="BI46" s="146" t="str">
        <f t="shared" si="39"/>
        <v/>
      </c>
      <c r="BJ46" s="146" t="str">
        <f t="shared" si="39"/>
        <v/>
      </c>
      <c r="BK46" s="146" t="str">
        <f t="shared" si="39"/>
        <v/>
      </c>
      <c r="BL46" s="146" t="str">
        <f t="shared" si="39"/>
        <v/>
      </c>
      <c r="BM46" s="146" t="str">
        <f t="shared" si="39"/>
        <v/>
      </c>
      <c r="BN46" s="146" t="str">
        <f t="shared" si="39"/>
        <v/>
      </c>
      <c r="BO46" s="146" t="str">
        <f t="shared" si="39"/>
        <v/>
      </c>
      <c r="BP46" s="146" t="str">
        <f t="shared" si="39"/>
        <v/>
      </c>
      <c r="BQ46" s="146" t="str">
        <f t="shared" si="39"/>
        <v/>
      </c>
      <c r="BR46" s="146" t="str">
        <f t="shared" si="39"/>
        <v/>
      </c>
      <c r="BS46" s="146" t="str">
        <f t="shared" si="40"/>
        <v/>
      </c>
      <c r="BT46" s="146" t="str">
        <f t="shared" si="40"/>
        <v/>
      </c>
      <c r="BU46" s="146" t="str">
        <f t="shared" si="40"/>
        <v/>
      </c>
      <c r="BV46" s="146" t="str">
        <f t="shared" si="40"/>
        <v/>
      </c>
      <c r="BW46" s="146" t="str">
        <f t="shared" si="40"/>
        <v/>
      </c>
      <c r="BX46" s="146" t="str">
        <f t="shared" si="40"/>
        <v/>
      </c>
      <c r="BY46" s="146" t="str">
        <f t="shared" si="40"/>
        <v/>
      </c>
      <c r="BZ46" s="146" t="str">
        <f t="shared" si="40"/>
        <v/>
      </c>
      <c r="CA46" s="146" t="str">
        <f t="shared" si="40"/>
        <v/>
      </c>
      <c r="CB46" s="147" t="str">
        <f t="shared" si="40"/>
        <v/>
      </c>
      <c r="CC46" s="146" t="str">
        <f t="shared" si="41"/>
        <v/>
      </c>
      <c r="CD46" s="146" t="str">
        <f t="shared" si="41"/>
        <v/>
      </c>
      <c r="CE46" s="146" t="str">
        <f t="shared" si="41"/>
        <v/>
      </c>
      <c r="CF46" s="146" t="str">
        <f t="shared" si="41"/>
        <v/>
      </c>
      <c r="CG46" s="148" t="str">
        <f t="shared" si="41"/>
        <v/>
      </c>
      <c r="CH46" s="149" t="s">
        <v>109</v>
      </c>
      <c r="CI46" s="149" t="s">
        <v>109</v>
      </c>
      <c r="CJ46" s="149" t="s">
        <v>109</v>
      </c>
      <c r="CK46" s="149" t="s">
        <v>109</v>
      </c>
      <c r="CL46" s="149" t="s">
        <v>109</v>
      </c>
      <c r="CM46" s="149" t="s">
        <v>109</v>
      </c>
      <c r="CN46" s="149" t="s">
        <v>109</v>
      </c>
      <c r="CO46" s="150" t="s">
        <v>109</v>
      </c>
    </row>
    <row r="47" spans="2:93" x14ac:dyDescent="0.25">
      <c r="V47" t="s">
        <v>154</v>
      </c>
      <c r="Y47" t="s">
        <v>155</v>
      </c>
      <c r="AM47" s="151"/>
      <c r="AN47" s="151"/>
      <c r="AO47" s="151"/>
      <c r="AP47" s="151"/>
      <c r="AQ47" s="151"/>
      <c r="AR47" s="151"/>
      <c r="AS47" s="151"/>
      <c r="AT47" s="151"/>
      <c r="BQ47" t="s">
        <v>154</v>
      </c>
      <c r="BT47" t="s">
        <v>155</v>
      </c>
      <c r="CH47" s="151"/>
      <c r="CI47" s="151"/>
      <c r="CJ47" s="151"/>
      <c r="CK47" s="151"/>
      <c r="CL47" s="151"/>
      <c r="CM47" s="151"/>
      <c r="CN47" s="151"/>
      <c r="CO47" s="151"/>
    </row>
    <row r="48" spans="2:93" x14ac:dyDescent="0.25">
      <c r="K48" s="152"/>
      <c r="V48" s="153" t="s">
        <v>156</v>
      </c>
      <c r="Y48" s="153" t="s">
        <v>156</v>
      </c>
      <c r="AM48" s="151"/>
      <c r="AN48" s="151"/>
      <c r="AO48" s="151"/>
      <c r="AP48" s="151"/>
      <c r="AQ48" s="151"/>
      <c r="AR48" s="151"/>
      <c r="AS48" s="151"/>
      <c r="AT48" s="151"/>
      <c r="BF48" s="152"/>
      <c r="BQ48" s="153" t="s">
        <v>156</v>
      </c>
      <c r="BT48" s="153" t="s">
        <v>156</v>
      </c>
      <c r="CH48" s="151"/>
      <c r="CI48" s="151"/>
      <c r="CJ48" s="151"/>
      <c r="CK48" s="151"/>
      <c r="CL48" s="151"/>
      <c r="CM48" s="151"/>
      <c r="CN48" s="151"/>
      <c r="CO48" s="151"/>
    </row>
    <row r="49" spans="2:93" x14ac:dyDescent="0.25">
      <c r="C49" s="152">
        <v>0</v>
      </c>
      <c r="D49" s="152">
        <v>0</v>
      </c>
      <c r="E49" s="152">
        <v>0</v>
      </c>
      <c r="F49" s="152">
        <v>0</v>
      </c>
      <c r="G49" s="152">
        <v>0</v>
      </c>
      <c r="H49" s="152">
        <v>0</v>
      </c>
      <c r="I49" s="152">
        <v>50.25</v>
      </c>
      <c r="J49" s="152">
        <v>273.31200000000001</v>
      </c>
      <c r="K49" s="152">
        <v>0</v>
      </c>
      <c r="L49" s="152">
        <v>0</v>
      </c>
      <c r="M49" s="152">
        <v>0</v>
      </c>
      <c r="N49" s="152">
        <v>587.62079999999992</v>
      </c>
      <c r="O49" s="152">
        <v>0</v>
      </c>
      <c r="P49" s="152">
        <v>1585.2096000000001</v>
      </c>
      <c r="Q49" s="152">
        <v>0</v>
      </c>
      <c r="R49" s="152">
        <v>409.96800000000002</v>
      </c>
      <c r="S49" s="152">
        <v>0</v>
      </c>
      <c r="T49" s="152">
        <v>0</v>
      </c>
      <c r="U49" s="152">
        <v>0</v>
      </c>
      <c r="V49" s="152">
        <v>1748.2451999999996</v>
      </c>
      <c r="W49" s="152">
        <v>0</v>
      </c>
      <c r="X49" s="152">
        <v>1496.3831999999998</v>
      </c>
      <c r="Y49" s="152">
        <v>4355.91</v>
      </c>
      <c r="Z49" s="152">
        <v>0</v>
      </c>
      <c r="AA49" s="152">
        <v>433.88280000000003</v>
      </c>
      <c r="AB49" s="152">
        <v>0</v>
      </c>
      <c r="AC49" s="152">
        <v>0</v>
      </c>
      <c r="AD49" s="152">
        <v>0</v>
      </c>
      <c r="AE49" s="152">
        <v>0</v>
      </c>
      <c r="AF49" s="152">
        <v>0</v>
      </c>
      <c r="AG49" s="152">
        <v>0</v>
      </c>
      <c r="AH49" s="152">
        <v>0</v>
      </c>
      <c r="AI49" s="152">
        <v>0</v>
      </c>
      <c r="AJ49" s="152">
        <v>0</v>
      </c>
      <c r="AK49" s="152">
        <v>0</v>
      </c>
      <c r="AL49" s="152">
        <v>0</v>
      </c>
      <c r="AM49" s="151"/>
      <c r="AN49" s="151"/>
      <c r="AO49" s="151"/>
      <c r="AP49" s="151"/>
      <c r="AQ49" s="151"/>
      <c r="AR49" s="151"/>
      <c r="AS49" s="151"/>
      <c r="AT49" s="151"/>
      <c r="AX49" s="152">
        <v>0</v>
      </c>
      <c r="AY49" s="152">
        <v>0</v>
      </c>
      <c r="AZ49" s="152">
        <v>0</v>
      </c>
      <c r="BA49" s="152">
        <v>0</v>
      </c>
      <c r="BB49" s="152">
        <v>0</v>
      </c>
      <c r="BC49" s="152">
        <v>0</v>
      </c>
      <c r="BD49" s="152">
        <v>50.25</v>
      </c>
      <c r="BE49" s="152">
        <v>273.31200000000001</v>
      </c>
      <c r="BF49" s="152">
        <v>0</v>
      </c>
      <c r="BG49" s="152">
        <v>0</v>
      </c>
      <c r="BH49" s="152">
        <v>0</v>
      </c>
      <c r="BI49" s="152">
        <v>587.62079999999992</v>
      </c>
      <c r="BJ49" s="152">
        <v>0</v>
      </c>
      <c r="BK49" s="152">
        <v>1585.2096000000001</v>
      </c>
      <c r="BL49" s="152">
        <v>0</v>
      </c>
      <c r="BM49" s="152">
        <v>409.96800000000002</v>
      </c>
      <c r="BN49" s="152">
        <v>0</v>
      </c>
      <c r="BO49" s="152">
        <v>0</v>
      </c>
      <c r="BP49" s="152">
        <v>0</v>
      </c>
      <c r="BQ49" s="152">
        <v>1748.2451999999996</v>
      </c>
      <c r="BR49" s="152">
        <v>0</v>
      </c>
      <c r="BS49" s="152">
        <v>1496.3831999999998</v>
      </c>
      <c r="BT49" s="152">
        <v>4355.91</v>
      </c>
      <c r="BU49" s="152">
        <v>0</v>
      </c>
      <c r="BV49" s="152">
        <v>433.88280000000003</v>
      </c>
      <c r="BW49" s="152">
        <v>0</v>
      </c>
      <c r="BX49" s="152">
        <v>0</v>
      </c>
      <c r="BY49" s="152">
        <v>0</v>
      </c>
      <c r="BZ49" s="152">
        <v>0</v>
      </c>
      <c r="CA49" s="152">
        <v>0</v>
      </c>
      <c r="CB49" s="152">
        <v>0</v>
      </c>
      <c r="CC49" s="152">
        <v>0</v>
      </c>
      <c r="CD49" s="152">
        <v>0</v>
      </c>
      <c r="CE49" s="152">
        <v>0</v>
      </c>
      <c r="CF49" s="152">
        <v>0</v>
      </c>
      <c r="CG49" s="152">
        <v>0</v>
      </c>
      <c r="CH49" s="151"/>
      <c r="CI49" s="151"/>
      <c r="CJ49" s="151"/>
      <c r="CK49" s="151"/>
      <c r="CL49" s="151"/>
      <c r="CM49" s="151"/>
      <c r="CN49" s="151"/>
      <c r="CO49" s="151"/>
    </row>
    <row r="50" spans="2:93" x14ac:dyDescent="0.25">
      <c r="B50" s="108"/>
      <c r="C50" s="154">
        <v>10940.781599999998</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13"/>
      <c r="AN50" s="113"/>
      <c r="AO50" s="113"/>
      <c r="AP50" s="113"/>
      <c r="AQ50" s="113"/>
      <c r="AR50" s="113"/>
      <c r="AS50" s="113"/>
      <c r="AT50" s="113"/>
      <c r="AW50" s="108"/>
      <c r="AX50" s="154">
        <v>10940.781599999998</v>
      </c>
      <c r="AY50" s="108"/>
      <c r="AZ50" s="108"/>
      <c r="BA50" s="108"/>
      <c r="BB50" s="108"/>
      <c r="BC50" s="108"/>
      <c r="BD50" s="108"/>
      <c r="BE50" s="108"/>
      <c r="BF50" s="108"/>
      <c r="BG50" s="108"/>
      <c r="BH50" s="108"/>
      <c r="BI50" s="108"/>
      <c r="BJ50" s="108"/>
      <c r="BK50" s="108"/>
      <c r="BL50" s="108"/>
      <c r="BM50" s="108"/>
      <c r="BN50" s="108"/>
      <c r="BO50" s="108"/>
      <c r="BP50" s="108"/>
      <c r="BQ50" s="108"/>
      <c r="BR50" s="108"/>
      <c r="BS50" s="108"/>
      <c r="BT50" s="108"/>
      <c r="BU50" s="108"/>
      <c r="BV50" s="108"/>
      <c r="BW50" s="108"/>
      <c r="BX50" s="108"/>
      <c r="BY50" s="108"/>
      <c r="BZ50" s="108"/>
      <c r="CA50" s="108"/>
      <c r="CB50" s="108"/>
      <c r="CC50" s="108"/>
      <c r="CD50" s="108"/>
      <c r="CE50" s="108"/>
      <c r="CF50" s="108"/>
      <c r="CG50" s="108"/>
      <c r="CH50" s="113"/>
      <c r="CI50" s="113"/>
      <c r="CJ50" s="113"/>
      <c r="CK50" s="113"/>
      <c r="CL50" s="113"/>
      <c r="CM50" s="113"/>
      <c r="CN50" s="113"/>
      <c r="CO50" s="113"/>
    </row>
    <row r="51" spans="2:93" x14ac:dyDescent="0.25">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13"/>
      <c r="AN51" s="113"/>
      <c r="AO51" s="113"/>
      <c r="AP51" s="113"/>
      <c r="AQ51" s="113"/>
      <c r="AR51" s="113"/>
      <c r="AS51" s="113"/>
      <c r="AT51" s="113"/>
      <c r="AW51" s="108"/>
      <c r="AX51" s="108"/>
      <c r="AY51" s="108"/>
      <c r="AZ51" s="108"/>
      <c r="BA51" s="108"/>
      <c r="BB51" s="108"/>
      <c r="BC51" s="108"/>
      <c r="BD51" s="108"/>
      <c r="BE51" s="108"/>
      <c r="BF51" s="108"/>
      <c r="BG51" s="108"/>
      <c r="BH51" s="108"/>
      <c r="BI51" s="108"/>
      <c r="BJ51" s="108"/>
      <c r="BK51" s="108"/>
      <c r="BL51" s="108"/>
      <c r="BM51" s="108"/>
      <c r="BN51" s="108"/>
      <c r="BO51" s="108"/>
      <c r="BP51" s="108"/>
      <c r="BQ51" s="108"/>
      <c r="BR51" s="108"/>
      <c r="BS51" s="108"/>
      <c r="BT51" s="108"/>
      <c r="BU51" s="108"/>
      <c r="BV51" s="108"/>
      <c r="BW51" s="108"/>
      <c r="BX51" s="108"/>
      <c r="BY51" s="108"/>
      <c r="BZ51" s="108"/>
      <c r="CA51" s="108"/>
      <c r="CB51" s="108"/>
      <c r="CC51" s="108"/>
      <c r="CD51" s="108"/>
      <c r="CE51" s="108"/>
      <c r="CF51" s="108"/>
      <c r="CG51" s="108"/>
      <c r="CH51" s="113"/>
      <c r="CI51" s="113"/>
      <c r="CJ51" s="113"/>
      <c r="CK51" s="113"/>
      <c r="CL51" s="113"/>
      <c r="CM51" s="113"/>
      <c r="CN51" s="113"/>
      <c r="CO51" s="113"/>
    </row>
    <row r="52" spans="2:93" x14ac:dyDescent="0.25">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13"/>
      <c r="AN52" s="113"/>
      <c r="AO52" s="113"/>
      <c r="AP52" s="113"/>
      <c r="AQ52" s="113"/>
      <c r="AR52" s="113"/>
      <c r="AS52" s="113"/>
      <c r="AT52" s="113"/>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08"/>
      <c r="BU52" s="108"/>
      <c r="BV52" s="108"/>
      <c r="BW52" s="108"/>
      <c r="BX52" s="108"/>
      <c r="BY52" s="108"/>
      <c r="BZ52" s="108"/>
      <c r="CA52" s="108"/>
      <c r="CB52" s="108"/>
      <c r="CC52" s="108"/>
      <c r="CD52" s="108"/>
      <c r="CE52" s="108"/>
      <c r="CF52" s="108"/>
      <c r="CG52" s="108"/>
      <c r="CH52" s="113"/>
      <c r="CI52" s="113"/>
      <c r="CJ52" s="113"/>
      <c r="CK52" s="113"/>
      <c r="CL52" s="113"/>
      <c r="CM52" s="113"/>
      <c r="CN52" s="113"/>
      <c r="CO52" s="113"/>
    </row>
    <row r="53" spans="2:93" ht="18" x14ac:dyDescent="0.25">
      <c r="B53" s="160" t="s">
        <v>162</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55"/>
      <c r="AM53" s="113"/>
      <c r="AN53" s="113"/>
      <c r="AO53" s="113"/>
      <c r="AP53" s="113"/>
      <c r="AQ53" s="113"/>
      <c r="AR53" s="113"/>
      <c r="AS53" s="113"/>
      <c r="AT53" s="114"/>
      <c r="AW53" s="100" t="s">
        <v>138</v>
      </c>
      <c r="AX53" s="108"/>
      <c r="AY53" s="108"/>
      <c r="AZ53" s="108"/>
      <c r="BA53" s="108"/>
      <c r="BB53" s="108"/>
      <c r="BC53" s="108"/>
      <c r="BD53" s="108"/>
      <c r="BE53" s="108"/>
      <c r="BF53" s="108"/>
      <c r="BG53" s="108"/>
      <c r="BH53" s="108"/>
      <c r="BI53" s="108"/>
      <c r="BJ53" s="108"/>
      <c r="BK53" s="108"/>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55"/>
      <c r="CH53" s="113"/>
      <c r="CI53" s="113"/>
      <c r="CJ53" s="113"/>
      <c r="CK53" s="113"/>
      <c r="CL53" s="113"/>
      <c r="CM53" s="113"/>
      <c r="CN53" s="113"/>
      <c r="CO53" s="114"/>
    </row>
    <row r="54" spans="2:93" ht="15.75" thickBot="1" x14ac:dyDescent="0.3">
      <c r="B54" s="157" t="s">
        <v>157</v>
      </c>
      <c r="C54" s="108" t="s">
        <v>1</v>
      </c>
      <c r="D54" s="108" t="s">
        <v>2</v>
      </c>
      <c r="E54" s="108" t="s">
        <v>3</v>
      </c>
      <c r="F54" s="108" t="s">
        <v>5</v>
      </c>
      <c r="G54" s="108" t="s">
        <v>6</v>
      </c>
      <c r="H54" s="108" t="s">
        <v>8</v>
      </c>
      <c r="I54" s="156" t="s">
        <v>9</v>
      </c>
      <c r="J54" s="156" t="s">
        <v>11</v>
      </c>
      <c r="K54" s="108" t="s">
        <v>12</v>
      </c>
      <c r="L54" s="108" t="s">
        <v>7</v>
      </c>
      <c r="M54" s="209" t="s">
        <v>218</v>
      </c>
      <c r="N54" s="156" t="s">
        <v>13</v>
      </c>
      <c r="O54" s="108" t="s">
        <v>14</v>
      </c>
      <c r="P54" s="156" t="s">
        <v>16</v>
      </c>
      <c r="Q54" s="108" t="s">
        <v>19</v>
      </c>
      <c r="R54" s="156" t="s">
        <v>17</v>
      </c>
      <c r="S54" s="108" t="s">
        <v>18</v>
      </c>
      <c r="T54" s="108" t="s">
        <v>20</v>
      </c>
      <c r="U54" s="108" t="s">
        <v>21</v>
      </c>
      <c r="V54" s="156" t="s">
        <v>23</v>
      </c>
      <c r="W54" s="108" t="s">
        <v>24</v>
      </c>
      <c r="X54" s="156" t="s">
        <v>25</v>
      </c>
      <c r="Y54" s="156" t="s">
        <v>28</v>
      </c>
      <c r="Z54" s="108" t="s">
        <v>27</v>
      </c>
      <c r="AA54" s="156" t="s">
        <v>10</v>
      </c>
      <c r="AB54" s="108" t="s">
        <v>26</v>
      </c>
      <c r="AC54" s="108" t="s">
        <v>29</v>
      </c>
      <c r="AD54" s="108" t="s">
        <v>22</v>
      </c>
      <c r="AE54" s="108" t="s">
        <v>15</v>
      </c>
      <c r="AF54" s="108" t="s">
        <v>4</v>
      </c>
      <c r="AG54" s="108" t="s">
        <v>31</v>
      </c>
      <c r="AH54" s="108" t="s">
        <v>206</v>
      </c>
      <c r="AI54" s="108" t="s">
        <v>32</v>
      </c>
      <c r="AJ54" s="108" t="s">
        <v>33</v>
      </c>
      <c r="AK54" s="108" t="s">
        <v>34</v>
      </c>
      <c r="AL54" s="155" t="s">
        <v>35</v>
      </c>
      <c r="AM54" s="113" t="s">
        <v>146</v>
      </c>
      <c r="AN54" s="113" t="s">
        <v>147</v>
      </c>
      <c r="AO54" s="113" t="s">
        <v>148</v>
      </c>
      <c r="AP54" s="113" t="s">
        <v>149</v>
      </c>
      <c r="AQ54" s="113" t="s">
        <v>150</v>
      </c>
      <c r="AR54" s="113" t="s">
        <v>151</v>
      </c>
      <c r="AS54" s="113" t="s">
        <v>152</v>
      </c>
      <c r="AT54" s="114" t="s">
        <v>153</v>
      </c>
      <c r="AW54" s="157" t="s">
        <v>157</v>
      </c>
      <c r="AX54" s="108" t="s">
        <v>1</v>
      </c>
      <c r="AY54" s="108" t="s">
        <v>2</v>
      </c>
      <c r="AZ54" s="108" t="s">
        <v>3</v>
      </c>
      <c r="BA54" s="108" t="s">
        <v>5</v>
      </c>
      <c r="BB54" s="108" t="s">
        <v>6</v>
      </c>
      <c r="BC54" s="108" t="s">
        <v>8</v>
      </c>
      <c r="BD54" s="156" t="s">
        <v>9</v>
      </c>
      <c r="BE54" s="156" t="s">
        <v>11</v>
      </c>
      <c r="BF54" s="108" t="s">
        <v>12</v>
      </c>
      <c r="BG54" s="108" t="s">
        <v>7</v>
      </c>
      <c r="BH54" s="209" t="s">
        <v>218</v>
      </c>
      <c r="BI54" s="156" t="s">
        <v>13</v>
      </c>
      <c r="BJ54" s="108" t="s">
        <v>14</v>
      </c>
      <c r="BK54" s="156" t="s">
        <v>16</v>
      </c>
      <c r="BL54" s="108" t="s">
        <v>19</v>
      </c>
      <c r="BM54" s="156" t="s">
        <v>17</v>
      </c>
      <c r="BN54" s="108" t="s">
        <v>18</v>
      </c>
      <c r="BO54" s="108" t="s">
        <v>20</v>
      </c>
      <c r="BP54" s="108" t="s">
        <v>21</v>
      </c>
      <c r="BQ54" s="156" t="s">
        <v>23</v>
      </c>
      <c r="BR54" s="108" t="s">
        <v>24</v>
      </c>
      <c r="BS54" s="156" t="s">
        <v>25</v>
      </c>
      <c r="BT54" s="156" t="s">
        <v>28</v>
      </c>
      <c r="BU54" s="108" t="s">
        <v>27</v>
      </c>
      <c r="BV54" s="156" t="s">
        <v>10</v>
      </c>
      <c r="BW54" s="108" t="s">
        <v>26</v>
      </c>
      <c r="BX54" s="108" t="s">
        <v>29</v>
      </c>
      <c r="BY54" s="108" t="s">
        <v>22</v>
      </c>
      <c r="BZ54" s="108" t="s">
        <v>15</v>
      </c>
      <c r="CA54" s="108" t="s">
        <v>4</v>
      </c>
      <c r="CB54" s="108" t="s">
        <v>31</v>
      </c>
      <c r="CC54" s="108" t="s">
        <v>206</v>
      </c>
      <c r="CD54" s="108" t="s">
        <v>32</v>
      </c>
      <c r="CE54" s="108" t="s">
        <v>33</v>
      </c>
      <c r="CF54" s="108" t="s">
        <v>34</v>
      </c>
      <c r="CG54" s="155" t="s">
        <v>35</v>
      </c>
      <c r="CH54" s="113" t="s">
        <v>146</v>
      </c>
      <c r="CI54" s="113" t="s">
        <v>147</v>
      </c>
      <c r="CJ54" s="113" t="s">
        <v>148</v>
      </c>
      <c r="CK54" s="113" t="s">
        <v>149</v>
      </c>
      <c r="CL54" s="113" t="s">
        <v>150</v>
      </c>
      <c r="CM54" s="113" t="s">
        <v>151</v>
      </c>
      <c r="CN54" s="113" t="s">
        <v>152</v>
      </c>
      <c r="CO54" s="114" t="s">
        <v>153</v>
      </c>
    </row>
    <row r="55" spans="2:93" ht="15.75" thickTop="1" x14ac:dyDescent="0.25">
      <c r="B55" s="108" t="s">
        <v>1</v>
      </c>
      <c r="C55" s="115" t="s">
        <v>109</v>
      </c>
      <c r="D55" s="116" t="s">
        <v>109</v>
      </c>
      <c r="E55" s="116" t="s">
        <v>109</v>
      </c>
      <c r="F55" s="116" t="s">
        <v>109</v>
      </c>
      <c r="G55" s="116" t="s">
        <v>109</v>
      </c>
      <c r="H55" s="116" t="s">
        <v>109</v>
      </c>
      <c r="I55" s="116" t="s">
        <v>109</v>
      </c>
      <c r="J55" s="116" t="s">
        <v>109</v>
      </c>
      <c r="K55" s="116" t="s">
        <v>109</v>
      </c>
      <c r="L55" s="116">
        <v>570.53879999999992</v>
      </c>
      <c r="M55" s="116" t="s">
        <v>109</v>
      </c>
      <c r="N55" s="116">
        <v>170.82</v>
      </c>
      <c r="O55" s="116" t="s">
        <v>109</v>
      </c>
      <c r="P55" s="116">
        <v>1463.50035</v>
      </c>
      <c r="Q55" s="116" t="s">
        <v>109</v>
      </c>
      <c r="R55" s="116" t="s">
        <v>109</v>
      </c>
      <c r="S55" s="116" t="s">
        <v>109</v>
      </c>
      <c r="T55" s="116" t="s">
        <v>109</v>
      </c>
      <c r="U55" s="116" t="s">
        <v>109</v>
      </c>
      <c r="V55" s="116" t="s">
        <v>109</v>
      </c>
      <c r="W55" s="116" t="s">
        <v>109</v>
      </c>
      <c r="X55" s="116" t="s">
        <v>109</v>
      </c>
      <c r="Y55" s="116">
        <v>957.73080000000004</v>
      </c>
      <c r="Z55" s="116">
        <v>143.4888</v>
      </c>
      <c r="AA55" s="116" t="s">
        <v>109</v>
      </c>
      <c r="AB55" s="116" t="s">
        <v>109</v>
      </c>
      <c r="AC55" s="116" t="s">
        <v>109</v>
      </c>
      <c r="AD55" s="116" t="s">
        <v>109</v>
      </c>
      <c r="AE55" s="116" t="s">
        <v>109</v>
      </c>
      <c r="AF55" s="116" t="s">
        <v>109</v>
      </c>
      <c r="AG55" s="116" t="s">
        <v>109</v>
      </c>
      <c r="AH55" s="116" t="s">
        <v>109</v>
      </c>
      <c r="AI55" s="116" t="s">
        <v>109</v>
      </c>
      <c r="AJ55" s="116" t="s">
        <v>109</v>
      </c>
      <c r="AK55" s="116" t="s">
        <v>109</v>
      </c>
      <c r="AL55" s="118" t="s">
        <v>109</v>
      </c>
      <c r="AM55" s="119" t="s">
        <v>109</v>
      </c>
      <c r="AN55" s="119" t="s">
        <v>109</v>
      </c>
      <c r="AO55" s="119" t="s">
        <v>109</v>
      </c>
      <c r="AP55" s="119" t="s">
        <v>109</v>
      </c>
      <c r="AQ55" s="119" t="s">
        <v>109</v>
      </c>
      <c r="AR55" s="119" t="s">
        <v>109</v>
      </c>
      <c r="AS55" s="119" t="s">
        <v>109</v>
      </c>
      <c r="AT55" s="120" t="s">
        <v>109</v>
      </c>
      <c r="AW55" s="108" t="s">
        <v>1</v>
      </c>
      <c r="AX55" s="115" t="str">
        <f t="shared" ref="AX55:AX95" si="42">IF(C161="","",IF(C55="",0,C55))</f>
        <v/>
      </c>
      <c r="AY55" s="116" t="str">
        <f t="shared" ref="AY55:AY97" si="43">IF(D161="","",IF(D55="",0,D55))</f>
        <v/>
      </c>
      <c r="AZ55" s="116" t="str">
        <f t="shared" ref="AZ55:AZ97" si="44">IF(E161="","",IF(E55="",0,E55))</f>
        <v/>
      </c>
      <c r="BA55" s="116" t="str">
        <f t="shared" ref="BA55:BA97" si="45">IF(F161="","",IF(F55="",0,F55))</f>
        <v/>
      </c>
      <c r="BB55" s="116" t="str">
        <f t="shared" ref="BB55:BB97" si="46">IF(G161="","",IF(G55="",0,G55))</f>
        <v/>
      </c>
      <c r="BC55" s="116" t="str">
        <f t="shared" ref="BC55:BC95" si="47">IF(H161="","",IF(H55="",0,H55))</f>
        <v/>
      </c>
      <c r="BD55" s="116" t="str">
        <f t="shared" ref="BD55:BD95" si="48">IF(I161="","",IF(I55="",0,I55))</f>
        <v/>
      </c>
      <c r="BE55" s="116" t="str">
        <f t="shared" ref="BE55:BE95" si="49">IF(J161="","",IF(J55="",0,J55))</f>
        <v/>
      </c>
      <c r="BF55" s="116" t="str">
        <f t="shared" ref="BF55:BF95" si="50">IF(K161="","",IF(K55="",0,K55))</f>
        <v/>
      </c>
      <c r="BG55" s="116">
        <f t="shared" ref="BG55:BG95" si="51">IF(L161="","",IF(L55="",0,L55))</f>
        <v>570.53879999999992</v>
      </c>
      <c r="BH55" s="116" t="str">
        <f t="shared" ref="BH55:BH95" si="52">IF(M161="","",IF(M55="",0,M55))</f>
        <v/>
      </c>
      <c r="BI55" s="116">
        <f t="shared" ref="BI55:BI95" si="53">IF(N161="","",IF(N55="",0,N55))</f>
        <v>170.82</v>
      </c>
      <c r="BJ55" s="116" t="str">
        <f t="shared" ref="BJ55:BJ95" si="54">IF(O161="","",IF(O55="",0,O55))</f>
        <v/>
      </c>
      <c r="BK55" s="116">
        <f t="shared" ref="BK55:BK95" si="55">IF(P161="","",IF(P55="",0,P55))</f>
        <v>1463.50035</v>
      </c>
      <c r="BL55" s="116" t="str">
        <f t="shared" ref="BL55:BL95" si="56">IF(Q161="","",IF(Q55="",0,Q55))</f>
        <v/>
      </c>
      <c r="BM55" s="116" t="str">
        <f t="shared" ref="BM55:BM95" si="57">IF(R161="","",IF(R55="",0,R55))</f>
        <v/>
      </c>
      <c r="BN55" s="116" t="str">
        <f t="shared" ref="BN55:BN95" si="58">IF(S161="","",IF(S55="",0,S55))</f>
        <v/>
      </c>
      <c r="BO55" s="116" t="str">
        <f t="shared" ref="BO55:BO95" si="59">IF(T161="","",IF(T55="",0,T55))</f>
        <v/>
      </c>
      <c r="BP55" s="116" t="str">
        <f t="shared" ref="BP55:BP95" si="60">IF(U161="","",IF(U55="",0,U55))</f>
        <v/>
      </c>
      <c r="BQ55" s="116" t="str">
        <f t="shared" ref="BQ55:BQ95" si="61">IF(V161="","",IF(V55="",0,V55))</f>
        <v/>
      </c>
      <c r="BR55" s="116" t="str">
        <f t="shared" ref="BR55:BR95" si="62">IF(W161="","",IF(W55="",0,W55))</f>
        <v/>
      </c>
      <c r="BS55" s="116" t="str">
        <f t="shared" ref="BS55:BS95" si="63">IF(X161="","",IF(X55="",0,X55))</f>
        <v/>
      </c>
      <c r="BT55" s="116">
        <f t="shared" ref="BT55:BT95" si="64">IF(Y161="","",IF(Y55="",0,Y55))</f>
        <v>957.73080000000004</v>
      </c>
      <c r="BU55" s="116">
        <f t="shared" ref="BU55:BU95" si="65">IF(Z161="","",IF(Z55="",0,Z55))</f>
        <v>143.4888</v>
      </c>
      <c r="BV55" s="116" t="str">
        <f t="shared" ref="BV55:BV95" si="66">IF(AA161="","",IF(AA55="",0,AA55))</f>
        <v/>
      </c>
      <c r="BW55" s="116" t="str">
        <f t="shared" ref="BW55:BW95" si="67">IF(AB161="","",IF(AB55="",0,AB55))</f>
        <v/>
      </c>
      <c r="BX55" s="116" t="str">
        <f t="shared" ref="BX55:BX95" si="68">IF(AC161="","",IF(AC55="",0,AC55))</f>
        <v/>
      </c>
      <c r="BY55" s="116" t="str">
        <f t="shared" ref="BY55:BY95" si="69">IF(AD161="","",IF(AD55="",0,AD55))</f>
        <v/>
      </c>
      <c r="BZ55" s="116" t="str">
        <f t="shared" ref="BZ55:BZ95" si="70">IF(AE161="","",IF(AE55="",0,AE55))</f>
        <v/>
      </c>
      <c r="CA55" s="116" t="str">
        <f t="shared" ref="CA55:CA95" si="71">IF(AF161="","",IF(AF55="",0,AF55))</f>
        <v/>
      </c>
      <c r="CB55" s="116" t="str">
        <f t="shared" ref="CB55:CB95" si="72">IF(AG161="","",IF(AG55="",0,AG55))</f>
        <v/>
      </c>
      <c r="CC55" s="116" t="str">
        <f t="shared" ref="CC55:CC95" si="73">IF(AH161="","",IF(AH55="",0,AH55))</f>
        <v/>
      </c>
      <c r="CD55" s="116" t="str">
        <f t="shared" ref="CD55:CD95" si="74">IF(AI161="","",IF(AI55="",0,AI55))</f>
        <v/>
      </c>
      <c r="CE55" s="116" t="str">
        <f t="shared" ref="CE55:CE95" si="75">IF(AJ161="","",IF(AJ55="",0,AJ55))</f>
        <v/>
      </c>
      <c r="CF55" s="116" t="str">
        <f t="shared" ref="CF55:CF95" si="76">IF(AK161="","",IF(AK55="",0,AK55))</f>
        <v/>
      </c>
      <c r="CG55" s="118" t="str">
        <f t="shared" ref="CG55:CG95" si="77">IF(AL161="","",IF(AL55="",0,AL55))</f>
        <v/>
      </c>
      <c r="CH55" s="119" t="str">
        <f t="shared" ref="CH55:CH95" si="78">IF(AM161="","",IF(AM55="",0,AM55))</f>
        <v/>
      </c>
      <c r="CI55" s="119" t="str">
        <f t="shared" ref="CI55:CI95" si="79">IF(AN161="","",IF(AN55="",0,AN55))</f>
        <v/>
      </c>
      <c r="CJ55" s="119" t="str">
        <f t="shared" ref="CJ55:CJ95" si="80">IF(AO161="","",IF(AO55="",0,AO55))</f>
        <v/>
      </c>
      <c r="CK55" s="119" t="str">
        <f t="shared" ref="CK55:CK95" si="81">IF(AP161="","",IF(AP55="",0,AP55))</f>
        <v/>
      </c>
      <c r="CL55" s="119" t="str">
        <f t="shared" ref="CL55:CL95" si="82">IF(AQ161="","",IF(AQ55="",0,AQ55))</f>
        <v/>
      </c>
      <c r="CM55" s="119" t="str">
        <f t="shared" ref="CM55:CM95" si="83">IF(AR161="","",IF(AR55="",0,AR55))</f>
        <v/>
      </c>
      <c r="CN55" s="119" t="str">
        <f t="shared" ref="CN55:CN95" si="84">IF(AS161="","",IF(AS55="",0,AS55))</f>
        <v/>
      </c>
      <c r="CO55" s="120" t="str">
        <f t="shared" ref="CO55:CO95" si="85">IF(AT161="","",IF(AT55="",0,AT55))</f>
        <v/>
      </c>
    </row>
    <row r="56" spans="2:93" x14ac:dyDescent="0.25">
      <c r="B56" s="108" t="s">
        <v>2</v>
      </c>
      <c r="C56" s="121" t="s">
        <v>109</v>
      </c>
      <c r="D56" s="122" t="s">
        <v>109</v>
      </c>
      <c r="E56" s="123" t="s">
        <v>109</v>
      </c>
      <c r="F56" s="123" t="s">
        <v>109</v>
      </c>
      <c r="G56" s="123" t="s">
        <v>109</v>
      </c>
      <c r="H56" s="123" t="s">
        <v>109</v>
      </c>
      <c r="I56" s="123" t="s">
        <v>109</v>
      </c>
      <c r="J56" s="123" t="s">
        <v>109</v>
      </c>
      <c r="K56" s="123">
        <v>1140.6505499999998</v>
      </c>
      <c r="L56" s="123">
        <v>448.40250000000003</v>
      </c>
      <c r="M56" s="123" t="s">
        <v>109</v>
      </c>
      <c r="N56" s="123" t="s">
        <v>109</v>
      </c>
      <c r="O56" s="123" t="s">
        <v>109</v>
      </c>
      <c r="P56" s="123" t="s">
        <v>109</v>
      </c>
      <c r="Q56" s="123" t="s">
        <v>109</v>
      </c>
      <c r="R56" s="123" t="s">
        <v>109</v>
      </c>
      <c r="S56" s="123">
        <v>85.41</v>
      </c>
      <c r="T56" s="123" t="s">
        <v>109</v>
      </c>
      <c r="U56" s="123">
        <v>409.96800000000002</v>
      </c>
      <c r="V56" s="123" t="s">
        <v>109</v>
      </c>
      <c r="W56" s="123" t="s">
        <v>109</v>
      </c>
      <c r="X56" s="123" t="s">
        <v>109</v>
      </c>
      <c r="Y56" s="123" t="s">
        <v>109</v>
      </c>
      <c r="Z56" s="123" t="s">
        <v>109</v>
      </c>
      <c r="AA56" s="123" t="s">
        <v>109</v>
      </c>
      <c r="AB56" s="123" t="s">
        <v>109</v>
      </c>
      <c r="AC56" s="123">
        <v>968.54940000000011</v>
      </c>
      <c r="AD56" s="123" t="s">
        <v>109</v>
      </c>
      <c r="AE56" s="123" t="s">
        <v>109</v>
      </c>
      <c r="AF56" s="123" t="s">
        <v>109</v>
      </c>
      <c r="AG56" s="123" t="s">
        <v>109</v>
      </c>
      <c r="AH56" s="123" t="s">
        <v>109</v>
      </c>
      <c r="AI56" s="123" t="s">
        <v>109</v>
      </c>
      <c r="AJ56" s="123" t="s">
        <v>109</v>
      </c>
      <c r="AK56" s="123" t="s">
        <v>109</v>
      </c>
      <c r="AL56" s="125" t="s">
        <v>109</v>
      </c>
      <c r="AM56" s="119" t="s">
        <v>109</v>
      </c>
      <c r="AN56" s="119" t="s">
        <v>109</v>
      </c>
      <c r="AO56" s="119" t="s">
        <v>109</v>
      </c>
      <c r="AP56" s="119" t="s">
        <v>109</v>
      </c>
      <c r="AQ56" s="119" t="s">
        <v>109</v>
      </c>
      <c r="AR56" s="119" t="s">
        <v>109</v>
      </c>
      <c r="AS56" s="119" t="s">
        <v>109</v>
      </c>
      <c r="AT56" s="120" t="s">
        <v>109</v>
      </c>
      <c r="AW56" s="108" t="s">
        <v>2</v>
      </c>
      <c r="AX56" s="121" t="str">
        <f t="shared" si="42"/>
        <v/>
      </c>
      <c r="AY56" s="122" t="str">
        <f t="shared" si="43"/>
        <v/>
      </c>
      <c r="AZ56" s="123" t="str">
        <f t="shared" si="44"/>
        <v/>
      </c>
      <c r="BA56" s="123" t="str">
        <f t="shared" si="45"/>
        <v/>
      </c>
      <c r="BB56" s="123" t="str">
        <f t="shared" si="46"/>
        <v/>
      </c>
      <c r="BC56" s="123" t="str">
        <f t="shared" si="47"/>
        <v/>
      </c>
      <c r="BD56" s="123" t="str">
        <f t="shared" si="48"/>
        <v/>
      </c>
      <c r="BE56" s="123" t="str">
        <f t="shared" si="49"/>
        <v/>
      </c>
      <c r="BF56" s="123">
        <f t="shared" si="50"/>
        <v>1140.6505499999998</v>
      </c>
      <c r="BG56" s="123">
        <f t="shared" si="51"/>
        <v>448.40250000000003</v>
      </c>
      <c r="BH56" s="123" t="str">
        <f t="shared" si="52"/>
        <v/>
      </c>
      <c r="BI56" s="123" t="str">
        <f t="shared" si="53"/>
        <v/>
      </c>
      <c r="BJ56" s="123" t="str">
        <f t="shared" si="54"/>
        <v/>
      </c>
      <c r="BK56" s="123" t="str">
        <f t="shared" si="55"/>
        <v/>
      </c>
      <c r="BL56" s="123" t="str">
        <f t="shared" si="56"/>
        <v/>
      </c>
      <c r="BM56" s="123" t="str">
        <f t="shared" si="57"/>
        <v/>
      </c>
      <c r="BN56" s="123">
        <f t="shared" si="58"/>
        <v>85.41</v>
      </c>
      <c r="BO56" s="123" t="str">
        <f t="shared" si="59"/>
        <v/>
      </c>
      <c r="BP56" s="123">
        <f t="shared" si="60"/>
        <v>409.96800000000002</v>
      </c>
      <c r="BQ56" s="123" t="str">
        <f t="shared" si="61"/>
        <v/>
      </c>
      <c r="BR56" s="123" t="str">
        <f t="shared" si="62"/>
        <v/>
      </c>
      <c r="BS56" s="123" t="str">
        <f t="shared" si="63"/>
        <v/>
      </c>
      <c r="BT56" s="123" t="str">
        <f t="shared" si="64"/>
        <v/>
      </c>
      <c r="BU56" s="123" t="str">
        <f t="shared" si="65"/>
        <v/>
      </c>
      <c r="BV56" s="123" t="str">
        <f t="shared" si="66"/>
        <v/>
      </c>
      <c r="BW56" s="123" t="str">
        <f t="shared" si="67"/>
        <v/>
      </c>
      <c r="BX56" s="123">
        <f t="shared" si="68"/>
        <v>968.54940000000011</v>
      </c>
      <c r="BY56" s="123" t="str">
        <f t="shared" si="69"/>
        <v/>
      </c>
      <c r="BZ56" s="123" t="str">
        <f t="shared" si="70"/>
        <v/>
      </c>
      <c r="CA56" s="123" t="str">
        <f t="shared" si="71"/>
        <v/>
      </c>
      <c r="CB56" s="123" t="str">
        <f t="shared" si="72"/>
        <v/>
      </c>
      <c r="CC56" s="123" t="str">
        <f t="shared" si="73"/>
        <v/>
      </c>
      <c r="CD56" s="123" t="str">
        <f t="shared" si="74"/>
        <v/>
      </c>
      <c r="CE56" s="123" t="str">
        <f t="shared" si="75"/>
        <v/>
      </c>
      <c r="CF56" s="123" t="str">
        <f t="shared" si="76"/>
        <v/>
      </c>
      <c r="CG56" s="125" t="str">
        <f t="shared" si="77"/>
        <v/>
      </c>
      <c r="CH56" s="119" t="str">
        <f t="shared" si="78"/>
        <v/>
      </c>
      <c r="CI56" s="119" t="str">
        <f t="shared" si="79"/>
        <v/>
      </c>
      <c r="CJ56" s="119" t="str">
        <f t="shared" si="80"/>
        <v/>
      </c>
      <c r="CK56" s="119" t="str">
        <f t="shared" si="81"/>
        <v/>
      </c>
      <c r="CL56" s="119" t="str">
        <f t="shared" si="82"/>
        <v/>
      </c>
      <c r="CM56" s="119" t="str">
        <f t="shared" si="83"/>
        <v/>
      </c>
      <c r="CN56" s="119" t="str">
        <f t="shared" si="84"/>
        <v/>
      </c>
      <c r="CO56" s="120" t="str">
        <f t="shared" si="85"/>
        <v/>
      </c>
    </row>
    <row r="57" spans="2:93" x14ac:dyDescent="0.25">
      <c r="B57" s="108" t="s">
        <v>3</v>
      </c>
      <c r="C57" s="121" t="s">
        <v>109</v>
      </c>
      <c r="D57" s="123" t="s">
        <v>109</v>
      </c>
      <c r="E57" s="122" t="s">
        <v>109</v>
      </c>
      <c r="F57" s="123" t="s">
        <v>109</v>
      </c>
      <c r="G57" s="123" t="s">
        <v>109</v>
      </c>
      <c r="H57" s="123" t="s">
        <v>109</v>
      </c>
      <c r="I57" s="123" t="s">
        <v>109</v>
      </c>
      <c r="J57" s="123" t="s">
        <v>109</v>
      </c>
      <c r="K57" s="123" t="s">
        <v>109</v>
      </c>
      <c r="L57" s="123" t="s">
        <v>109</v>
      </c>
      <c r="M57" s="123">
        <v>129.11144999999999</v>
      </c>
      <c r="N57" s="123" t="s">
        <v>109</v>
      </c>
      <c r="O57" s="123" t="s">
        <v>109</v>
      </c>
      <c r="P57" s="123" t="s">
        <v>109</v>
      </c>
      <c r="Q57" s="123" t="s">
        <v>109</v>
      </c>
      <c r="R57" s="123" t="s">
        <v>109</v>
      </c>
      <c r="S57" s="123" t="s">
        <v>109</v>
      </c>
      <c r="T57" s="123" t="s">
        <v>109</v>
      </c>
      <c r="U57" s="123" t="s">
        <v>109</v>
      </c>
      <c r="V57" s="123" t="s">
        <v>109</v>
      </c>
      <c r="W57" s="123" t="s">
        <v>109</v>
      </c>
      <c r="X57" s="123" t="s">
        <v>109</v>
      </c>
      <c r="Y57" s="123" t="s">
        <v>109</v>
      </c>
      <c r="Z57" s="123" t="s">
        <v>109</v>
      </c>
      <c r="AA57" s="123" t="s">
        <v>109</v>
      </c>
      <c r="AB57" s="123" t="s">
        <v>109</v>
      </c>
      <c r="AC57" s="123" t="s">
        <v>109</v>
      </c>
      <c r="AD57" s="123" t="s">
        <v>109</v>
      </c>
      <c r="AE57" s="123" t="s">
        <v>109</v>
      </c>
      <c r="AF57" s="123" t="s">
        <v>109</v>
      </c>
      <c r="AG57" s="123" t="s">
        <v>109</v>
      </c>
      <c r="AH57" s="123" t="s">
        <v>109</v>
      </c>
      <c r="AI57" s="123" t="s">
        <v>109</v>
      </c>
      <c r="AJ57" s="123" t="s">
        <v>109</v>
      </c>
      <c r="AK57" s="123">
        <v>39.430950000000003</v>
      </c>
      <c r="AL57" s="125" t="s">
        <v>109</v>
      </c>
      <c r="AM57" s="119">
        <v>670.75319999999999</v>
      </c>
      <c r="AN57" s="119" t="s">
        <v>109</v>
      </c>
      <c r="AO57" s="119" t="s">
        <v>109</v>
      </c>
      <c r="AP57" s="119" t="s">
        <v>109</v>
      </c>
      <c r="AQ57" s="119" t="s">
        <v>109</v>
      </c>
      <c r="AR57" s="119" t="s">
        <v>109</v>
      </c>
      <c r="AS57" s="119" t="s">
        <v>109</v>
      </c>
      <c r="AT57" s="120" t="s">
        <v>109</v>
      </c>
      <c r="AW57" s="108" t="s">
        <v>3</v>
      </c>
      <c r="AX57" s="121" t="str">
        <f t="shared" si="42"/>
        <v/>
      </c>
      <c r="AY57" s="123" t="str">
        <f t="shared" si="43"/>
        <v/>
      </c>
      <c r="AZ57" s="122" t="str">
        <f t="shared" si="44"/>
        <v/>
      </c>
      <c r="BA57" s="123" t="str">
        <f t="shared" si="45"/>
        <v/>
      </c>
      <c r="BB57" s="123" t="str">
        <f t="shared" si="46"/>
        <v/>
      </c>
      <c r="BC57" s="123" t="str">
        <f t="shared" si="47"/>
        <v/>
      </c>
      <c r="BD57" s="123" t="str">
        <f t="shared" si="48"/>
        <v/>
      </c>
      <c r="BE57" s="123" t="str">
        <f t="shared" si="49"/>
        <v/>
      </c>
      <c r="BF57" s="123" t="str">
        <f t="shared" si="50"/>
        <v/>
      </c>
      <c r="BG57" s="123" t="str">
        <f t="shared" si="51"/>
        <v/>
      </c>
      <c r="BH57" s="123">
        <f t="shared" si="52"/>
        <v>129.11144999999999</v>
      </c>
      <c r="BI57" s="123" t="str">
        <f t="shared" si="53"/>
        <v/>
      </c>
      <c r="BJ57" s="123" t="str">
        <f t="shared" si="54"/>
        <v/>
      </c>
      <c r="BK57" s="123" t="str">
        <f t="shared" si="55"/>
        <v/>
      </c>
      <c r="BL57" s="123" t="str">
        <f t="shared" si="56"/>
        <v/>
      </c>
      <c r="BM57" s="123" t="str">
        <f t="shared" si="57"/>
        <v/>
      </c>
      <c r="BN57" s="123" t="str">
        <f t="shared" si="58"/>
        <v/>
      </c>
      <c r="BO57" s="123" t="str">
        <f t="shared" si="59"/>
        <v/>
      </c>
      <c r="BP57" s="123" t="str">
        <f t="shared" si="60"/>
        <v/>
      </c>
      <c r="BQ57" s="123" t="str">
        <f t="shared" si="61"/>
        <v/>
      </c>
      <c r="BR57" s="123" t="str">
        <f t="shared" si="62"/>
        <v/>
      </c>
      <c r="BS57" s="123" t="str">
        <f t="shared" si="63"/>
        <v/>
      </c>
      <c r="BT57" s="123" t="str">
        <f t="shared" si="64"/>
        <v/>
      </c>
      <c r="BU57" s="123" t="str">
        <f t="shared" si="65"/>
        <v/>
      </c>
      <c r="BV57" s="123" t="str">
        <f t="shared" si="66"/>
        <v/>
      </c>
      <c r="BW57" s="123" t="str">
        <f t="shared" si="67"/>
        <v/>
      </c>
      <c r="BX57" s="123" t="str">
        <f t="shared" si="68"/>
        <v/>
      </c>
      <c r="BY57" s="123" t="str">
        <f t="shared" si="69"/>
        <v/>
      </c>
      <c r="BZ57" s="123" t="str">
        <f t="shared" si="70"/>
        <v/>
      </c>
      <c r="CA57" s="123" t="str">
        <f t="shared" si="71"/>
        <v/>
      </c>
      <c r="CB57" s="123" t="str">
        <f t="shared" si="72"/>
        <v/>
      </c>
      <c r="CC57" s="123" t="str">
        <f t="shared" si="73"/>
        <v/>
      </c>
      <c r="CD57" s="123" t="str">
        <f t="shared" si="74"/>
        <v/>
      </c>
      <c r="CE57" s="123" t="str">
        <f t="shared" si="75"/>
        <v/>
      </c>
      <c r="CF57" s="123">
        <f t="shared" si="76"/>
        <v>39.430950000000003</v>
      </c>
      <c r="CG57" s="125" t="str">
        <f t="shared" si="77"/>
        <v/>
      </c>
      <c r="CH57" s="119">
        <f t="shared" si="78"/>
        <v>670.75319999999999</v>
      </c>
      <c r="CI57" s="119" t="str">
        <f t="shared" si="79"/>
        <v/>
      </c>
      <c r="CJ57" s="119" t="str">
        <f t="shared" si="80"/>
        <v/>
      </c>
      <c r="CK57" s="119" t="str">
        <f t="shared" si="81"/>
        <v/>
      </c>
      <c r="CL57" s="119" t="str">
        <f t="shared" si="82"/>
        <v/>
      </c>
      <c r="CM57" s="119" t="str">
        <f t="shared" si="83"/>
        <v/>
      </c>
      <c r="CN57" s="119" t="str">
        <f t="shared" si="84"/>
        <v/>
      </c>
      <c r="CO57" s="120" t="str">
        <f t="shared" si="85"/>
        <v/>
      </c>
    </row>
    <row r="58" spans="2:93" x14ac:dyDescent="0.25">
      <c r="B58" s="108" t="s">
        <v>5</v>
      </c>
      <c r="C58" s="121" t="s">
        <v>109</v>
      </c>
      <c r="D58" s="123" t="s">
        <v>109</v>
      </c>
      <c r="E58" s="123" t="s">
        <v>109</v>
      </c>
      <c r="F58" s="122" t="s">
        <v>109</v>
      </c>
      <c r="G58" s="123" t="s">
        <v>109</v>
      </c>
      <c r="H58" s="123" t="s">
        <v>109</v>
      </c>
      <c r="I58" s="123" t="s">
        <v>109</v>
      </c>
      <c r="J58" s="123" t="s">
        <v>109</v>
      </c>
      <c r="K58" s="123" t="s">
        <v>109</v>
      </c>
      <c r="L58" s="123" t="s">
        <v>109</v>
      </c>
      <c r="M58" s="123" t="s">
        <v>109</v>
      </c>
      <c r="N58" s="123" t="s">
        <v>109</v>
      </c>
      <c r="O58" s="123" t="s">
        <v>109</v>
      </c>
      <c r="P58" s="123" t="s">
        <v>109</v>
      </c>
      <c r="Q58" s="123" t="s">
        <v>109</v>
      </c>
      <c r="R58" s="123" t="s">
        <v>109</v>
      </c>
      <c r="S58" s="123" t="s">
        <v>109</v>
      </c>
      <c r="T58" s="123" t="s">
        <v>109</v>
      </c>
      <c r="U58" s="123" t="s">
        <v>109</v>
      </c>
      <c r="V58" s="123" t="s">
        <v>109</v>
      </c>
      <c r="W58" s="123" t="s">
        <v>109</v>
      </c>
      <c r="X58" s="123" t="s">
        <v>109</v>
      </c>
      <c r="Y58" s="123" t="s">
        <v>109</v>
      </c>
      <c r="Z58" s="123" t="s">
        <v>109</v>
      </c>
      <c r="AA58" s="123" t="s">
        <v>109</v>
      </c>
      <c r="AB58" s="123" t="s">
        <v>109</v>
      </c>
      <c r="AC58" s="123" t="s">
        <v>109</v>
      </c>
      <c r="AD58" s="123" t="s">
        <v>109</v>
      </c>
      <c r="AE58" s="123" t="s">
        <v>109</v>
      </c>
      <c r="AF58" s="123" t="s">
        <v>109</v>
      </c>
      <c r="AG58" s="123" t="s">
        <v>109</v>
      </c>
      <c r="AH58" s="123" t="s">
        <v>109</v>
      </c>
      <c r="AI58" s="123" t="s">
        <v>109</v>
      </c>
      <c r="AJ58" s="123" t="s">
        <v>109</v>
      </c>
      <c r="AK58" s="123" t="s">
        <v>109</v>
      </c>
      <c r="AL58" s="125" t="s">
        <v>109</v>
      </c>
      <c r="AM58" s="119" t="s">
        <v>109</v>
      </c>
      <c r="AN58" s="119" t="s">
        <v>109</v>
      </c>
      <c r="AO58" s="119" t="s">
        <v>109</v>
      </c>
      <c r="AP58" s="119" t="s">
        <v>109</v>
      </c>
      <c r="AQ58" s="119" t="s">
        <v>109</v>
      </c>
      <c r="AR58" s="119" t="s">
        <v>109</v>
      </c>
      <c r="AS58" s="119" t="s">
        <v>109</v>
      </c>
      <c r="AT58" s="120" t="s">
        <v>109</v>
      </c>
      <c r="AW58" s="108" t="s">
        <v>5</v>
      </c>
      <c r="AX58" s="121" t="str">
        <f t="shared" si="42"/>
        <v/>
      </c>
      <c r="AY58" s="123" t="str">
        <f t="shared" si="43"/>
        <v/>
      </c>
      <c r="AZ58" s="123" t="str">
        <f t="shared" si="44"/>
        <v/>
      </c>
      <c r="BA58" s="122" t="str">
        <f t="shared" si="45"/>
        <v/>
      </c>
      <c r="BB58" s="123" t="str">
        <f t="shared" si="46"/>
        <v/>
      </c>
      <c r="BC58" s="123" t="str">
        <f t="shared" si="47"/>
        <v/>
      </c>
      <c r="BD58" s="123" t="str">
        <f t="shared" si="48"/>
        <v/>
      </c>
      <c r="BE58" s="123" t="str">
        <f t="shared" si="49"/>
        <v/>
      </c>
      <c r="BF58" s="123" t="str">
        <f t="shared" si="50"/>
        <v/>
      </c>
      <c r="BG58" s="123" t="str">
        <f t="shared" si="51"/>
        <v/>
      </c>
      <c r="BH58" s="123" t="str">
        <f t="shared" si="52"/>
        <v/>
      </c>
      <c r="BI58" s="123" t="str">
        <f t="shared" si="53"/>
        <v/>
      </c>
      <c r="BJ58" s="123" t="str">
        <f t="shared" si="54"/>
        <v/>
      </c>
      <c r="BK58" s="123" t="str">
        <f t="shared" si="55"/>
        <v/>
      </c>
      <c r="BL58" s="123" t="str">
        <f t="shared" si="56"/>
        <v/>
      </c>
      <c r="BM58" s="123" t="str">
        <f t="shared" si="57"/>
        <v/>
      </c>
      <c r="BN58" s="123" t="str">
        <f t="shared" si="58"/>
        <v/>
      </c>
      <c r="BO58" s="123" t="str">
        <f t="shared" si="59"/>
        <v/>
      </c>
      <c r="BP58" s="123" t="str">
        <f t="shared" si="60"/>
        <v/>
      </c>
      <c r="BQ58" s="123" t="str">
        <f t="shared" si="61"/>
        <v/>
      </c>
      <c r="BR58" s="123" t="str">
        <f t="shared" si="62"/>
        <v/>
      </c>
      <c r="BS58" s="123" t="str">
        <f t="shared" si="63"/>
        <v/>
      </c>
      <c r="BT58" s="123" t="str">
        <f t="shared" si="64"/>
        <v/>
      </c>
      <c r="BU58" s="123" t="str">
        <f t="shared" si="65"/>
        <v/>
      </c>
      <c r="BV58" s="123" t="str">
        <f t="shared" si="66"/>
        <v/>
      </c>
      <c r="BW58" s="123" t="str">
        <f t="shared" si="67"/>
        <v/>
      </c>
      <c r="BX58" s="123" t="str">
        <f t="shared" si="68"/>
        <v/>
      </c>
      <c r="BY58" s="123" t="str">
        <f t="shared" si="69"/>
        <v/>
      </c>
      <c r="BZ58" s="123" t="str">
        <f t="shared" si="70"/>
        <v/>
      </c>
      <c r="CA58" s="123" t="str">
        <f t="shared" si="71"/>
        <v/>
      </c>
      <c r="CB58" s="123" t="str">
        <f t="shared" si="72"/>
        <v/>
      </c>
      <c r="CC58" s="123" t="str">
        <f t="shared" si="73"/>
        <v/>
      </c>
      <c r="CD58" s="123" t="str">
        <f t="shared" si="74"/>
        <v/>
      </c>
      <c r="CE58" s="123" t="str">
        <f t="shared" si="75"/>
        <v/>
      </c>
      <c r="CF58" s="123" t="str">
        <f t="shared" si="76"/>
        <v/>
      </c>
      <c r="CG58" s="125" t="str">
        <f t="shared" si="77"/>
        <v/>
      </c>
      <c r="CH58" s="119" t="str">
        <f t="shared" si="78"/>
        <v/>
      </c>
      <c r="CI58" s="119" t="str">
        <f t="shared" si="79"/>
        <v/>
      </c>
      <c r="CJ58" s="119" t="str">
        <f t="shared" si="80"/>
        <v/>
      </c>
      <c r="CK58" s="119" t="str">
        <f t="shared" si="81"/>
        <v/>
      </c>
      <c r="CL58" s="119" t="str">
        <f t="shared" si="82"/>
        <v/>
      </c>
      <c r="CM58" s="119" t="str">
        <f t="shared" si="83"/>
        <v/>
      </c>
      <c r="CN58" s="119" t="str">
        <f t="shared" si="84"/>
        <v/>
      </c>
      <c r="CO58" s="120" t="str">
        <f t="shared" si="85"/>
        <v/>
      </c>
    </row>
    <row r="59" spans="2:93" x14ac:dyDescent="0.25">
      <c r="B59" s="108" t="s">
        <v>6</v>
      </c>
      <c r="C59" s="121" t="s">
        <v>109</v>
      </c>
      <c r="D59" s="123" t="s">
        <v>109</v>
      </c>
      <c r="E59" s="123" t="s">
        <v>109</v>
      </c>
      <c r="F59" s="123" t="s">
        <v>109</v>
      </c>
      <c r="G59" s="122" t="s">
        <v>109</v>
      </c>
      <c r="H59" s="123" t="s">
        <v>109</v>
      </c>
      <c r="I59" s="123" t="s">
        <v>109</v>
      </c>
      <c r="J59" s="123" t="s">
        <v>109</v>
      </c>
      <c r="K59" s="123" t="s">
        <v>109</v>
      </c>
      <c r="L59" s="123">
        <v>1981.5120000000002</v>
      </c>
      <c r="M59" s="123" t="s">
        <v>109</v>
      </c>
      <c r="N59" s="123" t="s">
        <v>109</v>
      </c>
      <c r="O59" s="123" t="s">
        <v>109</v>
      </c>
      <c r="P59" s="123" t="s">
        <v>109</v>
      </c>
      <c r="Q59" s="123" t="s">
        <v>109</v>
      </c>
      <c r="R59" s="123" t="s">
        <v>109</v>
      </c>
      <c r="S59" s="123" t="s">
        <v>109</v>
      </c>
      <c r="T59" s="123" t="s">
        <v>109</v>
      </c>
      <c r="U59" s="123" t="s">
        <v>109</v>
      </c>
      <c r="V59" s="123" t="s">
        <v>109</v>
      </c>
      <c r="W59" s="123" t="s">
        <v>109</v>
      </c>
      <c r="X59" s="123" t="s">
        <v>109</v>
      </c>
      <c r="Y59" s="123">
        <v>185.05500000000001</v>
      </c>
      <c r="Z59" s="123" t="s">
        <v>109</v>
      </c>
      <c r="AA59" s="123" t="s">
        <v>109</v>
      </c>
      <c r="AB59" s="123" t="s">
        <v>109</v>
      </c>
      <c r="AC59" s="123" t="s">
        <v>109</v>
      </c>
      <c r="AD59" s="123" t="s">
        <v>109</v>
      </c>
      <c r="AE59" s="123" t="s">
        <v>109</v>
      </c>
      <c r="AF59" s="123" t="s">
        <v>109</v>
      </c>
      <c r="AG59" s="123" t="s">
        <v>109</v>
      </c>
      <c r="AH59" s="123" t="s">
        <v>109</v>
      </c>
      <c r="AI59" s="123" t="s">
        <v>109</v>
      </c>
      <c r="AJ59" s="123" t="s">
        <v>109</v>
      </c>
      <c r="AK59" s="123" t="s">
        <v>109</v>
      </c>
      <c r="AL59" s="125" t="s">
        <v>109</v>
      </c>
      <c r="AM59" s="119" t="s">
        <v>109</v>
      </c>
      <c r="AN59" s="119" t="s">
        <v>109</v>
      </c>
      <c r="AO59" s="119" t="s">
        <v>109</v>
      </c>
      <c r="AP59" s="119" t="s">
        <v>109</v>
      </c>
      <c r="AQ59" s="119" t="s">
        <v>109</v>
      </c>
      <c r="AR59" s="119" t="s">
        <v>109</v>
      </c>
      <c r="AS59" s="119" t="s">
        <v>109</v>
      </c>
      <c r="AT59" s="120" t="s">
        <v>109</v>
      </c>
      <c r="AW59" s="108" t="s">
        <v>6</v>
      </c>
      <c r="AX59" s="121" t="str">
        <f t="shared" si="42"/>
        <v/>
      </c>
      <c r="AY59" s="123" t="str">
        <f t="shared" si="43"/>
        <v/>
      </c>
      <c r="AZ59" s="123" t="str">
        <f t="shared" si="44"/>
        <v/>
      </c>
      <c r="BA59" s="123" t="str">
        <f t="shared" si="45"/>
        <v/>
      </c>
      <c r="BB59" s="122" t="str">
        <f t="shared" si="46"/>
        <v/>
      </c>
      <c r="BC59" s="123" t="str">
        <f t="shared" si="47"/>
        <v/>
      </c>
      <c r="BD59" s="123" t="str">
        <f t="shared" si="48"/>
        <v/>
      </c>
      <c r="BE59" s="123" t="str">
        <f t="shared" si="49"/>
        <v/>
      </c>
      <c r="BF59" s="123" t="str">
        <f t="shared" si="50"/>
        <v/>
      </c>
      <c r="BG59" s="123">
        <f t="shared" si="51"/>
        <v>1981.5120000000002</v>
      </c>
      <c r="BH59" s="123" t="str">
        <f t="shared" si="52"/>
        <v/>
      </c>
      <c r="BI59" s="123" t="str">
        <f t="shared" si="53"/>
        <v/>
      </c>
      <c r="BJ59" s="123" t="str">
        <f t="shared" si="54"/>
        <v/>
      </c>
      <c r="BK59" s="123" t="str">
        <f t="shared" si="55"/>
        <v/>
      </c>
      <c r="BL59" s="123" t="str">
        <f t="shared" si="56"/>
        <v/>
      </c>
      <c r="BM59" s="123" t="str">
        <f t="shared" si="57"/>
        <v/>
      </c>
      <c r="BN59" s="123" t="str">
        <f t="shared" si="58"/>
        <v/>
      </c>
      <c r="BO59" s="123" t="str">
        <f t="shared" si="59"/>
        <v/>
      </c>
      <c r="BP59" s="123" t="str">
        <f t="shared" si="60"/>
        <v/>
      </c>
      <c r="BQ59" s="123" t="str">
        <f t="shared" si="61"/>
        <v/>
      </c>
      <c r="BR59" s="123" t="str">
        <f t="shared" si="62"/>
        <v/>
      </c>
      <c r="BS59" s="123" t="str">
        <f t="shared" si="63"/>
        <v/>
      </c>
      <c r="BT59" s="123">
        <f t="shared" si="64"/>
        <v>185.05500000000001</v>
      </c>
      <c r="BU59" s="123" t="str">
        <f t="shared" si="65"/>
        <v/>
      </c>
      <c r="BV59" s="123" t="str">
        <f t="shared" si="66"/>
        <v/>
      </c>
      <c r="BW59" s="123" t="str">
        <f t="shared" si="67"/>
        <v/>
      </c>
      <c r="BX59" s="123" t="str">
        <f t="shared" si="68"/>
        <v/>
      </c>
      <c r="BY59" s="123" t="str">
        <f t="shared" si="69"/>
        <v/>
      </c>
      <c r="BZ59" s="123" t="str">
        <f t="shared" si="70"/>
        <v/>
      </c>
      <c r="CA59" s="123" t="str">
        <f t="shared" si="71"/>
        <v/>
      </c>
      <c r="CB59" s="123" t="str">
        <f t="shared" si="72"/>
        <v/>
      </c>
      <c r="CC59" s="123" t="str">
        <f t="shared" si="73"/>
        <v/>
      </c>
      <c r="CD59" s="123" t="str">
        <f t="shared" si="74"/>
        <v/>
      </c>
      <c r="CE59" s="123" t="str">
        <f t="shared" si="75"/>
        <v/>
      </c>
      <c r="CF59" s="123" t="str">
        <f t="shared" si="76"/>
        <v/>
      </c>
      <c r="CG59" s="125" t="str">
        <f t="shared" si="77"/>
        <v/>
      </c>
      <c r="CH59" s="119" t="str">
        <f t="shared" si="78"/>
        <v/>
      </c>
      <c r="CI59" s="119" t="str">
        <f t="shared" si="79"/>
        <v/>
      </c>
      <c r="CJ59" s="119" t="str">
        <f t="shared" si="80"/>
        <v/>
      </c>
      <c r="CK59" s="119" t="str">
        <f t="shared" si="81"/>
        <v/>
      </c>
      <c r="CL59" s="119" t="str">
        <f t="shared" si="82"/>
        <v/>
      </c>
      <c r="CM59" s="119" t="str">
        <f t="shared" si="83"/>
        <v/>
      </c>
      <c r="CN59" s="119" t="str">
        <f t="shared" si="84"/>
        <v/>
      </c>
      <c r="CO59" s="120" t="str">
        <f t="shared" si="85"/>
        <v/>
      </c>
    </row>
    <row r="60" spans="2:93" x14ac:dyDescent="0.25">
      <c r="B60" s="108" t="s">
        <v>8</v>
      </c>
      <c r="C60" s="121" t="s">
        <v>109</v>
      </c>
      <c r="D60" s="123" t="s">
        <v>109</v>
      </c>
      <c r="E60" s="123" t="s">
        <v>109</v>
      </c>
      <c r="F60" s="123" t="s">
        <v>109</v>
      </c>
      <c r="G60" s="123" t="s">
        <v>109</v>
      </c>
      <c r="H60" s="122" t="s">
        <v>109</v>
      </c>
      <c r="I60" s="123" t="s">
        <v>109</v>
      </c>
      <c r="J60" s="123" t="s">
        <v>109</v>
      </c>
      <c r="K60" s="123" t="s">
        <v>109</v>
      </c>
      <c r="L60" s="123">
        <v>121.99395</v>
      </c>
      <c r="M60" s="123" t="s">
        <v>109</v>
      </c>
      <c r="N60" s="123" t="s">
        <v>109</v>
      </c>
      <c r="O60" s="123" t="s">
        <v>109</v>
      </c>
      <c r="P60" s="123" t="s">
        <v>109</v>
      </c>
      <c r="Q60" s="123" t="s">
        <v>109</v>
      </c>
      <c r="R60" s="123" t="s">
        <v>109</v>
      </c>
      <c r="S60" s="123" t="s">
        <v>109</v>
      </c>
      <c r="T60" s="123" t="s">
        <v>109</v>
      </c>
      <c r="U60" s="123">
        <v>89.699999999999989</v>
      </c>
      <c r="V60" s="123" t="s">
        <v>109</v>
      </c>
      <c r="W60" s="123" t="s">
        <v>109</v>
      </c>
      <c r="X60" s="123" t="s">
        <v>109</v>
      </c>
      <c r="Y60" s="123" t="s">
        <v>109</v>
      </c>
      <c r="Z60" s="123" t="s">
        <v>109</v>
      </c>
      <c r="AA60" s="123" t="s">
        <v>109</v>
      </c>
      <c r="AB60" s="123">
        <v>129.11144999999999</v>
      </c>
      <c r="AC60" s="123" t="s">
        <v>109</v>
      </c>
      <c r="AD60" s="123" t="s">
        <v>109</v>
      </c>
      <c r="AE60" s="123" t="s">
        <v>109</v>
      </c>
      <c r="AF60" s="123" t="s">
        <v>109</v>
      </c>
      <c r="AG60" s="123" t="s">
        <v>109</v>
      </c>
      <c r="AH60" s="123" t="s">
        <v>109</v>
      </c>
      <c r="AI60" s="123" t="s">
        <v>109</v>
      </c>
      <c r="AJ60" s="123" t="s">
        <v>109</v>
      </c>
      <c r="AK60" s="123" t="s">
        <v>109</v>
      </c>
      <c r="AL60" s="125" t="s">
        <v>109</v>
      </c>
      <c r="AM60" s="119" t="s">
        <v>109</v>
      </c>
      <c r="AN60" s="119" t="s">
        <v>109</v>
      </c>
      <c r="AO60" s="119" t="s">
        <v>109</v>
      </c>
      <c r="AP60" s="119" t="s">
        <v>109</v>
      </c>
      <c r="AQ60" s="119" t="s">
        <v>109</v>
      </c>
      <c r="AR60" s="119" t="s">
        <v>109</v>
      </c>
      <c r="AS60" s="119" t="s">
        <v>109</v>
      </c>
      <c r="AT60" s="120" t="s">
        <v>109</v>
      </c>
      <c r="AW60" s="108" t="s">
        <v>8</v>
      </c>
      <c r="AX60" s="121" t="str">
        <f t="shared" si="42"/>
        <v/>
      </c>
      <c r="AY60" s="123" t="str">
        <f t="shared" si="43"/>
        <v/>
      </c>
      <c r="AZ60" s="123" t="str">
        <f t="shared" si="44"/>
        <v/>
      </c>
      <c r="BA60" s="123" t="str">
        <f t="shared" si="45"/>
        <v/>
      </c>
      <c r="BB60" s="123" t="str">
        <f t="shared" si="46"/>
        <v/>
      </c>
      <c r="BC60" s="122" t="str">
        <f t="shared" si="47"/>
        <v/>
      </c>
      <c r="BD60" s="123" t="str">
        <f t="shared" si="48"/>
        <v/>
      </c>
      <c r="BE60" s="123" t="str">
        <f t="shared" si="49"/>
        <v/>
      </c>
      <c r="BF60" s="123" t="str">
        <f t="shared" si="50"/>
        <v/>
      </c>
      <c r="BG60" s="123">
        <f t="shared" si="51"/>
        <v>121.99395</v>
      </c>
      <c r="BH60" s="123" t="str">
        <f t="shared" si="52"/>
        <v/>
      </c>
      <c r="BI60" s="123" t="str">
        <f t="shared" si="53"/>
        <v/>
      </c>
      <c r="BJ60" s="123" t="str">
        <f t="shared" si="54"/>
        <v/>
      </c>
      <c r="BK60" s="123" t="str">
        <f t="shared" si="55"/>
        <v/>
      </c>
      <c r="BL60" s="123" t="str">
        <f t="shared" si="56"/>
        <v/>
      </c>
      <c r="BM60" s="123" t="str">
        <f t="shared" si="57"/>
        <v/>
      </c>
      <c r="BN60" s="123" t="str">
        <f t="shared" si="58"/>
        <v/>
      </c>
      <c r="BO60" s="123" t="str">
        <f t="shared" si="59"/>
        <v/>
      </c>
      <c r="BP60" s="123">
        <f t="shared" si="60"/>
        <v>89.699999999999989</v>
      </c>
      <c r="BQ60" s="123" t="str">
        <f t="shared" si="61"/>
        <v/>
      </c>
      <c r="BR60" s="123" t="str">
        <f t="shared" si="62"/>
        <v/>
      </c>
      <c r="BS60" s="123" t="str">
        <f t="shared" si="63"/>
        <v/>
      </c>
      <c r="BT60" s="123" t="str">
        <f t="shared" si="64"/>
        <v/>
      </c>
      <c r="BU60" s="123" t="str">
        <f t="shared" si="65"/>
        <v/>
      </c>
      <c r="BV60" s="123" t="str">
        <f t="shared" si="66"/>
        <v/>
      </c>
      <c r="BW60" s="123">
        <f t="shared" si="67"/>
        <v>129.11144999999999</v>
      </c>
      <c r="BX60" s="123" t="str">
        <f t="shared" si="68"/>
        <v/>
      </c>
      <c r="BY60" s="123" t="str">
        <f t="shared" si="69"/>
        <v/>
      </c>
      <c r="BZ60" s="123" t="str">
        <f t="shared" si="70"/>
        <v/>
      </c>
      <c r="CA60" s="123" t="str">
        <f t="shared" si="71"/>
        <v/>
      </c>
      <c r="CB60" s="123" t="str">
        <f t="shared" si="72"/>
        <v/>
      </c>
      <c r="CC60" s="123" t="str">
        <f t="shared" si="73"/>
        <v/>
      </c>
      <c r="CD60" s="123" t="str">
        <f t="shared" si="74"/>
        <v/>
      </c>
      <c r="CE60" s="123" t="str">
        <f t="shared" si="75"/>
        <v/>
      </c>
      <c r="CF60" s="123" t="str">
        <f t="shared" si="76"/>
        <v/>
      </c>
      <c r="CG60" s="125" t="str">
        <f t="shared" si="77"/>
        <v/>
      </c>
      <c r="CH60" s="119" t="str">
        <f t="shared" si="78"/>
        <v/>
      </c>
      <c r="CI60" s="119" t="str">
        <f t="shared" si="79"/>
        <v/>
      </c>
      <c r="CJ60" s="119" t="str">
        <f t="shared" si="80"/>
        <v/>
      </c>
      <c r="CK60" s="119" t="str">
        <f t="shared" si="81"/>
        <v/>
      </c>
      <c r="CL60" s="119" t="str">
        <f t="shared" si="82"/>
        <v/>
      </c>
      <c r="CM60" s="119" t="str">
        <f t="shared" si="83"/>
        <v/>
      </c>
      <c r="CN60" s="119" t="str">
        <f t="shared" si="84"/>
        <v/>
      </c>
      <c r="CO60" s="120" t="str">
        <f t="shared" si="85"/>
        <v/>
      </c>
    </row>
    <row r="61" spans="2:93" x14ac:dyDescent="0.25">
      <c r="B61" s="108" t="s">
        <v>9</v>
      </c>
      <c r="C61" s="121" t="s">
        <v>109</v>
      </c>
      <c r="D61" s="123" t="s">
        <v>109</v>
      </c>
      <c r="E61" s="123" t="s">
        <v>109</v>
      </c>
      <c r="F61" s="123" t="s">
        <v>109</v>
      </c>
      <c r="G61" s="123" t="s">
        <v>109</v>
      </c>
      <c r="H61" s="123" t="s">
        <v>109</v>
      </c>
      <c r="I61" s="122" t="s">
        <v>109</v>
      </c>
      <c r="J61" s="123" t="s">
        <v>109</v>
      </c>
      <c r="K61" s="123" t="s">
        <v>109</v>
      </c>
      <c r="L61" s="123" t="s">
        <v>109</v>
      </c>
      <c r="M61" s="123" t="s">
        <v>109</v>
      </c>
      <c r="N61" s="123" t="s">
        <v>109</v>
      </c>
      <c r="O61" s="123" t="s">
        <v>109</v>
      </c>
      <c r="P61" s="123" t="s">
        <v>109</v>
      </c>
      <c r="Q61" s="123" t="s">
        <v>109</v>
      </c>
      <c r="R61" s="123" t="s">
        <v>109</v>
      </c>
      <c r="S61" s="123" t="s">
        <v>109</v>
      </c>
      <c r="T61" s="123" t="s">
        <v>109</v>
      </c>
      <c r="U61" s="123" t="s">
        <v>109</v>
      </c>
      <c r="V61" s="123" t="s">
        <v>109</v>
      </c>
      <c r="W61" s="123" t="s">
        <v>109</v>
      </c>
      <c r="X61" s="123" t="s">
        <v>109</v>
      </c>
      <c r="Y61" s="123" t="s">
        <v>109</v>
      </c>
      <c r="Z61" s="123" t="s">
        <v>109</v>
      </c>
      <c r="AA61" s="123" t="s">
        <v>109</v>
      </c>
      <c r="AB61" s="123" t="s">
        <v>109</v>
      </c>
      <c r="AC61" s="123" t="s">
        <v>109</v>
      </c>
      <c r="AD61" s="123" t="s">
        <v>109</v>
      </c>
      <c r="AE61" s="123" t="s">
        <v>109</v>
      </c>
      <c r="AF61" s="123" t="s">
        <v>109</v>
      </c>
      <c r="AG61" s="123" t="s">
        <v>109</v>
      </c>
      <c r="AH61" s="123" t="s">
        <v>109</v>
      </c>
      <c r="AI61" s="123" t="s">
        <v>109</v>
      </c>
      <c r="AJ61" s="123" t="s">
        <v>109</v>
      </c>
      <c r="AK61" s="123" t="s">
        <v>109</v>
      </c>
      <c r="AL61" s="125" t="s">
        <v>109</v>
      </c>
      <c r="AM61" s="119" t="s">
        <v>109</v>
      </c>
      <c r="AN61" s="119" t="s">
        <v>109</v>
      </c>
      <c r="AO61" s="119" t="s">
        <v>109</v>
      </c>
      <c r="AP61" s="119" t="s">
        <v>109</v>
      </c>
      <c r="AQ61" s="119" t="s">
        <v>109</v>
      </c>
      <c r="AR61" s="119" t="s">
        <v>109</v>
      </c>
      <c r="AS61" s="119" t="s">
        <v>109</v>
      </c>
      <c r="AT61" s="120" t="s">
        <v>109</v>
      </c>
      <c r="AW61" s="108" t="s">
        <v>9</v>
      </c>
      <c r="AX61" s="121" t="str">
        <f t="shared" si="42"/>
        <v/>
      </c>
      <c r="AY61" s="123" t="str">
        <f t="shared" si="43"/>
        <v/>
      </c>
      <c r="AZ61" s="123" t="str">
        <f t="shared" si="44"/>
        <v/>
      </c>
      <c r="BA61" s="123" t="str">
        <f t="shared" si="45"/>
        <v/>
      </c>
      <c r="BB61" s="123" t="str">
        <f t="shared" si="46"/>
        <v/>
      </c>
      <c r="BC61" s="123" t="str">
        <f t="shared" si="47"/>
        <v/>
      </c>
      <c r="BD61" s="122" t="str">
        <f t="shared" si="48"/>
        <v/>
      </c>
      <c r="BE61" s="123" t="str">
        <f t="shared" si="49"/>
        <v/>
      </c>
      <c r="BF61" s="123" t="str">
        <f t="shared" si="50"/>
        <v/>
      </c>
      <c r="BG61" s="123" t="str">
        <f t="shared" si="51"/>
        <v/>
      </c>
      <c r="BH61" s="123" t="str">
        <f t="shared" si="52"/>
        <v/>
      </c>
      <c r="BI61" s="123" t="str">
        <f t="shared" si="53"/>
        <v/>
      </c>
      <c r="BJ61" s="123" t="str">
        <f t="shared" si="54"/>
        <v/>
      </c>
      <c r="BK61" s="123" t="str">
        <f t="shared" si="55"/>
        <v/>
      </c>
      <c r="BL61" s="123" t="str">
        <f t="shared" si="56"/>
        <v/>
      </c>
      <c r="BM61" s="123" t="str">
        <f t="shared" si="57"/>
        <v/>
      </c>
      <c r="BN61" s="123" t="str">
        <f t="shared" si="58"/>
        <v/>
      </c>
      <c r="BO61" s="123" t="str">
        <f t="shared" si="59"/>
        <v/>
      </c>
      <c r="BP61" s="123" t="str">
        <f t="shared" si="60"/>
        <v/>
      </c>
      <c r="BQ61" s="123" t="str">
        <f t="shared" si="61"/>
        <v/>
      </c>
      <c r="BR61" s="123" t="str">
        <f t="shared" si="62"/>
        <v/>
      </c>
      <c r="BS61" s="123" t="str">
        <f t="shared" si="63"/>
        <v/>
      </c>
      <c r="BT61" s="123" t="str">
        <f t="shared" si="64"/>
        <v/>
      </c>
      <c r="BU61" s="123" t="str">
        <f t="shared" si="65"/>
        <v/>
      </c>
      <c r="BV61" s="123" t="str">
        <f t="shared" si="66"/>
        <v/>
      </c>
      <c r="BW61" s="123" t="str">
        <f t="shared" si="67"/>
        <v/>
      </c>
      <c r="BX61" s="123" t="str">
        <f t="shared" si="68"/>
        <v/>
      </c>
      <c r="BY61" s="123" t="str">
        <f t="shared" si="69"/>
        <v/>
      </c>
      <c r="BZ61" s="123" t="str">
        <f t="shared" si="70"/>
        <v/>
      </c>
      <c r="CA61" s="123" t="str">
        <f t="shared" si="71"/>
        <v/>
      </c>
      <c r="CB61" s="123" t="str">
        <f t="shared" si="72"/>
        <v/>
      </c>
      <c r="CC61" s="123" t="str">
        <f t="shared" si="73"/>
        <v/>
      </c>
      <c r="CD61" s="123" t="str">
        <f t="shared" si="74"/>
        <v/>
      </c>
      <c r="CE61" s="123" t="str">
        <f t="shared" si="75"/>
        <v/>
      </c>
      <c r="CF61" s="123" t="str">
        <f t="shared" si="76"/>
        <v/>
      </c>
      <c r="CG61" s="125" t="str">
        <f t="shared" si="77"/>
        <v/>
      </c>
      <c r="CH61" s="119" t="str">
        <f t="shared" si="78"/>
        <v/>
      </c>
      <c r="CI61" s="119" t="str">
        <f t="shared" si="79"/>
        <v/>
      </c>
      <c r="CJ61" s="119" t="str">
        <f t="shared" si="80"/>
        <v/>
      </c>
      <c r="CK61" s="119" t="str">
        <f t="shared" si="81"/>
        <v/>
      </c>
      <c r="CL61" s="119" t="str">
        <f t="shared" si="82"/>
        <v/>
      </c>
      <c r="CM61" s="119" t="str">
        <f t="shared" si="83"/>
        <v/>
      </c>
      <c r="CN61" s="119" t="str">
        <f t="shared" si="84"/>
        <v/>
      </c>
      <c r="CO61" s="120" t="str">
        <f t="shared" si="85"/>
        <v/>
      </c>
    </row>
    <row r="62" spans="2:93" x14ac:dyDescent="0.25">
      <c r="B62" s="108" t="s">
        <v>11</v>
      </c>
      <c r="C62" s="121" t="s">
        <v>109</v>
      </c>
      <c r="D62" s="123" t="s">
        <v>109</v>
      </c>
      <c r="E62" s="123" t="s">
        <v>109</v>
      </c>
      <c r="F62" s="123" t="s">
        <v>109</v>
      </c>
      <c r="G62" s="123" t="s">
        <v>109</v>
      </c>
      <c r="H62" s="123" t="s">
        <v>109</v>
      </c>
      <c r="I62" s="123" t="s">
        <v>109</v>
      </c>
      <c r="J62" s="122" t="s">
        <v>109</v>
      </c>
      <c r="K62" s="123" t="s">
        <v>109</v>
      </c>
      <c r="L62" s="123" t="s">
        <v>109</v>
      </c>
      <c r="M62" s="123" t="s">
        <v>109</v>
      </c>
      <c r="N62" s="123" t="s">
        <v>109</v>
      </c>
      <c r="O62" s="123" t="s">
        <v>109</v>
      </c>
      <c r="P62" s="123" t="s">
        <v>109</v>
      </c>
      <c r="Q62" s="123" t="s">
        <v>109</v>
      </c>
      <c r="R62" s="123" t="s">
        <v>109</v>
      </c>
      <c r="S62" s="123" t="s">
        <v>109</v>
      </c>
      <c r="T62" s="123" t="s">
        <v>109</v>
      </c>
      <c r="U62" s="123" t="s">
        <v>109</v>
      </c>
      <c r="V62" s="123" t="s">
        <v>109</v>
      </c>
      <c r="W62" s="123" t="s">
        <v>109</v>
      </c>
      <c r="X62" s="123" t="s">
        <v>109</v>
      </c>
      <c r="Y62" s="123" t="s">
        <v>109</v>
      </c>
      <c r="Z62" s="123" t="s">
        <v>109</v>
      </c>
      <c r="AA62" s="123" t="s">
        <v>109</v>
      </c>
      <c r="AB62" s="123" t="s">
        <v>109</v>
      </c>
      <c r="AC62" s="123" t="s">
        <v>109</v>
      </c>
      <c r="AD62" s="123" t="s">
        <v>109</v>
      </c>
      <c r="AE62" s="123" t="s">
        <v>109</v>
      </c>
      <c r="AF62" s="123" t="s">
        <v>109</v>
      </c>
      <c r="AG62" s="123" t="s">
        <v>109</v>
      </c>
      <c r="AH62" s="123" t="s">
        <v>109</v>
      </c>
      <c r="AI62" s="123" t="s">
        <v>109</v>
      </c>
      <c r="AJ62" s="123" t="s">
        <v>109</v>
      </c>
      <c r="AK62" s="123" t="s">
        <v>109</v>
      </c>
      <c r="AL62" s="125" t="s">
        <v>109</v>
      </c>
      <c r="AM62" s="119" t="s">
        <v>109</v>
      </c>
      <c r="AN62" s="119" t="s">
        <v>109</v>
      </c>
      <c r="AO62" s="119" t="s">
        <v>109</v>
      </c>
      <c r="AP62" s="119" t="s">
        <v>109</v>
      </c>
      <c r="AQ62" s="119" t="s">
        <v>109</v>
      </c>
      <c r="AR62" s="119" t="s">
        <v>109</v>
      </c>
      <c r="AS62" s="119" t="s">
        <v>109</v>
      </c>
      <c r="AT62" s="120" t="s">
        <v>109</v>
      </c>
      <c r="AW62" s="108" t="s">
        <v>11</v>
      </c>
      <c r="AX62" s="121" t="str">
        <f t="shared" si="42"/>
        <v/>
      </c>
      <c r="AY62" s="123" t="str">
        <f t="shared" si="43"/>
        <v/>
      </c>
      <c r="AZ62" s="123" t="str">
        <f t="shared" si="44"/>
        <v/>
      </c>
      <c r="BA62" s="123" t="str">
        <f t="shared" si="45"/>
        <v/>
      </c>
      <c r="BB62" s="123" t="str">
        <f t="shared" si="46"/>
        <v/>
      </c>
      <c r="BC62" s="123" t="str">
        <f t="shared" si="47"/>
        <v/>
      </c>
      <c r="BD62" s="123" t="str">
        <f t="shared" si="48"/>
        <v/>
      </c>
      <c r="BE62" s="122" t="str">
        <f t="shared" si="49"/>
        <v/>
      </c>
      <c r="BF62" s="123" t="str">
        <f t="shared" si="50"/>
        <v/>
      </c>
      <c r="BG62" s="123" t="str">
        <f t="shared" si="51"/>
        <v/>
      </c>
      <c r="BH62" s="123" t="str">
        <f t="shared" si="52"/>
        <v/>
      </c>
      <c r="BI62" s="123" t="str">
        <f t="shared" si="53"/>
        <v/>
      </c>
      <c r="BJ62" s="123" t="str">
        <f t="shared" si="54"/>
        <v/>
      </c>
      <c r="BK62" s="123" t="str">
        <f t="shared" si="55"/>
        <v/>
      </c>
      <c r="BL62" s="123" t="str">
        <f t="shared" si="56"/>
        <v/>
      </c>
      <c r="BM62" s="123" t="str">
        <f t="shared" si="57"/>
        <v/>
      </c>
      <c r="BN62" s="123" t="str">
        <f t="shared" si="58"/>
        <v/>
      </c>
      <c r="BO62" s="123" t="str">
        <f t="shared" si="59"/>
        <v/>
      </c>
      <c r="BP62" s="123" t="str">
        <f t="shared" si="60"/>
        <v/>
      </c>
      <c r="BQ62" s="123" t="str">
        <f t="shared" si="61"/>
        <v/>
      </c>
      <c r="BR62" s="123" t="str">
        <f t="shared" si="62"/>
        <v/>
      </c>
      <c r="BS62" s="123" t="str">
        <f t="shared" si="63"/>
        <v/>
      </c>
      <c r="BT62" s="123" t="str">
        <f t="shared" si="64"/>
        <v/>
      </c>
      <c r="BU62" s="123" t="str">
        <f t="shared" si="65"/>
        <v/>
      </c>
      <c r="BV62" s="123" t="str">
        <f t="shared" si="66"/>
        <v/>
      </c>
      <c r="BW62" s="123" t="str">
        <f t="shared" si="67"/>
        <v/>
      </c>
      <c r="BX62" s="123" t="str">
        <f t="shared" si="68"/>
        <v/>
      </c>
      <c r="BY62" s="123" t="str">
        <f t="shared" si="69"/>
        <v/>
      </c>
      <c r="BZ62" s="123" t="str">
        <f t="shared" si="70"/>
        <v/>
      </c>
      <c r="CA62" s="123" t="str">
        <f t="shared" si="71"/>
        <v/>
      </c>
      <c r="CB62" s="123" t="str">
        <f t="shared" si="72"/>
        <v/>
      </c>
      <c r="CC62" s="123" t="str">
        <f t="shared" si="73"/>
        <v/>
      </c>
      <c r="CD62" s="123" t="str">
        <f t="shared" si="74"/>
        <v/>
      </c>
      <c r="CE62" s="123" t="str">
        <f t="shared" si="75"/>
        <v/>
      </c>
      <c r="CF62" s="123" t="str">
        <f t="shared" si="76"/>
        <v/>
      </c>
      <c r="CG62" s="125" t="str">
        <f t="shared" si="77"/>
        <v/>
      </c>
      <c r="CH62" s="119" t="str">
        <f t="shared" si="78"/>
        <v/>
      </c>
      <c r="CI62" s="119" t="str">
        <f t="shared" si="79"/>
        <v/>
      </c>
      <c r="CJ62" s="119" t="str">
        <f t="shared" si="80"/>
        <v/>
      </c>
      <c r="CK62" s="119" t="str">
        <f t="shared" si="81"/>
        <v/>
      </c>
      <c r="CL62" s="119" t="str">
        <f t="shared" si="82"/>
        <v/>
      </c>
      <c r="CM62" s="119" t="str">
        <f t="shared" si="83"/>
        <v/>
      </c>
      <c r="CN62" s="119" t="str">
        <f t="shared" si="84"/>
        <v/>
      </c>
      <c r="CO62" s="120" t="str">
        <f t="shared" si="85"/>
        <v/>
      </c>
    </row>
    <row r="63" spans="2:93" x14ac:dyDescent="0.25">
      <c r="B63" s="108" t="s">
        <v>12</v>
      </c>
      <c r="C63" s="121" t="s">
        <v>109</v>
      </c>
      <c r="D63" s="123">
        <v>233.16929999999999</v>
      </c>
      <c r="E63" s="123" t="s">
        <v>109</v>
      </c>
      <c r="F63" s="123" t="s">
        <v>109</v>
      </c>
      <c r="G63" s="123" t="s">
        <v>109</v>
      </c>
      <c r="H63" s="123" t="s">
        <v>109</v>
      </c>
      <c r="I63" s="123" t="s">
        <v>109</v>
      </c>
      <c r="J63" s="123" t="s">
        <v>109</v>
      </c>
      <c r="K63" s="122" t="s">
        <v>109</v>
      </c>
      <c r="L63" s="123" t="s">
        <v>109</v>
      </c>
      <c r="M63" s="123" t="s">
        <v>109</v>
      </c>
      <c r="N63" s="123" t="s">
        <v>109</v>
      </c>
      <c r="O63" s="123" t="s">
        <v>109</v>
      </c>
      <c r="P63" s="123" t="s">
        <v>109</v>
      </c>
      <c r="Q63" s="123" t="s">
        <v>109</v>
      </c>
      <c r="R63" s="123" t="s">
        <v>109</v>
      </c>
      <c r="S63" s="123" t="s">
        <v>109</v>
      </c>
      <c r="T63" s="123" t="s">
        <v>109</v>
      </c>
      <c r="U63" s="123" t="s">
        <v>109</v>
      </c>
      <c r="V63" s="123" t="s">
        <v>109</v>
      </c>
      <c r="W63" s="123" t="s">
        <v>109</v>
      </c>
      <c r="X63" s="123" t="s">
        <v>109</v>
      </c>
      <c r="Y63" s="123" t="s">
        <v>109</v>
      </c>
      <c r="Z63" s="123" t="s">
        <v>109</v>
      </c>
      <c r="AA63" s="123">
        <v>112.74120000000001</v>
      </c>
      <c r="AB63" s="123" t="s">
        <v>109</v>
      </c>
      <c r="AC63" s="123" t="s">
        <v>109</v>
      </c>
      <c r="AD63" s="123" t="s">
        <v>109</v>
      </c>
      <c r="AE63" s="123" t="s">
        <v>109</v>
      </c>
      <c r="AF63" s="123">
        <v>298.935</v>
      </c>
      <c r="AG63" s="123" t="s">
        <v>109</v>
      </c>
      <c r="AH63" s="123" t="s">
        <v>109</v>
      </c>
      <c r="AI63" s="123" t="s">
        <v>109</v>
      </c>
      <c r="AJ63" s="123" t="s">
        <v>109</v>
      </c>
      <c r="AK63" s="123" t="s">
        <v>109</v>
      </c>
      <c r="AL63" s="125" t="s">
        <v>109</v>
      </c>
      <c r="AM63" s="119" t="s">
        <v>109</v>
      </c>
      <c r="AN63" s="119" t="s">
        <v>109</v>
      </c>
      <c r="AO63" s="119" t="s">
        <v>109</v>
      </c>
      <c r="AP63" s="119" t="s">
        <v>109</v>
      </c>
      <c r="AQ63" s="119" t="s">
        <v>109</v>
      </c>
      <c r="AR63" s="119" t="s">
        <v>109</v>
      </c>
      <c r="AS63" s="119" t="s">
        <v>109</v>
      </c>
      <c r="AT63" s="120" t="s">
        <v>109</v>
      </c>
      <c r="AW63" s="108" t="s">
        <v>12</v>
      </c>
      <c r="AX63" s="121" t="str">
        <f t="shared" si="42"/>
        <v/>
      </c>
      <c r="AY63" s="123">
        <f t="shared" si="43"/>
        <v>233.16929999999999</v>
      </c>
      <c r="AZ63" s="123" t="str">
        <f t="shared" si="44"/>
        <v/>
      </c>
      <c r="BA63" s="123" t="str">
        <f t="shared" si="45"/>
        <v/>
      </c>
      <c r="BB63" s="123" t="str">
        <f t="shared" si="46"/>
        <v/>
      </c>
      <c r="BC63" s="123" t="str">
        <f t="shared" si="47"/>
        <v/>
      </c>
      <c r="BD63" s="123" t="str">
        <f t="shared" si="48"/>
        <v/>
      </c>
      <c r="BE63" s="123" t="str">
        <f t="shared" si="49"/>
        <v/>
      </c>
      <c r="BF63" s="122" t="str">
        <f t="shared" si="50"/>
        <v/>
      </c>
      <c r="BG63" s="123" t="str">
        <f t="shared" si="51"/>
        <v/>
      </c>
      <c r="BH63" s="123" t="str">
        <f t="shared" si="52"/>
        <v/>
      </c>
      <c r="BI63" s="123" t="str">
        <f t="shared" si="53"/>
        <v/>
      </c>
      <c r="BJ63" s="123" t="str">
        <f t="shared" si="54"/>
        <v/>
      </c>
      <c r="BK63" s="123" t="str">
        <f t="shared" si="55"/>
        <v/>
      </c>
      <c r="BL63" s="123" t="str">
        <f t="shared" si="56"/>
        <v/>
      </c>
      <c r="BM63" s="123" t="str">
        <f t="shared" si="57"/>
        <v/>
      </c>
      <c r="BN63" s="123" t="str">
        <f t="shared" si="58"/>
        <v/>
      </c>
      <c r="BO63" s="123" t="str">
        <f t="shared" si="59"/>
        <v/>
      </c>
      <c r="BP63" s="123" t="str">
        <f t="shared" si="60"/>
        <v/>
      </c>
      <c r="BQ63" s="123" t="str">
        <f t="shared" si="61"/>
        <v/>
      </c>
      <c r="BR63" s="123" t="str">
        <f t="shared" si="62"/>
        <v/>
      </c>
      <c r="BS63" s="123" t="str">
        <f t="shared" si="63"/>
        <v/>
      </c>
      <c r="BT63" s="123" t="str">
        <f t="shared" si="64"/>
        <v/>
      </c>
      <c r="BU63" s="123" t="str">
        <f t="shared" si="65"/>
        <v/>
      </c>
      <c r="BV63" s="123">
        <f t="shared" si="66"/>
        <v>112.74120000000001</v>
      </c>
      <c r="BW63" s="123" t="str">
        <f t="shared" si="67"/>
        <v/>
      </c>
      <c r="BX63" s="123" t="str">
        <f t="shared" si="68"/>
        <v/>
      </c>
      <c r="BY63" s="123" t="str">
        <f t="shared" si="69"/>
        <v/>
      </c>
      <c r="BZ63" s="123" t="str">
        <f t="shared" si="70"/>
        <v/>
      </c>
      <c r="CA63" s="123">
        <f t="shared" si="71"/>
        <v>298.935</v>
      </c>
      <c r="CB63" s="123" t="str">
        <f t="shared" si="72"/>
        <v/>
      </c>
      <c r="CC63" s="123" t="str">
        <f t="shared" si="73"/>
        <v/>
      </c>
      <c r="CD63" s="123" t="str">
        <f t="shared" si="74"/>
        <v/>
      </c>
      <c r="CE63" s="123" t="str">
        <f t="shared" si="75"/>
        <v/>
      </c>
      <c r="CF63" s="123" t="str">
        <f t="shared" si="76"/>
        <v/>
      </c>
      <c r="CG63" s="125" t="str">
        <f t="shared" si="77"/>
        <v/>
      </c>
      <c r="CH63" s="119" t="str">
        <f t="shared" si="78"/>
        <v/>
      </c>
      <c r="CI63" s="119" t="str">
        <f t="shared" si="79"/>
        <v/>
      </c>
      <c r="CJ63" s="119" t="str">
        <f t="shared" si="80"/>
        <v/>
      </c>
      <c r="CK63" s="119" t="str">
        <f t="shared" si="81"/>
        <v/>
      </c>
      <c r="CL63" s="119" t="str">
        <f t="shared" si="82"/>
        <v/>
      </c>
      <c r="CM63" s="119" t="str">
        <f t="shared" si="83"/>
        <v/>
      </c>
      <c r="CN63" s="119" t="str">
        <f t="shared" si="84"/>
        <v/>
      </c>
      <c r="CO63" s="120" t="str">
        <f t="shared" si="85"/>
        <v/>
      </c>
    </row>
    <row r="64" spans="2:93" x14ac:dyDescent="0.25">
      <c r="B64" s="108" t="s">
        <v>7</v>
      </c>
      <c r="C64" s="121">
        <v>165.126</v>
      </c>
      <c r="D64" s="123">
        <v>746.05634999999995</v>
      </c>
      <c r="E64" s="123" t="s">
        <v>109</v>
      </c>
      <c r="F64" s="123" t="s">
        <v>109</v>
      </c>
      <c r="G64" s="123">
        <v>631.32225000000005</v>
      </c>
      <c r="H64" s="123">
        <v>68.328000000000003</v>
      </c>
      <c r="I64" s="123" t="s">
        <v>109</v>
      </c>
      <c r="J64" s="123" t="s">
        <v>109</v>
      </c>
      <c r="K64" s="123">
        <v>573.95519999999999</v>
      </c>
      <c r="L64" s="122" t="s">
        <v>109</v>
      </c>
      <c r="M64" s="123" t="s">
        <v>109</v>
      </c>
      <c r="N64" s="123" t="s">
        <v>109</v>
      </c>
      <c r="O64" s="123" t="s">
        <v>109</v>
      </c>
      <c r="P64" s="123" t="s">
        <v>109</v>
      </c>
      <c r="Q64" s="123" t="s">
        <v>109</v>
      </c>
      <c r="R64" s="123" t="s">
        <v>109</v>
      </c>
      <c r="S64" s="123">
        <v>75.160800000000009</v>
      </c>
      <c r="T64" s="123" t="s">
        <v>109</v>
      </c>
      <c r="U64" s="123">
        <v>1017.8024999999999</v>
      </c>
      <c r="V64" s="123">
        <v>46.690800000000003</v>
      </c>
      <c r="W64" s="123" t="s">
        <v>109</v>
      </c>
      <c r="X64" s="123" t="s">
        <v>109</v>
      </c>
      <c r="Y64" s="123" t="s">
        <v>109</v>
      </c>
      <c r="Z64" s="123" t="s">
        <v>109</v>
      </c>
      <c r="AA64" s="123" t="s">
        <v>109</v>
      </c>
      <c r="AB64" s="123" t="s">
        <v>109</v>
      </c>
      <c r="AC64" s="123" t="s">
        <v>109</v>
      </c>
      <c r="AD64" s="123" t="s">
        <v>109</v>
      </c>
      <c r="AE64" s="123" t="s">
        <v>109</v>
      </c>
      <c r="AF64" s="123">
        <v>871.7514000000001</v>
      </c>
      <c r="AG64" s="123" t="s">
        <v>109</v>
      </c>
      <c r="AH64" s="123" t="s">
        <v>109</v>
      </c>
      <c r="AI64" s="123" t="s">
        <v>109</v>
      </c>
      <c r="AJ64" s="123" t="s">
        <v>109</v>
      </c>
      <c r="AK64" s="123" t="s">
        <v>109</v>
      </c>
      <c r="AL64" s="125" t="s">
        <v>109</v>
      </c>
      <c r="AM64" s="119" t="s">
        <v>109</v>
      </c>
      <c r="AN64" s="119" t="s">
        <v>109</v>
      </c>
      <c r="AO64" s="119" t="s">
        <v>109</v>
      </c>
      <c r="AP64" s="119" t="s">
        <v>109</v>
      </c>
      <c r="AQ64" s="119" t="s">
        <v>109</v>
      </c>
      <c r="AR64" s="119" t="s">
        <v>109</v>
      </c>
      <c r="AS64" s="119" t="s">
        <v>109</v>
      </c>
      <c r="AT64" s="120" t="s">
        <v>109</v>
      </c>
      <c r="AW64" s="108" t="s">
        <v>7</v>
      </c>
      <c r="AX64" s="121">
        <f t="shared" si="42"/>
        <v>165.126</v>
      </c>
      <c r="AY64" s="123">
        <f t="shared" si="43"/>
        <v>746.05634999999995</v>
      </c>
      <c r="AZ64" s="123" t="str">
        <f t="shared" si="44"/>
        <v/>
      </c>
      <c r="BA64" s="123" t="str">
        <f t="shared" si="45"/>
        <v/>
      </c>
      <c r="BB64" s="123">
        <f t="shared" si="46"/>
        <v>631.32225000000005</v>
      </c>
      <c r="BC64" s="123">
        <f t="shared" si="47"/>
        <v>68.328000000000003</v>
      </c>
      <c r="BD64" s="123" t="str">
        <f t="shared" si="48"/>
        <v/>
      </c>
      <c r="BE64" s="123" t="str">
        <f t="shared" si="49"/>
        <v/>
      </c>
      <c r="BF64" s="123">
        <f t="shared" si="50"/>
        <v>573.95519999999999</v>
      </c>
      <c r="BG64" s="122" t="str">
        <f t="shared" si="51"/>
        <v/>
      </c>
      <c r="BH64" s="123" t="str">
        <f t="shared" si="52"/>
        <v/>
      </c>
      <c r="BI64" s="123" t="str">
        <f t="shared" si="53"/>
        <v/>
      </c>
      <c r="BJ64" s="123" t="str">
        <f t="shared" si="54"/>
        <v/>
      </c>
      <c r="BK64" s="123" t="str">
        <f t="shared" si="55"/>
        <v/>
      </c>
      <c r="BL64" s="123" t="str">
        <f t="shared" si="56"/>
        <v/>
      </c>
      <c r="BM64" s="123" t="str">
        <f t="shared" si="57"/>
        <v/>
      </c>
      <c r="BN64" s="123">
        <f t="shared" si="58"/>
        <v>75.160800000000009</v>
      </c>
      <c r="BO64" s="123" t="str">
        <f t="shared" si="59"/>
        <v/>
      </c>
      <c r="BP64" s="123">
        <f t="shared" si="60"/>
        <v>1017.8024999999999</v>
      </c>
      <c r="BQ64" s="123">
        <f t="shared" si="61"/>
        <v>46.690800000000003</v>
      </c>
      <c r="BR64" s="123" t="str">
        <f t="shared" si="62"/>
        <v/>
      </c>
      <c r="BS64" s="123" t="str">
        <f t="shared" si="63"/>
        <v/>
      </c>
      <c r="BT64" s="123" t="str">
        <f t="shared" si="64"/>
        <v/>
      </c>
      <c r="BU64" s="123" t="str">
        <f t="shared" si="65"/>
        <v/>
      </c>
      <c r="BV64" s="123" t="str">
        <f t="shared" si="66"/>
        <v/>
      </c>
      <c r="BW64" s="123" t="str">
        <f t="shared" si="67"/>
        <v/>
      </c>
      <c r="BX64" s="123" t="str">
        <f t="shared" si="68"/>
        <v/>
      </c>
      <c r="BY64" s="123" t="str">
        <f t="shared" si="69"/>
        <v/>
      </c>
      <c r="BZ64" s="123" t="str">
        <f t="shared" si="70"/>
        <v/>
      </c>
      <c r="CA64" s="123">
        <f t="shared" si="71"/>
        <v>871.7514000000001</v>
      </c>
      <c r="CB64" s="123" t="str">
        <f t="shared" si="72"/>
        <v/>
      </c>
      <c r="CC64" s="123" t="str">
        <f t="shared" si="73"/>
        <v/>
      </c>
      <c r="CD64" s="123" t="str">
        <f t="shared" si="74"/>
        <v/>
      </c>
      <c r="CE64" s="123" t="str">
        <f t="shared" si="75"/>
        <v/>
      </c>
      <c r="CF64" s="123" t="str">
        <f t="shared" si="76"/>
        <v/>
      </c>
      <c r="CG64" s="125" t="str">
        <f t="shared" si="77"/>
        <v/>
      </c>
      <c r="CH64" s="119" t="str">
        <f t="shared" si="78"/>
        <v/>
      </c>
      <c r="CI64" s="119" t="str">
        <f t="shared" si="79"/>
        <v/>
      </c>
      <c r="CJ64" s="119" t="str">
        <f t="shared" si="80"/>
        <v/>
      </c>
      <c r="CK64" s="119" t="str">
        <f t="shared" si="81"/>
        <v/>
      </c>
      <c r="CL64" s="119" t="str">
        <f t="shared" si="82"/>
        <v/>
      </c>
      <c r="CM64" s="119" t="str">
        <f t="shared" si="83"/>
        <v/>
      </c>
      <c r="CN64" s="119" t="str">
        <f t="shared" si="84"/>
        <v/>
      </c>
      <c r="CO64" s="120" t="str">
        <f t="shared" si="85"/>
        <v/>
      </c>
    </row>
    <row r="65" spans="2:93" x14ac:dyDescent="0.25">
      <c r="B65" s="209" t="s">
        <v>218</v>
      </c>
      <c r="C65" s="121" t="s">
        <v>109</v>
      </c>
      <c r="D65" s="123" t="s">
        <v>109</v>
      </c>
      <c r="E65" s="123" t="s">
        <v>109</v>
      </c>
      <c r="F65" s="123" t="s">
        <v>109</v>
      </c>
      <c r="G65" s="123" t="s">
        <v>109</v>
      </c>
      <c r="H65" s="123" t="s">
        <v>109</v>
      </c>
      <c r="I65" s="123" t="s">
        <v>109</v>
      </c>
      <c r="J65" s="123" t="s">
        <v>109</v>
      </c>
      <c r="K65" s="123" t="s">
        <v>109</v>
      </c>
      <c r="L65" s="123" t="s">
        <v>109</v>
      </c>
      <c r="M65" s="122" t="s">
        <v>109</v>
      </c>
      <c r="N65" s="123" t="s">
        <v>109</v>
      </c>
      <c r="O65" s="123" t="s">
        <v>109</v>
      </c>
      <c r="P65" s="123" t="s">
        <v>109</v>
      </c>
      <c r="Q65" s="123" t="s">
        <v>109</v>
      </c>
      <c r="R65" s="123" t="s">
        <v>109</v>
      </c>
      <c r="S65" s="123" t="s">
        <v>109</v>
      </c>
      <c r="T65" s="123" t="s">
        <v>109</v>
      </c>
      <c r="U65" s="123" t="s">
        <v>109</v>
      </c>
      <c r="V65" s="123" t="s">
        <v>109</v>
      </c>
      <c r="W65" s="123" t="s">
        <v>109</v>
      </c>
      <c r="X65" s="123" t="s">
        <v>109</v>
      </c>
      <c r="Y65" s="123" t="s">
        <v>109</v>
      </c>
      <c r="Z65" s="123" t="s">
        <v>109</v>
      </c>
      <c r="AA65" s="123" t="s">
        <v>109</v>
      </c>
      <c r="AB65" s="123" t="s">
        <v>109</v>
      </c>
      <c r="AC65" s="123" t="s">
        <v>109</v>
      </c>
      <c r="AD65" s="123" t="s">
        <v>109</v>
      </c>
      <c r="AE65" s="123" t="s">
        <v>109</v>
      </c>
      <c r="AF65" s="123" t="s">
        <v>109</v>
      </c>
      <c r="AG65" s="123" t="s">
        <v>109</v>
      </c>
      <c r="AH65" s="123" t="s">
        <v>109</v>
      </c>
      <c r="AI65" s="123" t="s">
        <v>109</v>
      </c>
      <c r="AJ65" s="123" t="s">
        <v>109</v>
      </c>
      <c r="AK65" s="123" t="s">
        <v>109</v>
      </c>
      <c r="AL65" s="125" t="s">
        <v>109</v>
      </c>
      <c r="AM65" s="119" t="s">
        <v>109</v>
      </c>
      <c r="AN65" s="119" t="s">
        <v>109</v>
      </c>
      <c r="AO65" s="119" t="s">
        <v>109</v>
      </c>
      <c r="AP65" s="119" t="s">
        <v>109</v>
      </c>
      <c r="AQ65" s="119" t="s">
        <v>109</v>
      </c>
      <c r="AR65" s="119" t="s">
        <v>109</v>
      </c>
      <c r="AS65" s="119" t="s">
        <v>109</v>
      </c>
      <c r="AT65" s="120" t="s">
        <v>109</v>
      </c>
      <c r="AW65" s="209" t="s">
        <v>218</v>
      </c>
      <c r="AX65" s="121" t="str">
        <f t="shared" si="42"/>
        <v/>
      </c>
      <c r="AY65" s="123" t="str">
        <f t="shared" si="43"/>
        <v/>
      </c>
      <c r="AZ65" s="123" t="str">
        <f t="shared" si="44"/>
        <v/>
      </c>
      <c r="BA65" s="123" t="str">
        <f t="shared" si="45"/>
        <v/>
      </c>
      <c r="BB65" s="123" t="str">
        <f t="shared" si="46"/>
        <v/>
      </c>
      <c r="BC65" s="123" t="str">
        <f t="shared" si="47"/>
        <v/>
      </c>
      <c r="BD65" s="123" t="str">
        <f t="shared" si="48"/>
        <v/>
      </c>
      <c r="BE65" s="123" t="str">
        <f t="shared" si="49"/>
        <v/>
      </c>
      <c r="BF65" s="123" t="str">
        <f t="shared" si="50"/>
        <v/>
      </c>
      <c r="BG65" s="123" t="str">
        <f t="shared" si="51"/>
        <v/>
      </c>
      <c r="BH65" s="122" t="str">
        <f t="shared" si="52"/>
        <v/>
      </c>
      <c r="BI65" s="123" t="str">
        <f t="shared" si="53"/>
        <v/>
      </c>
      <c r="BJ65" s="123" t="str">
        <f t="shared" si="54"/>
        <v/>
      </c>
      <c r="BK65" s="123" t="str">
        <f t="shared" si="55"/>
        <v/>
      </c>
      <c r="BL65" s="123" t="str">
        <f t="shared" si="56"/>
        <v/>
      </c>
      <c r="BM65" s="123" t="str">
        <f t="shared" si="57"/>
        <v/>
      </c>
      <c r="BN65" s="123" t="str">
        <f t="shared" si="58"/>
        <v/>
      </c>
      <c r="BO65" s="123" t="str">
        <f t="shared" si="59"/>
        <v/>
      </c>
      <c r="BP65" s="123" t="str">
        <f t="shared" si="60"/>
        <v/>
      </c>
      <c r="BQ65" s="123" t="str">
        <f t="shared" si="61"/>
        <v/>
      </c>
      <c r="BR65" s="123" t="str">
        <f t="shared" si="62"/>
        <v/>
      </c>
      <c r="BS65" s="123" t="str">
        <f t="shared" si="63"/>
        <v/>
      </c>
      <c r="BT65" s="123" t="str">
        <f t="shared" si="64"/>
        <v/>
      </c>
      <c r="BU65" s="123" t="str">
        <f t="shared" si="65"/>
        <v/>
      </c>
      <c r="BV65" s="123" t="str">
        <f t="shared" si="66"/>
        <v/>
      </c>
      <c r="BW65" s="123" t="str">
        <f t="shared" si="67"/>
        <v/>
      </c>
      <c r="BX65" s="123" t="str">
        <f t="shared" si="68"/>
        <v/>
      </c>
      <c r="BY65" s="123" t="str">
        <f t="shared" si="69"/>
        <v/>
      </c>
      <c r="BZ65" s="123" t="str">
        <f t="shared" si="70"/>
        <v/>
      </c>
      <c r="CA65" s="123" t="str">
        <f t="shared" si="71"/>
        <v/>
      </c>
      <c r="CB65" s="123" t="str">
        <f t="shared" si="72"/>
        <v/>
      </c>
      <c r="CC65" s="123" t="str">
        <f t="shared" si="73"/>
        <v/>
      </c>
      <c r="CD65" s="123" t="str">
        <f t="shared" si="74"/>
        <v/>
      </c>
      <c r="CE65" s="123" t="str">
        <f t="shared" si="75"/>
        <v/>
      </c>
      <c r="CF65" s="123" t="str">
        <f t="shared" si="76"/>
        <v/>
      </c>
      <c r="CG65" s="125" t="str">
        <f t="shared" si="77"/>
        <v/>
      </c>
      <c r="CH65" s="119" t="str">
        <f t="shared" si="78"/>
        <v/>
      </c>
      <c r="CI65" s="119" t="str">
        <f t="shared" si="79"/>
        <v/>
      </c>
      <c r="CJ65" s="119" t="str">
        <f t="shared" si="80"/>
        <v/>
      </c>
      <c r="CK65" s="119" t="str">
        <f t="shared" si="81"/>
        <v/>
      </c>
      <c r="CL65" s="119" t="str">
        <f t="shared" si="82"/>
        <v/>
      </c>
      <c r="CM65" s="119" t="str">
        <f t="shared" si="83"/>
        <v/>
      </c>
      <c r="CN65" s="119" t="str">
        <f t="shared" si="84"/>
        <v/>
      </c>
      <c r="CO65" s="120" t="str">
        <f t="shared" si="85"/>
        <v/>
      </c>
    </row>
    <row r="66" spans="2:93" x14ac:dyDescent="0.25">
      <c r="B66" s="108" t="s">
        <v>13</v>
      </c>
      <c r="C66" s="121" t="s">
        <v>109</v>
      </c>
      <c r="D66" s="123" t="s">
        <v>109</v>
      </c>
      <c r="E66" s="123" t="s">
        <v>109</v>
      </c>
      <c r="F66" s="123" t="s">
        <v>109</v>
      </c>
      <c r="G66" s="123" t="s">
        <v>109</v>
      </c>
      <c r="H66" s="123" t="s">
        <v>109</v>
      </c>
      <c r="I66" s="123" t="s">
        <v>109</v>
      </c>
      <c r="J66" s="123" t="s">
        <v>109</v>
      </c>
      <c r="K66" s="123" t="s">
        <v>109</v>
      </c>
      <c r="L66" s="123" t="s">
        <v>109</v>
      </c>
      <c r="M66" s="123" t="s">
        <v>109</v>
      </c>
      <c r="N66" s="122" t="s">
        <v>109</v>
      </c>
      <c r="O66" s="123" t="s">
        <v>109</v>
      </c>
      <c r="P66" s="123" t="s">
        <v>109</v>
      </c>
      <c r="Q66" s="123" t="s">
        <v>109</v>
      </c>
      <c r="R66" s="123" t="s">
        <v>109</v>
      </c>
      <c r="S66" s="123" t="s">
        <v>109</v>
      </c>
      <c r="T66" s="123" t="s">
        <v>109</v>
      </c>
      <c r="U66" s="123" t="s">
        <v>109</v>
      </c>
      <c r="V66" s="123" t="s">
        <v>109</v>
      </c>
      <c r="W66" s="123" t="s">
        <v>109</v>
      </c>
      <c r="X66" s="123" t="s">
        <v>109</v>
      </c>
      <c r="Y66" s="123" t="s">
        <v>109</v>
      </c>
      <c r="Z66" s="123" t="s">
        <v>109</v>
      </c>
      <c r="AA66" s="123" t="s">
        <v>109</v>
      </c>
      <c r="AB66" s="123" t="s">
        <v>109</v>
      </c>
      <c r="AC66" s="123" t="s">
        <v>109</v>
      </c>
      <c r="AD66" s="123" t="s">
        <v>109</v>
      </c>
      <c r="AE66" s="123" t="s">
        <v>109</v>
      </c>
      <c r="AF66" s="123" t="s">
        <v>109</v>
      </c>
      <c r="AG66" s="123" t="s">
        <v>109</v>
      </c>
      <c r="AH66" s="123" t="s">
        <v>109</v>
      </c>
      <c r="AI66" s="123">
        <v>122.99039999999999</v>
      </c>
      <c r="AJ66" s="123" t="s">
        <v>109</v>
      </c>
      <c r="AK66" s="123" t="s">
        <v>109</v>
      </c>
      <c r="AL66" s="125">
        <v>184.48560000000003</v>
      </c>
      <c r="AM66" s="119" t="s">
        <v>109</v>
      </c>
      <c r="AN66" s="119" t="s">
        <v>109</v>
      </c>
      <c r="AO66" s="119" t="s">
        <v>109</v>
      </c>
      <c r="AP66" s="119" t="s">
        <v>109</v>
      </c>
      <c r="AQ66" s="119" t="s">
        <v>109</v>
      </c>
      <c r="AR66" s="119" t="s">
        <v>109</v>
      </c>
      <c r="AS66" s="119" t="s">
        <v>109</v>
      </c>
      <c r="AT66" s="120" t="s">
        <v>109</v>
      </c>
      <c r="AW66" s="108" t="s">
        <v>13</v>
      </c>
      <c r="AX66" s="121" t="str">
        <f t="shared" si="42"/>
        <v/>
      </c>
      <c r="AY66" s="123" t="str">
        <f t="shared" si="43"/>
        <v/>
      </c>
      <c r="AZ66" s="123" t="str">
        <f t="shared" si="44"/>
        <v/>
      </c>
      <c r="BA66" s="123" t="str">
        <f t="shared" si="45"/>
        <v/>
      </c>
      <c r="BB66" s="123" t="str">
        <f t="shared" si="46"/>
        <v/>
      </c>
      <c r="BC66" s="123" t="str">
        <f t="shared" si="47"/>
        <v/>
      </c>
      <c r="BD66" s="123" t="str">
        <f t="shared" si="48"/>
        <v/>
      </c>
      <c r="BE66" s="123" t="str">
        <f t="shared" si="49"/>
        <v/>
      </c>
      <c r="BF66" s="123" t="str">
        <f t="shared" si="50"/>
        <v/>
      </c>
      <c r="BG66" s="123" t="str">
        <f t="shared" si="51"/>
        <v/>
      </c>
      <c r="BH66" s="123" t="str">
        <f t="shared" si="52"/>
        <v/>
      </c>
      <c r="BI66" s="122" t="str">
        <f t="shared" si="53"/>
        <v/>
      </c>
      <c r="BJ66" s="123" t="str">
        <f t="shared" si="54"/>
        <v/>
      </c>
      <c r="BK66" s="123" t="str">
        <f t="shared" si="55"/>
        <v/>
      </c>
      <c r="BL66" s="123" t="str">
        <f t="shared" si="56"/>
        <v/>
      </c>
      <c r="BM66" s="123" t="str">
        <f t="shared" si="57"/>
        <v/>
      </c>
      <c r="BN66" s="123" t="str">
        <f t="shared" si="58"/>
        <v/>
      </c>
      <c r="BO66" s="123" t="str">
        <f t="shared" si="59"/>
        <v/>
      </c>
      <c r="BP66" s="123" t="str">
        <f t="shared" si="60"/>
        <v/>
      </c>
      <c r="BQ66" s="123" t="str">
        <f t="shared" si="61"/>
        <v/>
      </c>
      <c r="BR66" s="123" t="str">
        <f t="shared" si="62"/>
        <v/>
      </c>
      <c r="BS66" s="123">
        <f t="shared" si="63"/>
        <v>0</v>
      </c>
      <c r="BT66" s="123" t="str">
        <f t="shared" si="64"/>
        <v/>
      </c>
      <c r="BU66" s="123" t="str">
        <f t="shared" si="65"/>
        <v/>
      </c>
      <c r="BV66" s="123" t="str">
        <f t="shared" si="66"/>
        <v/>
      </c>
      <c r="BW66" s="123" t="str">
        <f t="shared" si="67"/>
        <v/>
      </c>
      <c r="BX66" s="123" t="str">
        <f t="shared" si="68"/>
        <v/>
      </c>
      <c r="BY66" s="123" t="str">
        <f t="shared" si="69"/>
        <v/>
      </c>
      <c r="BZ66" s="123" t="str">
        <f t="shared" si="70"/>
        <v/>
      </c>
      <c r="CA66" s="123" t="str">
        <f t="shared" si="71"/>
        <v/>
      </c>
      <c r="CB66" s="123" t="str">
        <f t="shared" si="72"/>
        <v/>
      </c>
      <c r="CC66" s="123" t="str">
        <f t="shared" si="73"/>
        <v/>
      </c>
      <c r="CD66" s="123">
        <f t="shared" si="74"/>
        <v>122.99039999999999</v>
      </c>
      <c r="CE66" s="123" t="str">
        <f t="shared" si="75"/>
        <v/>
      </c>
      <c r="CF66" s="123" t="str">
        <f t="shared" si="76"/>
        <v/>
      </c>
      <c r="CG66" s="125">
        <f t="shared" si="77"/>
        <v>184.48560000000003</v>
      </c>
      <c r="CH66" s="119" t="str">
        <f t="shared" si="78"/>
        <v/>
      </c>
      <c r="CI66" s="119" t="str">
        <f t="shared" si="79"/>
        <v/>
      </c>
      <c r="CJ66" s="119" t="str">
        <f t="shared" si="80"/>
        <v/>
      </c>
      <c r="CK66" s="119" t="str">
        <f t="shared" si="81"/>
        <v/>
      </c>
      <c r="CL66" s="119" t="str">
        <f t="shared" si="82"/>
        <v/>
      </c>
      <c r="CM66" s="119" t="str">
        <f t="shared" si="83"/>
        <v/>
      </c>
      <c r="CN66" s="119" t="str">
        <f t="shared" si="84"/>
        <v/>
      </c>
      <c r="CO66" s="120" t="str">
        <f t="shared" si="85"/>
        <v/>
      </c>
    </row>
    <row r="67" spans="2:93" x14ac:dyDescent="0.25">
      <c r="B67" s="108" t="s">
        <v>14</v>
      </c>
      <c r="C67" s="121" t="s">
        <v>109</v>
      </c>
      <c r="D67" s="123" t="s">
        <v>109</v>
      </c>
      <c r="E67" s="123" t="s">
        <v>109</v>
      </c>
      <c r="F67" s="123" t="s">
        <v>109</v>
      </c>
      <c r="G67" s="123" t="s">
        <v>109</v>
      </c>
      <c r="H67" s="123" t="s">
        <v>109</v>
      </c>
      <c r="I67" s="123" t="s">
        <v>109</v>
      </c>
      <c r="J67" s="123" t="s">
        <v>109</v>
      </c>
      <c r="K67" s="123" t="s">
        <v>109</v>
      </c>
      <c r="L67" s="123" t="s">
        <v>109</v>
      </c>
      <c r="M67" s="123" t="s">
        <v>109</v>
      </c>
      <c r="N67" s="123" t="s">
        <v>109</v>
      </c>
      <c r="O67" s="122" t="s">
        <v>109</v>
      </c>
      <c r="P67" s="123" t="s">
        <v>109</v>
      </c>
      <c r="Q67" s="123" t="s">
        <v>109</v>
      </c>
      <c r="R67" s="123" t="s">
        <v>109</v>
      </c>
      <c r="S67" s="123" t="s">
        <v>109</v>
      </c>
      <c r="T67" s="123" t="s">
        <v>109</v>
      </c>
      <c r="U67" s="123" t="s">
        <v>109</v>
      </c>
      <c r="V67" s="123" t="s">
        <v>109</v>
      </c>
      <c r="W67" s="123" t="s">
        <v>109</v>
      </c>
      <c r="X67" s="123" t="s">
        <v>109</v>
      </c>
      <c r="Y67" s="123" t="s">
        <v>109</v>
      </c>
      <c r="Z67" s="123" t="s">
        <v>109</v>
      </c>
      <c r="AA67" s="123" t="s">
        <v>109</v>
      </c>
      <c r="AB67" s="123" t="s">
        <v>109</v>
      </c>
      <c r="AC67" s="123">
        <v>437.58390000000003</v>
      </c>
      <c r="AD67" s="123" t="s">
        <v>109</v>
      </c>
      <c r="AE67" s="123" t="s">
        <v>109</v>
      </c>
      <c r="AF67" s="123" t="s">
        <v>109</v>
      </c>
      <c r="AG67" s="123" t="s">
        <v>109</v>
      </c>
      <c r="AH67" s="123" t="s">
        <v>109</v>
      </c>
      <c r="AI67" s="123" t="s">
        <v>109</v>
      </c>
      <c r="AJ67" s="123" t="s">
        <v>109</v>
      </c>
      <c r="AK67" s="123" t="s">
        <v>109</v>
      </c>
      <c r="AL67" s="125" t="s">
        <v>109</v>
      </c>
      <c r="AM67" s="119" t="s">
        <v>109</v>
      </c>
      <c r="AN67" s="119" t="s">
        <v>109</v>
      </c>
      <c r="AO67" s="119" t="s">
        <v>109</v>
      </c>
      <c r="AP67" s="119" t="s">
        <v>109</v>
      </c>
      <c r="AQ67" s="119" t="s">
        <v>109</v>
      </c>
      <c r="AR67" s="119" t="s">
        <v>109</v>
      </c>
      <c r="AS67" s="119" t="s">
        <v>109</v>
      </c>
      <c r="AT67" s="120" t="s">
        <v>109</v>
      </c>
      <c r="AW67" s="108" t="s">
        <v>14</v>
      </c>
      <c r="AX67" s="121" t="str">
        <f t="shared" si="42"/>
        <v/>
      </c>
      <c r="AY67" s="123" t="str">
        <f t="shared" si="43"/>
        <v/>
      </c>
      <c r="AZ67" s="123" t="str">
        <f t="shared" si="44"/>
        <v/>
      </c>
      <c r="BA67" s="123" t="str">
        <f t="shared" si="45"/>
        <v/>
      </c>
      <c r="BB67" s="123" t="str">
        <f t="shared" si="46"/>
        <v/>
      </c>
      <c r="BC67" s="123" t="str">
        <f t="shared" si="47"/>
        <v/>
      </c>
      <c r="BD67" s="123" t="str">
        <f t="shared" si="48"/>
        <v/>
      </c>
      <c r="BE67" s="123" t="str">
        <f t="shared" si="49"/>
        <v/>
      </c>
      <c r="BF67" s="123" t="str">
        <f t="shared" si="50"/>
        <v/>
      </c>
      <c r="BG67" s="123" t="str">
        <f t="shared" si="51"/>
        <v/>
      </c>
      <c r="BH67" s="123" t="str">
        <f t="shared" si="52"/>
        <v/>
      </c>
      <c r="BI67" s="123" t="str">
        <f t="shared" si="53"/>
        <v/>
      </c>
      <c r="BJ67" s="122" t="str">
        <f t="shared" si="54"/>
        <v/>
      </c>
      <c r="BK67" s="123" t="str">
        <f t="shared" si="55"/>
        <v/>
      </c>
      <c r="BL67" s="123" t="str">
        <f t="shared" si="56"/>
        <v/>
      </c>
      <c r="BM67" s="123" t="str">
        <f t="shared" si="57"/>
        <v/>
      </c>
      <c r="BN67" s="123" t="str">
        <f t="shared" si="58"/>
        <v/>
      </c>
      <c r="BO67" s="123" t="str">
        <f t="shared" si="59"/>
        <v/>
      </c>
      <c r="BP67" s="123" t="str">
        <f t="shared" si="60"/>
        <v/>
      </c>
      <c r="BQ67" s="123" t="str">
        <f t="shared" si="61"/>
        <v/>
      </c>
      <c r="BR67" s="123" t="str">
        <f t="shared" si="62"/>
        <v/>
      </c>
      <c r="BS67" s="123" t="str">
        <f t="shared" si="63"/>
        <v/>
      </c>
      <c r="BT67" s="123" t="str">
        <f t="shared" si="64"/>
        <v/>
      </c>
      <c r="BU67" s="123" t="str">
        <f t="shared" si="65"/>
        <v/>
      </c>
      <c r="BV67" s="123" t="str">
        <f t="shared" si="66"/>
        <v/>
      </c>
      <c r="BW67" s="123" t="str">
        <f t="shared" si="67"/>
        <v/>
      </c>
      <c r="BX67" s="123">
        <f t="shared" si="68"/>
        <v>437.58390000000003</v>
      </c>
      <c r="BY67" s="123" t="str">
        <f t="shared" si="69"/>
        <v/>
      </c>
      <c r="BZ67" s="123" t="str">
        <f t="shared" si="70"/>
        <v/>
      </c>
      <c r="CA67" s="123" t="str">
        <f t="shared" si="71"/>
        <v/>
      </c>
      <c r="CB67" s="123" t="str">
        <f t="shared" si="72"/>
        <v/>
      </c>
      <c r="CC67" s="123" t="str">
        <f t="shared" si="73"/>
        <v/>
      </c>
      <c r="CD67" s="123" t="str">
        <f t="shared" si="74"/>
        <v/>
      </c>
      <c r="CE67" s="123" t="str">
        <f t="shared" si="75"/>
        <v/>
      </c>
      <c r="CF67" s="123" t="str">
        <f t="shared" si="76"/>
        <v/>
      </c>
      <c r="CG67" s="125" t="str">
        <f t="shared" si="77"/>
        <v/>
      </c>
      <c r="CH67" s="119" t="str">
        <f t="shared" si="78"/>
        <v/>
      </c>
      <c r="CI67" s="119" t="str">
        <f t="shared" si="79"/>
        <v/>
      </c>
      <c r="CJ67" s="119" t="str">
        <f t="shared" si="80"/>
        <v/>
      </c>
      <c r="CK67" s="119" t="str">
        <f t="shared" si="81"/>
        <v/>
      </c>
      <c r="CL67" s="119" t="str">
        <f t="shared" si="82"/>
        <v/>
      </c>
      <c r="CM67" s="119" t="str">
        <f t="shared" si="83"/>
        <v/>
      </c>
      <c r="CN67" s="119" t="str">
        <f t="shared" si="84"/>
        <v/>
      </c>
      <c r="CO67" s="120" t="str">
        <f t="shared" si="85"/>
        <v/>
      </c>
    </row>
    <row r="68" spans="2:93" x14ac:dyDescent="0.25">
      <c r="B68" s="108" t="s">
        <v>16</v>
      </c>
      <c r="C68" s="121">
        <v>129.11144999999999</v>
      </c>
      <c r="D68" s="123" t="s">
        <v>109</v>
      </c>
      <c r="E68" s="123" t="s">
        <v>109</v>
      </c>
      <c r="F68" s="123" t="s">
        <v>109</v>
      </c>
      <c r="G68" s="123" t="s">
        <v>109</v>
      </c>
      <c r="H68" s="123" t="s">
        <v>109</v>
      </c>
      <c r="I68" s="123" t="s">
        <v>109</v>
      </c>
      <c r="J68" s="123" t="s">
        <v>109</v>
      </c>
      <c r="K68" s="123" t="s">
        <v>109</v>
      </c>
      <c r="L68" s="123" t="s">
        <v>109</v>
      </c>
      <c r="M68" s="123" t="s">
        <v>109</v>
      </c>
      <c r="N68" s="123" t="s">
        <v>109</v>
      </c>
      <c r="O68" s="123" t="s">
        <v>109</v>
      </c>
      <c r="P68" s="122" t="s">
        <v>109</v>
      </c>
      <c r="Q68" s="123" t="s">
        <v>109</v>
      </c>
      <c r="R68" s="123" t="s">
        <v>109</v>
      </c>
      <c r="S68" s="123" t="s">
        <v>109</v>
      </c>
      <c r="T68" s="123" t="s">
        <v>109</v>
      </c>
      <c r="U68" s="123" t="s">
        <v>109</v>
      </c>
      <c r="V68" s="123" t="s">
        <v>109</v>
      </c>
      <c r="W68" s="123" t="s">
        <v>109</v>
      </c>
      <c r="X68" s="123" t="s">
        <v>109</v>
      </c>
      <c r="Y68" s="123" t="s">
        <v>109</v>
      </c>
      <c r="Z68" s="123">
        <v>80.712450000000004</v>
      </c>
      <c r="AA68" s="123" t="s">
        <v>109</v>
      </c>
      <c r="AB68" s="123" t="s">
        <v>109</v>
      </c>
      <c r="AC68" s="123" t="s">
        <v>109</v>
      </c>
      <c r="AD68" s="123" t="s">
        <v>109</v>
      </c>
      <c r="AE68" s="123" t="s">
        <v>109</v>
      </c>
      <c r="AF68" s="123">
        <v>74.733750000000001</v>
      </c>
      <c r="AG68" s="123" t="s">
        <v>109</v>
      </c>
      <c r="AH68" s="123" t="s">
        <v>109</v>
      </c>
      <c r="AI68" s="123" t="s">
        <v>109</v>
      </c>
      <c r="AJ68" s="123" t="s">
        <v>109</v>
      </c>
      <c r="AK68" s="123" t="s">
        <v>109</v>
      </c>
      <c r="AL68" s="125" t="s">
        <v>109</v>
      </c>
      <c r="AM68" s="119" t="s">
        <v>109</v>
      </c>
      <c r="AN68" s="119" t="s">
        <v>109</v>
      </c>
      <c r="AO68" s="119" t="s">
        <v>109</v>
      </c>
      <c r="AP68" s="119" t="s">
        <v>109</v>
      </c>
      <c r="AQ68" s="119" t="s">
        <v>109</v>
      </c>
      <c r="AR68" s="119" t="s">
        <v>109</v>
      </c>
      <c r="AS68" s="119" t="s">
        <v>109</v>
      </c>
      <c r="AT68" s="120" t="s">
        <v>109</v>
      </c>
      <c r="AW68" s="108" t="s">
        <v>16</v>
      </c>
      <c r="AX68" s="121">
        <f t="shared" si="42"/>
        <v>129.11144999999999</v>
      </c>
      <c r="AY68" s="123" t="str">
        <f t="shared" si="43"/>
        <v/>
      </c>
      <c r="AZ68" s="123" t="str">
        <f t="shared" si="44"/>
        <v/>
      </c>
      <c r="BA68" s="123" t="str">
        <f t="shared" si="45"/>
        <v/>
      </c>
      <c r="BB68" s="123" t="str">
        <f t="shared" si="46"/>
        <v/>
      </c>
      <c r="BC68" s="123" t="str">
        <f t="shared" si="47"/>
        <v/>
      </c>
      <c r="BD68" s="123" t="str">
        <f t="shared" si="48"/>
        <v/>
      </c>
      <c r="BE68" s="123" t="str">
        <f t="shared" si="49"/>
        <v/>
      </c>
      <c r="BF68" s="123" t="str">
        <f t="shared" si="50"/>
        <v/>
      </c>
      <c r="BG68" s="123" t="str">
        <f t="shared" si="51"/>
        <v/>
      </c>
      <c r="BH68" s="123" t="str">
        <f t="shared" si="52"/>
        <v/>
      </c>
      <c r="BI68" s="123" t="str">
        <f t="shared" si="53"/>
        <v/>
      </c>
      <c r="BJ68" s="123" t="str">
        <f t="shared" si="54"/>
        <v/>
      </c>
      <c r="BK68" s="122" t="str">
        <f t="shared" si="55"/>
        <v/>
      </c>
      <c r="BL68" s="123" t="str">
        <f t="shared" si="56"/>
        <v/>
      </c>
      <c r="BM68" s="123" t="str">
        <f t="shared" si="57"/>
        <v/>
      </c>
      <c r="BN68" s="123" t="str">
        <f t="shared" si="58"/>
        <v/>
      </c>
      <c r="BO68" s="123" t="str">
        <f t="shared" si="59"/>
        <v/>
      </c>
      <c r="BP68" s="123" t="str">
        <f t="shared" si="60"/>
        <v/>
      </c>
      <c r="BQ68" s="123" t="str">
        <f t="shared" si="61"/>
        <v/>
      </c>
      <c r="BR68" s="123" t="str">
        <f t="shared" si="62"/>
        <v/>
      </c>
      <c r="BS68" s="123" t="str">
        <f t="shared" si="63"/>
        <v/>
      </c>
      <c r="BT68" s="123">
        <f t="shared" si="64"/>
        <v>0</v>
      </c>
      <c r="BU68" s="123">
        <f t="shared" si="65"/>
        <v>80.712450000000004</v>
      </c>
      <c r="BV68" s="123" t="str">
        <f t="shared" si="66"/>
        <v/>
      </c>
      <c r="BW68" s="123" t="str">
        <f t="shared" si="67"/>
        <v/>
      </c>
      <c r="BX68" s="123" t="str">
        <f t="shared" si="68"/>
        <v/>
      </c>
      <c r="BY68" s="123" t="str">
        <f t="shared" si="69"/>
        <v/>
      </c>
      <c r="BZ68" s="123" t="str">
        <f t="shared" si="70"/>
        <v/>
      </c>
      <c r="CA68" s="123">
        <f t="shared" si="71"/>
        <v>74.733750000000001</v>
      </c>
      <c r="CB68" s="123" t="str">
        <f t="shared" si="72"/>
        <v/>
      </c>
      <c r="CC68" s="123" t="str">
        <f t="shared" si="73"/>
        <v/>
      </c>
      <c r="CD68" s="123" t="str">
        <f t="shared" si="74"/>
        <v/>
      </c>
      <c r="CE68" s="123" t="str">
        <f t="shared" si="75"/>
        <v/>
      </c>
      <c r="CF68" s="123" t="str">
        <f t="shared" si="76"/>
        <v/>
      </c>
      <c r="CG68" s="125" t="str">
        <f t="shared" si="77"/>
        <v/>
      </c>
      <c r="CH68" s="119" t="str">
        <f t="shared" si="78"/>
        <v/>
      </c>
      <c r="CI68" s="119" t="str">
        <f t="shared" si="79"/>
        <v/>
      </c>
      <c r="CJ68" s="119" t="str">
        <f t="shared" si="80"/>
        <v/>
      </c>
      <c r="CK68" s="119" t="str">
        <f t="shared" si="81"/>
        <v/>
      </c>
      <c r="CL68" s="119" t="str">
        <f t="shared" si="82"/>
        <v/>
      </c>
      <c r="CM68" s="119" t="str">
        <f t="shared" si="83"/>
        <v/>
      </c>
      <c r="CN68" s="119" t="str">
        <f t="shared" si="84"/>
        <v/>
      </c>
      <c r="CO68" s="120" t="str">
        <f t="shared" si="85"/>
        <v/>
      </c>
    </row>
    <row r="69" spans="2:93" x14ac:dyDescent="0.25">
      <c r="B69" s="108" t="s">
        <v>19</v>
      </c>
      <c r="C69" s="121" t="s">
        <v>109</v>
      </c>
      <c r="D69" s="123" t="s">
        <v>109</v>
      </c>
      <c r="E69" s="123" t="s">
        <v>109</v>
      </c>
      <c r="F69" s="123" t="s">
        <v>109</v>
      </c>
      <c r="G69" s="123" t="s">
        <v>109</v>
      </c>
      <c r="H69" s="123" t="s">
        <v>109</v>
      </c>
      <c r="I69" s="123">
        <v>15.600000000000001</v>
      </c>
      <c r="J69" s="123" t="s">
        <v>109</v>
      </c>
      <c r="K69" s="123" t="s">
        <v>109</v>
      </c>
      <c r="L69" s="123" t="s">
        <v>109</v>
      </c>
      <c r="M69" s="123" t="s">
        <v>109</v>
      </c>
      <c r="N69" s="123" t="s">
        <v>109</v>
      </c>
      <c r="O69" s="123" t="s">
        <v>109</v>
      </c>
      <c r="P69" s="123" t="s">
        <v>109</v>
      </c>
      <c r="Q69" s="122" t="s">
        <v>109</v>
      </c>
      <c r="R69" s="123">
        <v>78.861900000000006</v>
      </c>
      <c r="S69" s="123" t="s">
        <v>109</v>
      </c>
      <c r="T69" s="123" t="s">
        <v>109</v>
      </c>
      <c r="U69" s="123" t="s">
        <v>109</v>
      </c>
      <c r="V69" s="123" t="s">
        <v>109</v>
      </c>
      <c r="W69" s="123" t="s">
        <v>109</v>
      </c>
      <c r="X69" s="123" t="s">
        <v>109</v>
      </c>
      <c r="Y69" s="123" t="s">
        <v>109</v>
      </c>
      <c r="Z69" s="123" t="s">
        <v>109</v>
      </c>
      <c r="AA69" s="123" t="s">
        <v>109</v>
      </c>
      <c r="AB69" s="123" t="s">
        <v>109</v>
      </c>
      <c r="AC69" s="123" t="s">
        <v>109</v>
      </c>
      <c r="AD69" s="123" t="s">
        <v>109</v>
      </c>
      <c r="AE69" s="123" t="s">
        <v>109</v>
      </c>
      <c r="AF69" s="123" t="s">
        <v>109</v>
      </c>
      <c r="AG69" s="123" t="s">
        <v>109</v>
      </c>
      <c r="AH69" s="123" t="s">
        <v>109</v>
      </c>
      <c r="AI69" s="123" t="s">
        <v>109</v>
      </c>
      <c r="AJ69" s="123" t="s">
        <v>109</v>
      </c>
      <c r="AK69" s="123" t="s">
        <v>109</v>
      </c>
      <c r="AL69" s="125" t="s">
        <v>109</v>
      </c>
      <c r="AM69" s="119" t="s">
        <v>109</v>
      </c>
      <c r="AN69" s="119" t="s">
        <v>109</v>
      </c>
      <c r="AO69" s="119" t="s">
        <v>109</v>
      </c>
      <c r="AP69" s="119" t="s">
        <v>109</v>
      </c>
      <c r="AQ69" s="119" t="s">
        <v>109</v>
      </c>
      <c r="AR69" s="119" t="s">
        <v>109</v>
      </c>
      <c r="AS69" s="119" t="s">
        <v>109</v>
      </c>
      <c r="AT69" s="120" t="s">
        <v>109</v>
      </c>
      <c r="AW69" s="108" t="s">
        <v>19</v>
      </c>
      <c r="AX69" s="121" t="str">
        <f t="shared" si="42"/>
        <v/>
      </c>
      <c r="AY69" s="123" t="str">
        <f t="shared" si="43"/>
        <v/>
      </c>
      <c r="AZ69" s="123" t="str">
        <f t="shared" si="44"/>
        <v/>
      </c>
      <c r="BA69" s="123" t="str">
        <f t="shared" si="45"/>
        <v/>
      </c>
      <c r="BB69" s="123" t="str">
        <f t="shared" si="46"/>
        <v/>
      </c>
      <c r="BC69" s="123" t="str">
        <f t="shared" si="47"/>
        <v/>
      </c>
      <c r="BD69" s="123">
        <f t="shared" si="48"/>
        <v>15.600000000000001</v>
      </c>
      <c r="BE69" s="123" t="str">
        <f t="shared" si="49"/>
        <v/>
      </c>
      <c r="BF69" s="123" t="str">
        <f t="shared" si="50"/>
        <v/>
      </c>
      <c r="BG69" s="123" t="str">
        <f t="shared" si="51"/>
        <v/>
      </c>
      <c r="BH69" s="123" t="str">
        <f t="shared" si="52"/>
        <v/>
      </c>
      <c r="BI69" s="123" t="str">
        <f t="shared" si="53"/>
        <v/>
      </c>
      <c r="BJ69" s="123" t="str">
        <f t="shared" si="54"/>
        <v/>
      </c>
      <c r="BK69" s="123" t="str">
        <f t="shared" si="55"/>
        <v/>
      </c>
      <c r="BL69" s="122" t="str">
        <f t="shared" si="56"/>
        <v/>
      </c>
      <c r="BM69" s="123">
        <f t="shared" si="57"/>
        <v>78.861900000000006</v>
      </c>
      <c r="BN69" s="123" t="str">
        <f t="shared" si="58"/>
        <v/>
      </c>
      <c r="BO69" s="123" t="str">
        <f t="shared" si="59"/>
        <v/>
      </c>
      <c r="BP69" s="123" t="str">
        <f t="shared" si="60"/>
        <v/>
      </c>
      <c r="BQ69" s="123" t="str">
        <f t="shared" si="61"/>
        <v/>
      </c>
      <c r="BR69" s="123" t="str">
        <f t="shared" si="62"/>
        <v/>
      </c>
      <c r="BS69" s="123" t="str">
        <f t="shared" si="63"/>
        <v/>
      </c>
      <c r="BT69" s="123" t="str">
        <f t="shared" si="64"/>
        <v/>
      </c>
      <c r="BU69" s="123" t="str">
        <f t="shared" si="65"/>
        <v/>
      </c>
      <c r="BV69" s="123" t="str">
        <f t="shared" si="66"/>
        <v/>
      </c>
      <c r="BW69" s="123" t="str">
        <f t="shared" si="67"/>
        <v/>
      </c>
      <c r="BX69" s="123" t="str">
        <f t="shared" si="68"/>
        <v/>
      </c>
      <c r="BY69" s="123" t="str">
        <f t="shared" si="69"/>
        <v/>
      </c>
      <c r="BZ69" s="123" t="str">
        <f t="shared" si="70"/>
        <v/>
      </c>
      <c r="CA69" s="123" t="str">
        <f t="shared" si="71"/>
        <v/>
      </c>
      <c r="CB69" s="123" t="str">
        <f t="shared" si="72"/>
        <v/>
      </c>
      <c r="CC69" s="123" t="str">
        <f t="shared" si="73"/>
        <v/>
      </c>
      <c r="CD69" s="123" t="str">
        <f t="shared" si="74"/>
        <v/>
      </c>
      <c r="CE69" s="123" t="str">
        <f t="shared" si="75"/>
        <v/>
      </c>
      <c r="CF69" s="123" t="str">
        <f t="shared" si="76"/>
        <v/>
      </c>
      <c r="CG69" s="125" t="str">
        <f t="shared" si="77"/>
        <v/>
      </c>
      <c r="CH69" s="119" t="str">
        <f t="shared" si="78"/>
        <v/>
      </c>
      <c r="CI69" s="119" t="str">
        <f t="shared" si="79"/>
        <v/>
      </c>
      <c r="CJ69" s="119" t="str">
        <f t="shared" si="80"/>
        <v/>
      </c>
      <c r="CK69" s="119" t="str">
        <f t="shared" si="81"/>
        <v/>
      </c>
      <c r="CL69" s="119" t="str">
        <f t="shared" si="82"/>
        <v/>
      </c>
      <c r="CM69" s="119" t="str">
        <f t="shared" si="83"/>
        <v/>
      </c>
      <c r="CN69" s="119" t="str">
        <f t="shared" si="84"/>
        <v/>
      </c>
      <c r="CO69" s="120" t="str">
        <f t="shared" si="85"/>
        <v/>
      </c>
    </row>
    <row r="70" spans="2:93" x14ac:dyDescent="0.25">
      <c r="B70" s="108" t="s">
        <v>17</v>
      </c>
      <c r="C70" s="121" t="s">
        <v>109</v>
      </c>
      <c r="D70" s="123" t="s">
        <v>109</v>
      </c>
      <c r="E70" s="123" t="s">
        <v>109</v>
      </c>
      <c r="F70" s="123" t="s">
        <v>109</v>
      </c>
      <c r="G70" s="123" t="s">
        <v>109</v>
      </c>
      <c r="H70" s="123" t="s">
        <v>109</v>
      </c>
      <c r="I70" s="123" t="s">
        <v>109</v>
      </c>
      <c r="J70" s="123" t="s">
        <v>109</v>
      </c>
      <c r="K70" s="123" t="s">
        <v>109</v>
      </c>
      <c r="L70" s="123" t="s">
        <v>109</v>
      </c>
      <c r="M70" s="123" t="s">
        <v>109</v>
      </c>
      <c r="N70" s="123" t="s">
        <v>109</v>
      </c>
      <c r="O70" s="123" t="s">
        <v>109</v>
      </c>
      <c r="P70" s="123" t="s">
        <v>109</v>
      </c>
      <c r="Q70" s="123">
        <v>78.861900000000006</v>
      </c>
      <c r="R70" s="122" t="s">
        <v>109</v>
      </c>
      <c r="S70" s="123" t="s">
        <v>109</v>
      </c>
      <c r="T70" s="123" t="s">
        <v>109</v>
      </c>
      <c r="U70" s="123" t="s">
        <v>109</v>
      </c>
      <c r="V70" s="123" t="s">
        <v>109</v>
      </c>
      <c r="W70" s="123" t="s">
        <v>109</v>
      </c>
      <c r="X70" s="123" t="s">
        <v>109</v>
      </c>
      <c r="Y70" s="123" t="s">
        <v>109</v>
      </c>
      <c r="Z70" s="123" t="s">
        <v>109</v>
      </c>
      <c r="AA70" s="123" t="s">
        <v>109</v>
      </c>
      <c r="AB70" s="123" t="s">
        <v>109</v>
      </c>
      <c r="AC70" s="123" t="s">
        <v>109</v>
      </c>
      <c r="AD70" s="123" t="s">
        <v>109</v>
      </c>
      <c r="AE70" s="123" t="s">
        <v>109</v>
      </c>
      <c r="AF70" s="123" t="s">
        <v>109</v>
      </c>
      <c r="AG70" s="123" t="s">
        <v>109</v>
      </c>
      <c r="AH70" s="123" t="s">
        <v>109</v>
      </c>
      <c r="AI70" s="123" t="s">
        <v>109</v>
      </c>
      <c r="AJ70" s="123" t="s">
        <v>109</v>
      </c>
      <c r="AK70" s="123" t="s">
        <v>109</v>
      </c>
      <c r="AL70" s="125" t="s">
        <v>109</v>
      </c>
      <c r="AM70" s="119" t="s">
        <v>109</v>
      </c>
      <c r="AN70" s="119" t="s">
        <v>109</v>
      </c>
      <c r="AO70" s="119">
        <v>100.35674999999999</v>
      </c>
      <c r="AP70" s="119" t="s">
        <v>109</v>
      </c>
      <c r="AQ70" s="119" t="s">
        <v>109</v>
      </c>
      <c r="AR70" s="119" t="s">
        <v>109</v>
      </c>
      <c r="AS70" s="119" t="s">
        <v>109</v>
      </c>
      <c r="AT70" s="120" t="s">
        <v>109</v>
      </c>
      <c r="AW70" s="108" t="s">
        <v>17</v>
      </c>
      <c r="AX70" s="121" t="str">
        <f t="shared" si="42"/>
        <v/>
      </c>
      <c r="AY70" s="123" t="str">
        <f t="shared" si="43"/>
        <v/>
      </c>
      <c r="AZ70" s="123" t="str">
        <f t="shared" si="44"/>
        <v/>
      </c>
      <c r="BA70" s="123" t="str">
        <f t="shared" si="45"/>
        <v/>
      </c>
      <c r="BB70" s="123" t="str">
        <f t="shared" si="46"/>
        <v/>
      </c>
      <c r="BC70" s="123" t="str">
        <f t="shared" si="47"/>
        <v/>
      </c>
      <c r="BD70" s="123" t="str">
        <f t="shared" si="48"/>
        <v/>
      </c>
      <c r="BE70" s="123" t="str">
        <f t="shared" si="49"/>
        <v/>
      </c>
      <c r="BF70" s="123" t="str">
        <f t="shared" si="50"/>
        <v/>
      </c>
      <c r="BG70" s="123" t="str">
        <f t="shared" si="51"/>
        <v/>
      </c>
      <c r="BH70" s="123" t="str">
        <f t="shared" si="52"/>
        <v/>
      </c>
      <c r="BI70" s="123" t="str">
        <f t="shared" si="53"/>
        <v/>
      </c>
      <c r="BJ70" s="123" t="str">
        <f t="shared" si="54"/>
        <v/>
      </c>
      <c r="BK70" s="123" t="str">
        <f t="shared" si="55"/>
        <v/>
      </c>
      <c r="BL70" s="123">
        <f t="shared" si="56"/>
        <v>78.861900000000006</v>
      </c>
      <c r="BM70" s="122" t="str">
        <f t="shared" si="57"/>
        <v/>
      </c>
      <c r="BN70" s="123" t="str">
        <f t="shared" si="58"/>
        <v/>
      </c>
      <c r="BO70" s="123" t="str">
        <f t="shared" si="59"/>
        <v/>
      </c>
      <c r="BP70" s="123" t="str">
        <f t="shared" si="60"/>
        <v/>
      </c>
      <c r="BQ70" s="123" t="str">
        <f t="shared" si="61"/>
        <v/>
      </c>
      <c r="BR70" s="123" t="str">
        <f t="shared" si="62"/>
        <v/>
      </c>
      <c r="BS70" s="123" t="str">
        <f t="shared" si="63"/>
        <v/>
      </c>
      <c r="BT70" s="123" t="str">
        <f t="shared" si="64"/>
        <v/>
      </c>
      <c r="BU70" s="123" t="str">
        <f t="shared" si="65"/>
        <v/>
      </c>
      <c r="BV70" s="123" t="str">
        <f t="shared" si="66"/>
        <v/>
      </c>
      <c r="BW70" s="123" t="str">
        <f t="shared" si="67"/>
        <v/>
      </c>
      <c r="BX70" s="123" t="str">
        <f t="shared" si="68"/>
        <v/>
      </c>
      <c r="BY70" s="123" t="str">
        <f t="shared" si="69"/>
        <v/>
      </c>
      <c r="BZ70" s="123" t="str">
        <f t="shared" si="70"/>
        <v/>
      </c>
      <c r="CA70" s="123" t="str">
        <f t="shared" si="71"/>
        <v/>
      </c>
      <c r="CB70" s="123" t="str">
        <f t="shared" si="72"/>
        <v/>
      </c>
      <c r="CC70" s="123" t="str">
        <f t="shared" si="73"/>
        <v/>
      </c>
      <c r="CD70" s="123" t="str">
        <f t="shared" si="74"/>
        <v/>
      </c>
      <c r="CE70" s="123" t="str">
        <f t="shared" si="75"/>
        <v/>
      </c>
      <c r="CF70" s="123" t="str">
        <f t="shared" si="76"/>
        <v/>
      </c>
      <c r="CG70" s="125" t="str">
        <f t="shared" si="77"/>
        <v/>
      </c>
      <c r="CH70" s="119" t="str">
        <f t="shared" si="78"/>
        <v/>
      </c>
      <c r="CI70" s="119" t="str">
        <f t="shared" si="79"/>
        <v/>
      </c>
      <c r="CJ70" s="119">
        <f t="shared" si="80"/>
        <v>100.35674999999999</v>
      </c>
      <c r="CK70" s="119" t="str">
        <f t="shared" si="81"/>
        <v/>
      </c>
      <c r="CL70" s="119" t="str">
        <f t="shared" si="82"/>
        <v/>
      </c>
      <c r="CM70" s="119" t="str">
        <f t="shared" si="83"/>
        <v/>
      </c>
      <c r="CN70" s="119" t="str">
        <f t="shared" si="84"/>
        <v/>
      </c>
      <c r="CO70" s="120" t="str">
        <f t="shared" si="85"/>
        <v/>
      </c>
    </row>
    <row r="71" spans="2:93" x14ac:dyDescent="0.25">
      <c r="B71" s="108" t="s">
        <v>18</v>
      </c>
      <c r="C71" s="121" t="s">
        <v>109</v>
      </c>
      <c r="D71" s="123" t="s">
        <v>109</v>
      </c>
      <c r="E71" s="123" t="s">
        <v>109</v>
      </c>
      <c r="F71" s="123" t="s">
        <v>109</v>
      </c>
      <c r="G71" s="123" t="s">
        <v>109</v>
      </c>
      <c r="H71" s="123" t="s">
        <v>109</v>
      </c>
      <c r="I71" s="123" t="s">
        <v>109</v>
      </c>
      <c r="J71" s="123" t="s">
        <v>109</v>
      </c>
      <c r="K71" s="123" t="s">
        <v>109</v>
      </c>
      <c r="L71" s="123" t="s">
        <v>109</v>
      </c>
      <c r="M71" s="123" t="s">
        <v>109</v>
      </c>
      <c r="N71" s="123" t="s">
        <v>109</v>
      </c>
      <c r="O71" s="123" t="s">
        <v>109</v>
      </c>
      <c r="P71" s="123" t="s">
        <v>109</v>
      </c>
      <c r="Q71" s="123" t="s">
        <v>109</v>
      </c>
      <c r="R71" s="123" t="s">
        <v>109</v>
      </c>
      <c r="S71" s="122" t="s">
        <v>109</v>
      </c>
      <c r="T71" s="123" t="s">
        <v>109</v>
      </c>
      <c r="U71" s="123" t="s">
        <v>109</v>
      </c>
      <c r="V71" s="123" t="s">
        <v>109</v>
      </c>
      <c r="W71" s="123" t="s">
        <v>109</v>
      </c>
      <c r="X71" s="123" t="s">
        <v>109</v>
      </c>
      <c r="Y71" s="123" t="s">
        <v>109</v>
      </c>
      <c r="Z71" s="123" t="s">
        <v>109</v>
      </c>
      <c r="AA71" s="123" t="s">
        <v>109</v>
      </c>
      <c r="AB71" s="123" t="s">
        <v>109</v>
      </c>
      <c r="AC71" s="123" t="s">
        <v>109</v>
      </c>
      <c r="AD71" s="123" t="s">
        <v>109</v>
      </c>
      <c r="AE71" s="123" t="s">
        <v>109</v>
      </c>
      <c r="AF71" s="123" t="s">
        <v>109</v>
      </c>
      <c r="AG71" s="123" t="s">
        <v>109</v>
      </c>
      <c r="AH71" s="123" t="s">
        <v>109</v>
      </c>
      <c r="AI71" s="123" t="s">
        <v>109</v>
      </c>
      <c r="AJ71" s="123" t="s">
        <v>109</v>
      </c>
      <c r="AK71" s="123" t="s">
        <v>109</v>
      </c>
      <c r="AL71" s="125" t="s">
        <v>109</v>
      </c>
      <c r="AM71" s="119" t="s">
        <v>109</v>
      </c>
      <c r="AN71" s="119" t="s">
        <v>109</v>
      </c>
      <c r="AO71" s="119" t="s">
        <v>109</v>
      </c>
      <c r="AP71" s="119" t="s">
        <v>109</v>
      </c>
      <c r="AQ71" s="119" t="s">
        <v>109</v>
      </c>
      <c r="AR71" s="119" t="s">
        <v>109</v>
      </c>
      <c r="AS71" s="119" t="s">
        <v>109</v>
      </c>
      <c r="AT71" s="120" t="s">
        <v>109</v>
      </c>
      <c r="AW71" s="108" t="s">
        <v>18</v>
      </c>
      <c r="AX71" s="121" t="str">
        <f t="shared" si="42"/>
        <v/>
      </c>
      <c r="AY71" s="123" t="str">
        <f t="shared" si="43"/>
        <v/>
      </c>
      <c r="AZ71" s="123" t="str">
        <f t="shared" si="44"/>
        <v/>
      </c>
      <c r="BA71" s="123" t="str">
        <f t="shared" si="45"/>
        <v/>
      </c>
      <c r="BB71" s="123" t="str">
        <f t="shared" si="46"/>
        <v/>
      </c>
      <c r="BC71" s="123" t="str">
        <f t="shared" si="47"/>
        <v/>
      </c>
      <c r="BD71" s="123" t="str">
        <f t="shared" si="48"/>
        <v/>
      </c>
      <c r="BE71" s="123" t="str">
        <f t="shared" si="49"/>
        <v/>
      </c>
      <c r="BF71" s="123" t="str">
        <f t="shared" si="50"/>
        <v/>
      </c>
      <c r="BG71" s="123" t="str">
        <f t="shared" si="51"/>
        <v/>
      </c>
      <c r="BH71" s="123" t="str">
        <f t="shared" si="52"/>
        <v/>
      </c>
      <c r="BI71" s="123" t="str">
        <f t="shared" si="53"/>
        <v/>
      </c>
      <c r="BJ71" s="123" t="str">
        <f t="shared" si="54"/>
        <v/>
      </c>
      <c r="BK71" s="123" t="str">
        <f t="shared" si="55"/>
        <v/>
      </c>
      <c r="BL71" s="123" t="str">
        <f t="shared" si="56"/>
        <v/>
      </c>
      <c r="BM71" s="123" t="str">
        <f t="shared" si="57"/>
        <v/>
      </c>
      <c r="BN71" s="122" t="str">
        <f t="shared" si="58"/>
        <v/>
      </c>
      <c r="BO71" s="123" t="str">
        <f t="shared" si="59"/>
        <v/>
      </c>
      <c r="BP71" s="123" t="str">
        <f t="shared" si="60"/>
        <v/>
      </c>
      <c r="BQ71" s="123" t="str">
        <f t="shared" si="61"/>
        <v/>
      </c>
      <c r="BR71" s="123" t="str">
        <f t="shared" si="62"/>
        <v/>
      </c>
      <c r="BS71" s="123" t="str">
        <f t="shared" si="63"/>
        <v/>
      </c>
      <c r="BT71" s="123" t="str">
        <f t="shared" si="64"/>
        <v/>
      </c>
      <c r="BU71" s="123" t="str">
        <f t="shared" si="65"/>
        <v/>
      </c>
      <c r="BV71" s="123" t="str">
        <f t="shared" si="66"/>
        <v/>
      </c>
      <c r="BW71" s="123" t="str">
        <f t="shared" si="67"/>
        <v/>
      </c>
      <c r="BX71" s="123" t="str">
        <f t="shared" si="68"/>
        <v/>
      </c>
      <c r="BY71" s="123" t="str">
        <f t="shared" si="69"/>
        <v/>
      </c>
      <c r="BZ71" s="123" t="str">
        <f t="shared" si="70"/>
        <v/>
      </c>
      <c r="CA71" s="123" t="str">
        <f t="shared" si="71"/>
        <v/>
      </c>
      <c r="CB71" s="123" t="str">
        <f t="shared" si="72"/>
        <v/>
      </c>
      <c r="CC71" s="123" t="str">
        <f t="shared" si="73"/>
        <v/>
      </c>
      <c r="CD71" s="123" t="str">
        <f t="shared" si="74"/>
        <v/>
      </c>
      <c r="CE71" s="123" t="str">
        <f t="shared" si="75"/>
        <v/>
      </c>
      <c r="CF71" s="123" t="str">
        <f t="shared" si="76"/>
        <v/>
      </c>
      <c r="CG71" s="125" t="str">
        <f t="shared" si="77"/>
        <v/>
      </c>
      <c r="CH71" s="119" t="str">
        <f t="shared" si="78"/>
        <v/>
      </c>
      <c r="CI71" s="119" t="str">
        <f t="shared" si="79"/>
        <v/>
      </c>
      <c r="CJ71" s="119" t="str">
        <f t="shared" si="80"/>
        <v/>
      </c>
      <c r="CK71" s="119" t="str">
        <f t="shared" si="81"/>
        <v/>
      </c>
      <c r="CL71" s="119" t="str">
        <f t="shared" si="82"/>
        <v/>
      </c>
      <c r="CM71" s="119" t="str">
        <f t="shared" si="83"/>
        <v/>
      </c>
      <c r="CN71" s="119" t="str">
        <f t="shared" si="84"/>
        <v/>
      </c>
      <c r="CO71" s="120" t="str">
        <f t="shared" si="85"/>
        <v/>
      </c>
    </row>
    <row r="72" spans="2:93" x14ac:dyDescent="0.25">
      <c r="B72" s="108" t="s">
        <v>20</v>
      </c>
      <c r="C72" s="121" t="s">
        <v>109</v>
      </c>
      <c r="D72" s="123" t="s">
        <v>109</v>
      </c>
      <c r="E72" s="123" t="s">
        <v>109</v>
      </c>
      <c r="F72" s="123" t="s">
        <v>109</v>
      </c>
      <c r="G72" s="123" t="s">
        <v>109</v>
      </c>
      <c r="H72" s="123" t="s">
        <v>109</v>
      </c>
      <c r="I72" s="123" t="s">
        <v>109</v>
      </c>
      <c r="J72" s="123" t="s">
        <v>109</v>
      </c>
      <c r="K72" s="123" t="s">
        <v>109</v>
      </c>
      <c r="L72" s="123" t="s">
        <v>109</v>
      </c>
      <c r="M72" s="123" t="s">
        <v>109</v>
      </c>
      <c r="N72" s="123" t="s">
        <v>109</v>
      </c>
      <c r="O72" s="123" t="s">
        <v>109</v>
      </c>
      <c r="P72" s="123" t="s">
        <v>109</v>
      </c>
      <c r="Q72" s="123" t="s">
        <v>109</v>
      </c>
      <c r="R72" s="123" t="s">
        <v>109</v>
      </c>
      <c r="S72" s="123" t="s">
        <v>109</v>
      </c>
      <c r="T72" s="122" t="s">
        <v>109</v>
      </c>
      <c r="U72" s="123" t="s">
        <v>109</v>
      </c>
      <c r="V72" s="123" t="s">
        <v>109</v>
      </c>
      <c r="W72" s="123" t="s">
        <v>109</v>
      </c>
      <c r="X72" s="123" t="s">
        <v>109</v>
      </c>
      <c r="Y72" s="123" t="s">
        <v>109</v>
      </c>
      <c r="Z72" s="123" t="s">
        <v>109</v>
      </c>
      <c r="AA72" s="123" t="s">
        <v>109</v>
      </c>
      <c r="AB72" s="123" t="s">
        <v>109</v>
      </c>
      <c r="AC72" s="123" t="s">
        <v>109</v>
      </c>
      <c r="AD72" s="123" t="s">
        <v>109</v>
      </c>
      <c r="AE72" s="123" t="s">
        <v>109</v>
      </c>
      <c r="AF72" s="123" t="s">
        <v>109</v>
      </c>
      <c r="AG72" s="123" t="s">
        <v>109</v>
      </c>
      <c r="AH72" s="123" t="s">
        <v>109</v>
      </c>
      <c r="AI72" s="123" t="s">
        <v>109</v>
      </c>
      <c r="AJ72" s="123" t="s">
        <v>109</v>
      </c>
      <c r="AK72" s="123" t="s">
        <v>109</v>
      </c>
      <c r="AL72" s="125" t="s">
        <v>109</v>
      </c>
      <c r="AM72" s="119" t="s">
        <v>109</v>
      </c>
      <c r="AN72" s="119" t="s">
        <v>109</v>
      </c>
      <c r="AO72" s="119" t="s">
        <v>109</v>
      </c>
      <c r="AP72" s="119" t="s">
        <v>109</v>
      </c>
      <c r="AQ72" s="119" t="s">
        <v>109</v>
      </c>
      <c r="AR72" s="119" t="s">
        <v>109</v>
      </c>
      <c r="AS72" s="119" t="s">
        <v>109</v>
      </c>
      <c r="AT72" s="120" t="s">
        <v>109</v>
      </c>
      <c r="AW72" s="108" t="s">
        <v>20</v>
      </c>
      <c r="AX72" s="121" t="str">
        <f t="shared" si="42"/>
        <v/>
      </c>
      <c r="AY72" s="123" t="str">
        <f t="shared" si="43"/>
        <v/>
      </c>
      <c r="AZ72" s="123" t="str">
        <f t="shared" si="44"/>
        <v/>
      </c>
      <c r="BA72" s="123" t="str">
        <f t="shared" si="45"/>
        <v/>
      </c>
      <c r="BB72" s="123" t="str">
        <f t="shared" si="46"/>
        <v/>
      </c>
      <c r="BC72" s="123" t="str">
        <f t="shared" si="47"/>
        <v/>
      </c>
      <c r="BD72" s="123" t="str">
        <f t="shared" si="48"/>
        <v/>
      </c>
      <c r="BE72" s="123" t="str">
        <f t="shared" si="49"/>
        <v/>
      </c>
      <c r="BF72" s="123" t="str">
        <f t="shared" si="50"/>
        <v/>
      </c>
      <c r="BG72" s="123" t="str">
        <f t="shared" si="51"/>
        <v/>
      </c>
      <c r="BH72" s="123" t="str">
        <f t="shared" si="52"/>
        <v/>
      </c>
      <c r="BI72" s="123" t="str">
        <f t="shared" si="53"/>
        <v/>
      </c>
      <c r="BJ72" s="123" t="str">
        <f t="shared" si="54"/>
        <v/>
      </c>
      <c r="BK72" s="123" t="str">
        <f t="shared" si="55"/>
        <v/>
      </c>
      <c r="BL72" s="123" t="str">
        <f t="shared" si="56"/>
        <v/>
      </c>
      <c r="BM72" s="123" t="str">
        <f t="shared" si="57"/>
        <v/>
      </c>
      <c r="BN72" s="123" t="str">
        <f t="shared" si="58"/>
        <v/>
      </c>
      <c r="BO72" s="122" t="str">
        <f t="shared" si="59"/>
        <v/>
      </c>
      <c r="BP72" s="123" t="str">
        <f t="shared" si="60"/>
        <v/>
      </c>
      <c r="BQ72" s="123" t="str">
        <f t="shared" si="61"/>
        <v/>
      </c>
      <c r="BR72" s="123" t="str">
        <f t="shared" si="62"/>
        <v/>
      </c>
      <c r="BS72" s="123" t="str">
        <f t="shared" si="63"/>
        <v/>
      </c>
      <c r="BT72" s="123" t="str">
        <f t="shared" si="64"/>
        <v/>
      </c>
      <c r="BU72" s="123" t="str">
        <f t="shared" si="65"/>
        <v/>
      </c>
      <c r="BV72" s="123" t="str">
        <f t="shared" si="66"/>
        <v/>
      </c>
      <c r="BW72" s="123" t="str">
        <f t="shared" si="67"/>
        <v/>
      </c>
      <c r="BX72" s="123" t="str">
        <f t="shared" si="68"/>
        <v/>
      </c>
      <c r="BY72" s="123" t="str">
        <f t="shared" si="69"/>
        <v/>
      </c>
      <c r="BZ72" s="123" t="str">
        <f t="shared" si="70"/>
        <v/>
      </c>
      <c r="CA72" s="123" t="str">
        <f t="shared" si="71"/>
        <v/>
      </c>
      <c r="CB72" s="123" t="str">
        <f t="shared" si="72"/>
        <v/>
      </c>
      <c r="CC72" s="123" t="str">
        <f t="shared" si="73"/>
        <v/>
      </c>
      <c r="CD72" s="123" t="str">
        <f t="shared" si="74"/>
        <v/>
      </c>
      <c r="CE72" s="123" t="str">
        <f t="shared" si="75"/>
        <v/>
      </c>
      <c r="CF72" s="123" t="str">
        <f t="shared" si="76"/>
        <v/>
      </c>
      <c r="CG72" s="125" t="str">
        <f t="shared" si="77"/>
        <v/>
      </c>
      <c r="CH72" s="119" t="str">
        <f t="shared" si="78"/>
        <v/>
      </c>
      <c r="CI72" s="119" t="str">
        <f t="shared" si="79"/>
        <v/>
      </c>
      <c r="CJ72" s="119" t="str">
        <f t="shared" si="80"/>
        <v/>
      </c>
      <c r="CK72" s="119" t="str">
        <f t="shared" si="81"/>
        <v/>
      </c>
      <c r="CL72" s="119" t="str">
        <f t="shared" si="82"/>
        <v/>
      </c>
      <c r="CM72" s="119" t="str">
        <f t="shared" si="83"/>
        <v/>
      </c>
      <c r="CN72" s="119" t="str">
        <f t="shared" si="84"/>
        <v/>
      </c>
      <c r="CO72" s="120" t="str">
        <f t="shared" si="85"/>
        <v/>
      </c>
    </row>
    <row r="73" spans="2:93" x14ac:dyDescent="0.25">
      <c r="B73" s="108" t="s">
        <v>21</v>
      </c>
      <c r="C73" s="121" t="s">
        <v>109</v>
      </c>
      <c r="D73" s="123">
        <v>1944.2163</v>
      </c>
      <c r="E73" s="123" t="s">
        <v>109</v>
      </c>
      <c r="F73" s="123" t="s">
        <v>109</v>
      </c>
      <c r="G73" s="123" t="s">
        <v>109</v>
      </c>
      <c r="H73" s="123" t="s">
        <v>109</v>
      </c>
      <c r="I73" s="123" t="s">
        <v>109</v>
      </c>
      <c r="J73" s="123" t="s">
        <v>109</v>
      </c>
      <c r="K73" s="123" t="s">
        <v>109</v>
      </c>
      <c r="L73" s="123">
        <v>3734.26755</v>
      </c>
      <c r="M73" s="123" t="s">
        <v>109</v>
      </c>
      <c r="N73" s="123" t="s">
        <v>109</v>
      </c>
      <c r="O73" s="123" t="s">
        <v>109</v>
      </c>
      <c r="P73" s="123" t="s">
        <v>109</v>
      </c>
      <c r="Q73" s="123" t="s">
        <v>109</v>
      </c>
      <c r="R73" s="123" t="s">
        <v>109</v>
      </c>
      <c r="S73" s="123" t="s">
        <v>109</v>
      </c>
      <c r="T73" s="123" t="s">
        <v>109</v>
      </c>
      <c r="U73" s="122" t="s">
        <v>109</v>
      </c>
      <c r="V73" s="123" t="s">
        <v>109</v>
      </c>
      <c r="W73" s="123" t="s">
        <v>109</v>
      </c>
      <c r="X73" s="123" t="s">
        <v>109</v>
      </c>
      <c r="Y73" s="123" t="s">
        <v>109</v>
      </c>
      <c r="Z73" s="123" t="s">
        <v>109</v>
      </c>
      <c r="AA73" s="123" t="s">
        <v>109</v>
      </c>
      <c r="AB73" s="123" t="s">
        <v>109</v>
      </c>
      <c r="AC73" s="123">
        <v>1162.1454000000001</v>
      </c>
      <c r="AD73" s="123" t="s">
        <v>109</v>
      </c>
      <c r="AE73" s="123" t="s">
        <v>109</v>
      </c>
      <c r="AF73" s="123" t="s">
        <v>109</v>
      </c>
      <c r="AG73" s="123" t="s">
        <v>109</v>
      </c>
      <c r="AH73" s="123" t="s">
        <v>109</v>
      </c>
      <c r="AI73" s="123" t="s">
        <v>109</v>
      </c>
      <c r="AJ73" s="123" t="s">
        <v>109</v>
      </c>
      <c r="AK73" s="123" t="s">
        <v>109</v>
      </c>
      <c r="AL73" s="125" t="s">
        <v>109</v>
      </c>
      <c r="AM73" s="119" t="s">
        <v>109</v>
      </c>
      <c r="AN73" s="119" t="s">
        <v>109</v>
      </c>
      <c r="AO73" s="119" t="s">
        <v>109</v>
      </c>
      <c r="AP73" s="119" t="s">
        <v>109</v>
      </c>
      <c r="AQ73" s="119" t="s">
        <v>109</v>
      </c>
      <c r="AR73" s="119" t="s">
        <v>109</v>
      </c>
      <c r="AS73" s="119" t="s">
        <v>109</v>
      </c>
      <c r="AT73" s="120" t="s">
        <v>109</v>
      </c>
      <c r="AW73" s="108" t="s">
        <v>21</v>
      </c>
      <c r="AX73" s="121" t="str">
        <f t="shared" si="42"/>
        <v/>
      </c>
      <c r="AY73" s="123">
        <f t="shared" si="43"/>
        <v>1944.2163</v>
      </c>
      <c r="AZ73" s="123" t="str">
        <f t="shared" si="44"/>
        <v/>
      </c>
      <c r="BA73" s="123" t="str">
        <f t="shared" si="45"/>
        <v/>
      </c>
      <c r="BB73" s="123" t="str">
        <f t="shared" si="46"/>
        <v/>
      </c>
      <c r="BC73" s="123" t="str">
        <f t="shared" si="47"/>
        <v/>
      </c>
      <c r="BD73" s="123" t="str">
        <f t="shared" si="48"/>
        <v/>
      </c>
      <c r="BE73" s="123" t="str">
        <f t="shared" si="49"/>
        <v/>
      </c>
      <c r="BF73" s="123" t="str">
        <f t="shared" si="50"/>
        <v/>
      </c>
      <c r="BG73" s="123">
        <f t="shared" si="51"/>
        <v>3734.26755</v>
      </c>
      <c r="BH73" s="123" t="str">
        <f t="shared" si="52"/>
        <v/>
      </c>
      <c r="BI73" s="123" t="str">
        <f t="shared" si="53"/>
        <v/>
      </c>
      <c r="BJ73" s="123" t="str">
        <f t="shared" si="54"/>
        <v/>
      </c>
      <c r="BK73" s="123" t="str">
        <f t="shared" si="55"/>
        <v/>
      </c>
      <c r="BL73" s="123" t="str">
        <f t="shared" si="56"/>
        <v/>
      </c>
      <c r="BM73" s="123" t="str">
        <f t="shared" si="57"/>
        <v/>
      </c>
      <c r="BN73" s="123" t="str">
        <f t="shared" si="58"/>
        <v/>
      </c>
      <c r="BO73" s="123" t="str">
        <f t="shared" si="59"/>
        <v/>
      </c>
      <c r="BP73" s="122" t="str">
        <f t="shared" si="60"/>
        <v/>
      </c>
      <c r="BQ73" s="123" t="str">
        <f t="shared" si="61"/>
        <v/>
      </c>
      <c r="BR73" s="123" t="str">
        <f t="shared" si="62"/>
        <v/>
      </c>
      <c r="BS73" s="123" t="str">
        <f t="shared" si="63"/>
        <v/>
      </c>
      <c r="BT73" s="123" t="str">
        <f t="shared" si="64"/>
        <v/>
      </c>
      <c r="BU73" s="123" t="str">
        <f t="shared" si="65"/>
        <v/>
      </c>
      <c r="BV73" s="123" t="str">
        <f t="shared" si="66"/>
        <v/>
      </c>
      <c r="BW73" s="123" t="str">
        <f t="shared" si="67"/>
        <v/>
      </c>
      <c r="BX73" s="123">
        <f t="shared" si="68"/>
        <v>1162.1454000000001</v>
      </c>
      <c r="BY73" s="123" t="str">
        <f t="shared" si="69"/>
        <v/>
      </c>
      <c r="BZ73" s="123" t="str">
        <f t="shared" si="70"/>
        <v/>
      </c>
      <c r="CA73" s="123" t="str">
        <f t="shared" si="71"/>
        <v/>
      </c>
      <c r="CB73" s="123" t="str">
        <f t="shared" si="72"/>
        <v/>
      </c>
      <c r="CC73" s="123" t="str">
        <f t="shared" si="73"/>
        <v/>
      </c>
      <c r="CD73" s="123" t="str">
        <f t="shared" si="74"/>
        <v/>
      </c>
      <c r="CE73" s="123" t="str">
        <f t="shared" si="75"/>
        <v/>
      </c>
      <c r="CF73" s="123" t="str">
        <f t="shared" si="76"/>
        <v/>
      </c>
      <c r="CG73" s="125" t="str">
        <f t="shared" si="77"/>
        <v/>
      </c>
      <c r="CH73" s="119" t="str">
        <f t="shared" si="78"/>
        <v/>
      </c>
      <c r="CI73" s="119" t="str">
        <f t="shared" si="79"/>
        <v/>
      </c>
      <c r="CJ73" s="119" t="str">
        <f t="shared" si="80"/>
        <v/>
      </c>
      <c r="CK73" s="119" t="str">
        <f t="shared" si="81"/>
        <v/>
      </c>
      <c r="CL73" s="119" t="str">
        <f t="shared" si="82"/>
        <v/>
      </c>
      <c r="CM73" s="119" t="str">
        <f t="shared" si="83"/>
        <v/>
      </c>
      <c r="CN73" s="119" t="str">
        <f t="shared" si="84"/>
        <v/>
      </c>
      <c r="CO73" s="120" t="str">
        <f t="shared" si="85"/>
        <v/>
      </c>
    </row>
    <row r="74" spans="2:93" x14ac:dyDescent="0.25">
      <c r="B74" s="108" t="s">
        <v>23</v>
      </c>
      <c r="C74" s="121" t="s">
        <v>109</v>
      </c>
      <c r="D74" s="123" t="s">
        <v>109</v>
      </c>
      <c r="E74" s="123" t="s">
        <v>109</v>
      </c>
      <c r="F74" s="123" t="s">
        <v>109</v>
      </c>
      <c r="G74" s="123" t="s">
        <v>109</v>
      </c>
      <c r="H74" s="123" t="s">
        <v>109</v>
      </c>
      <c r="I74" s="123" t="s">
        <v>109</v>
      </c>
      <c r="J74" s="123" t="s">
        <v>109</v>
      </c>
      <c r="K74" s="123" t="s">
        <v>109</v>
      </c>
      <c r="L74" s="123"/>
      <c r="M74" s="123" t="s">
        <v>109</v>
      </c>
      <c r="N74" s="123" t="s">
        <v>109</v>
      </c>
      <c r="O74" s="123" t="s">
        <v>109</v>
      </c>
      <c r="P74" s="123" t="s">
        <v>109</v>
      </c>
      <c r="Q74" s="123" t="s">
        <v>109</v>
      </c>
      <c r="R74" s="123" t="s">
        <v>109</v>
      </c>
      <c r="S74" s="123" t="s">
        <v>109</v>
      </c>
      <c r="T74" s="123" t="s">
        <v>109</v>
      </c>
      <c r="U74" s="123" t="s">
        <v>109</v>
      </c>
      <c r="V74" s="122" t="s">
        <v>109</v>
      </c>
      <c r="W74" s="123" t="s">
        <v>109</v>
      </c>
      <c r="X74" s="123" t="s">
        <v>109</v>
      </c>
      <c r="Y74" s="123" t="s">
        <v>109</v>
      </c>
      <c r="Z74" s="123" t="s">
        <v>109</v>
      </c>
      <c r="AA74" s="123" t="s">
        <v>109</v>
      </c>
      <c r="AB74" s="123" t="s">
        <v>109</v>
      </c>
      <c r="AC74" s="123" t="s">
        <v>109</v>
      </c>
      <c r="AD74" s="123" t="s">
        <v>109</v>
      </c>
      <c r="AE74" s="123" t="s">
        <v>109</v>
      </c>
      <c r="AF74" s="123" t="s">
        <v>109</v>
      </c>
      <c r="AG74" s="123" t="s">
        <v>109</v>
      </c>
      <c r="AH74" s="123" t="s">
        <v>109</v>
      </c>
      <c r="AI74" s="123" t="s">
        <v>109</v>
      </c>
      <c r="AJ74" s="123" t="s">
        <v>109</v>
      </c>
      <c r="AK74" s="123" t="s">
        <v>109</v>
      </c>
      <c r="AL74" s="125" t="s">
        <v>109</v>
      </c>
      <c r="AM74" s="119" t="s">
        <v>109</v>
      </c>
      <c r="AN74" s="119" t="s">
        <v>109</v>
      </c>
      <c r="AO74" s="119" t="s">
        <v>109</v>
      </c>
      <c r="AP74" s="119" t="s">
        <v>109</v>
      </c>
      <c r="AQ74" s="119" t="s">
        <v>109</v>
      </c>
      <c r="AR74" s="119" t="s">
        <v>109</v>
      </c>
      <c r="AS74" s="119" t="s">
        <v>109</v>
      </c>
      <c r="AT74" s="120" t="s">
        <v>109</v>
      </c>
      <c r="AW74" s="108" t="s">
        <v>23</v>
      </c>
      <c r="AX74" s="121" t="str">
        <f t="shared" si="42"/>
        <v/>
      </c>
      <c r="AY74" s="123" t="str">
        <f t="shared" si="43"/>
        <v/>
      </c>
      <c r="AZ74" s="123" t="str">
        <f t="shared" si="44"/>
        <v/>
      </c>
      <c r="BA74" s="123" t="str">
        <f t="shared" si="45"/>
        <v/>
      </c>
      <c r="BB74" s="123" t="str">
        <f t="shared" si="46"/>
        <v/>
      </c>
      <c r="BC74" s="123" t="str">
        <f t="shared" si="47"/>
        <v/>
      </c>
      <c r="BD74" s="123" t="str">
        <f t="shared" si="48"/>
        <v/>
      </c>
      <c r="BE74" s="123" t="str">
        <f t="shared" si="49"/>
        <v/>
      </c>
      <c r="BF74" s="123" t="str">
        <f t="shared" si="50"/>
        <v/>
      </c>
      <c r="BG74" s="123" t="str">
        <f t="shared" si="51"/>
        <v/>
      </c>
      <c r="BH74" s="123" t="str">
        <f t="shared" si="52"/>
        <v/>
      </c>
      <c r="BI74" s="123" t="str">
        <f t="shared" si="53"/>
        <v/>
      </c>
      <c r="BJ74" s="123" t="str">
        <f t="shared" si="54"/>
        <v/>
      </c>
      <c r="BK74" s="123" t="str">
        <f t="shared" si="55"/>
        <v/>
      </c>
      <c r="BL74" s="123" t="str">
        <f t="shared" si="56"/>
        <v/>
      </c>
      <c r="BM74" s="123" t="str">
        <f t="shared" si="57"/>
        <v/>
      </c>
      <c r="BN74" s="123" t="str">
        <f t="shared" si="58"/>
        <v/>
      </c>
      <c r="BO74" s="123" t="str">
        <f t="shared" si="59"/>
        <v/>
      </c>
      <c r="BP74" s="123" t="str">
        <f t="shared" si="60"/>
        <v/>
      </c>
      <c r="BQ74" s="122" t="str">
        <f t="shared" si="61"/>
        <v/>
      </c>
      <c r="BR74" s="123" t="str">
        <f t="shared" si="62"/>
        <v/>
      </c>
      <c r="BS74" s="123" t="str">
        <f t="shared" si="63"/>
        <v/>
      </c>
      <c r="BT74" s="123" t="str">
        <f t="shared" si="64"/>
        <v/>
      </c>
      <c r="BU74" s="123" t="str">
        <f t="shared" si="65"/>
        <v/>
      </c>
      <c r="BV74" s="123" t="str">
        <f t="shared" si="66"/>
        <v/>
      </c>
      <c r="BW74" s="123" t="str">
        <f t="shared" si="67"/>
        <v/>
      </c>
      <c r="BX74" s="123" t="str">
        <f t="shared" si="68"/>
        <v/>
      </c>
      <c r="BY74" s="123" t="str">
        <f t="shared" si="69"/>
        <v/>
      </c>
      <c r="BZ74" s="123" t="str">
        <f t="shared" si="70"/>
        <v/>
      </c>
      <c r="CA74" s="123" t="str">
        <f t="shared" si="71"/>
        <v/>
      </c>
      <c r="CB74" s="123" t="str">
        <f t="shared" si="72"/>
        <v/>
      </c>
      <c r="CC74" s="123" t="str">
        <f t="shared" si="73"/>
        <v/>
      </c>
      <c r="CD74" s="123" t="str">
        <f t="shared" si="74"/>
        <v/>
      </c>
      <c r="CE74" s="123" t="str">
        <f t="shared" si="75"/>
        <v/>
      </c>
      <c r="CF74" s="123" t="str">
        <f t="shared" si="76"/>
        <v/>
      </c>
      <c r="CG74" s="125" t="str">
        <f t="shared" si="77"/>
        <v/>
      </c>
      <c r="CH74" s="119" t="str">
        <f t="shared" si="78"/>
        <v/>
      </c>
      <c r="CI74" s="119" t="str">
        <f t="shared" si="79"/>
        <v/>
      </c>
      <c r="CJ74" s="119" t="str">
        <f t="shared" si="80"/>
        <v/>
      </c>
      <c r="CK74" s="119" t="str">
        <f t="shared" si="81"/>
        <v/>
      </c>
      <c r="CL74" s="119" t="str">
        <f t="shared" si="82"/>
        <v/>
      </c>
      <c r="CM74" s="119" t="str">
        <f t="shared" si="83"/>
        <v/>
      </c>
      <c r="CN74" s="119" t="str">
        <f t="shared" si="84"/>
        <v/>
      </c>
      <c r="CO74" s="120" t="str">
        <f t="shared" si="85"/>
        <v/>
      </c>
    </row>
    <row r="75" spans="2:93" x14ac:dyDescent="0.25">
      <c r="B75" s="108" t="s">
        <v>24</v>
      </c>
      <c r="C75" s="121" t="s">
        <v>109</v>
      </c>
      <c r="D75" s="123" t="s">
        <v>109</v>
      </c>
      <c r="E75" s="123" t="s">
        <v>109</v>
      </c>
      <c r="F75" s="123" t="s">
        <v>109</v>
      </c>
      <c r="G75" s="123" t="s">
        <v>109</v>
      </c>
      <c r="H75" s="123" t="s">
        <v>109</v>
      </c>
      <c r="I75" s="123" t="s">
        <v>109</v>
      </c>
      <c r="J75" s="123" t="s">
        <v>109</v>
      </c>
      <c r="K75" s="123" t="s">
        <v>109</v>
      </c>
      <c r="L75" s="123" t="s">
        <v>109</v>
      </c>
      <c r="M75" s="123" t="s">
        <v>109</v>
      </c>
      <c r="N75" s="123" t="s">
        <v>109</v>
      </c>
      <c r="O75" s="123" t="s">
        <v>109</v>
      </c>
      <c r="P75" s="123" t="s">
        <v>109</v>
      </c>
      <c r="Q75" s="123" t="s">
        <v>109</v>
      </c>
      <c r="R75" s="123" t="s">
        <v>109</v>
      </c>
      <c r="S75" s="123" t="s">
        <v>109</v>
      </c>
      <c r="T75" s="123" t="s">
        <v>109</v>
      </c>
      <c r="U75" s="123" t="s">
        <v>109</v>
      </c>
      <c r="V75" s="123" t="s">
        <v>109</v>
      </c>
      <c r="W75" s="122" t="s">
        <v>109</v>
      </c>
      <c r="X75" s="123" t="s">
        <v>109</v>
      </c>
      <c r="Y75" s="123" t="s">
        <v>109</v>
      </c>
      <c r="Z75" s="123" t="s">
        <v>109</v>
      </c>
      <c r="AA75" s="123">
        <v>100.35674999999999</v>
      </c>
      <c r="AB75" s="123" t="s">
        <v>109</v>
      </c>
      <c r="AC75" s="123" t="s">
        <v>109</v>
      </c>
      <c r="AD75" s="123" t="s">
        <v>109</v>
      </c>
      <c r="AE75" s="123" t="s">
        <v>109</v>
      </c>
      <c r="AF75" s="123" t="s">
        <v>109</v>
      </c>
      <c r="AG75" s="123" t="s">
        <v>109</v>
      </c>
      <c r="AH75" s="123" t="s">
        <v>109</v>
      </c>
      <c r="AI75" s="123" t="s">
        <v>109</v>
      </c>
      <c r="AJ75" s="123" t="s">
        <v>109</v>
      </c>
      <c r="AK75" s="123" t="s">
        <v>109</v>
      </c>
      <c r="AL75" s="125" t="s">
        <v>109</v>
      </c>
      <c r="AM75" s="119" t="s">
        <v>109</v>
      </c>
      <c r="AN75" s="119" t="s">
        <v>109</v>
      </c>
      <c r="AO75" s="119" t="s">
        <v>109</v>
      </c>
      <c r="AP75" s="119" t="s">
        <v>109</v>
      </c>
      <c r="AQ75" s="119" t="s">
        <v>109</v>
      </c>
      <c r="AR75" s="119" t="s">
        <v>109</v>
      </c>
      <c r="AS75" s="119" t="s">
        <v>109</v>
      </c>
      <c r="AT75" s="120" t="s">
        <v>109</v>
      </c>
      <c r="AW75" s="108" t="s">
        <v>24</v>
      </c>
      <c r="AX75" s="121" t="str">
        <f t="shared" si="42"/>
        <v/>
      </c>
      <c r="AY75" s="123" t="str">
        <f t="shared" si="43"/>
        <v/>
      </c>
      <c r="AZ75" s="123" t="str">
        <f t="shared" si="44"/>
        <v/>
      </c>
      <c r="BA75" s="123" t="str">
        <f t="shared" si="45"/>
        <v/>
      </c>
      <c r="BB75" s="123" t="str">
        <f t="shared" si="46"/>
        <v/>
      </c>
      <c r="BC75" s="123" t="str">
        <f t="shared" si="47"/>
        <v/>
      </c>
      <c r="BD75" s="123" t="str">
        <f t="shared" si="48"/>
        <v/>
      </c>
      <c r="BE75" s="123" t="str">
        <f t="shared" si="49"/>
        <v/>
      </c>
      <c r="BF75" s="123" t="str">
        <f t="shared" si="50"/>
        <v/>
      </c>
      <c r="BG75" s="123" t="str">
        <f t="shared" si="51"/>
        <v/>
      </c>
      <c r="BH75" s="123" t="str">
        <f t="shared" si="52"/>
        <v/>
      </c>
      <c r="BI75" s="123" t="str">
        <f t="shared" si="53"/>
        <v/>
      </c>
      <c r="BJ75" s="123" t="str">
        <f t="shared" si="54"/>
        <v/>
      </c>
      <c r="BK75" s="123" t="str">
        <f t="shared" si="55"/>
        <v/>
      </c>
      <c r="BL75" s="123" t="str">
        <f t="shared" si="56"/>
        <v/>
      </c>
      <c r="BM75" s="123" t="str">
        <f t="shared" si="57"/>
        <v/>
      </c>
      <c r="BN75" s="123" t="str">
        <f t="shared" si="58"/>
        <v/>
      </c>
      <c r="BO75" s="123" t="str">
        <f t="shared" si="59"/>
        <v/>
      </c>
      <c r="BP75" s="123" t="str">
        <f t="shared" si="60"/>
        <v/>
      </c>
      <c r="BQ75" s="123" t="str">
        <f t="shared" si="61"/>
        <v/>
      </c>
      <c r="BR75" s="122" t="str">
        <f t="shared" si="62"/>
        <v/>
      </c>
      <c r="BS75" s="123" t="str">
        <f t="shared" si="63"/>
        <v/>
      </c>
      <c r="BT75" s="123" t="str">
        <f t="shared" si="64"/>
        <v/>
      </c>
      <c r="BU75" s="123" t="str">
        <f t="shared" si="65"/>
        <v/>
      </c>
      <c r="BV75" s="123">
        <f t="shared" si="66"/>
        <v>100.35674999999999</v>
      </c>
      <c r="BW75" s="123" t="str">
        <f t="shared" si="67"/>
        <v/>
      </c>
      <c r="BX75" s="123" t="str">
        <f t="shared" si="68"/>
        <v/>
      </c>
      <c r="BY75" s="123" t="str">
        <f t="shared" si="69"/>
        <v/>
      </c>
      <c r="BZ75" s="123" t="str">
        <f t="shared" si="70"/>
        <v/>
      </c>
      <c r="CA75" s="123" t="str">
        <f t="shared" si="71"/>
        <v/>
      </c>
      <c r="CB75" s="123" t="str">
        <f t="shared" si="72"/>
        <v/>
      </c>
      <c r="CC75" s="123" t="str">
        <f t="shared" si="73"/>
        <v/>
      </c>
      <c r="CD75" s="123" t="str">
        <f t="shared" si="74"/>
        <v/>
      </c>
      <c r="CE75" s="123" t="str">
        <f t="shared" si="75"/>
        <v/>
      </c>
      <c r="CF75" s="123" t="str">
        <f t="shared" si="76"/>
        <v/>
      </c>
      <c r="CG75" s="125" t="str">
        <f t="shared" si="77"/>
        <v/>
      </c>
      <c r="CH75" s="119" t="str">
        <f t="shared" si="78"/>
        <v/>
      </c>
      <c r="CI75" s="119" t="str">
        <f t="shared" si="79"/>
        <v/>
      </c>
      <c r="CJ75" s="119" t="str">
        <f t="shared" si="80"/>
        <v/>
      </c>
      <c r="CK75" s="119" t="str">
        <f t="shared" si="81"/>
        <v/>
      </c>
      <c r="CL75" s="119" t="str">
        <f t="shared" si="82"/>
        <v/>
      </c>
      <c r="CM75" s="119" t="str">
        <f t="shared" si="83"/>
        <v/>
      </c>
      <c r="CN75" s="119" t="str">
        <f t="shared" si="84"/>
        <v/>
      </c>
      <c r="CO75" s="120" t="str">
        <f t="shared" si="85"/>
        <v/>
      </c>
    </row>
    <row r="76" spans="2:93" x14ac:dyDescent="0.25">
      <c r="B76" s="108" t="s">
        <v>25</v>
      </c>
      <c r="C76" s="121" t="s">
        <v>109</v>
      </c>
      <c r="D76" s="123" t="s">
        <v>109</v>
      </c>
      <c r="E76" s="123">
        <v>1176.5227499999999</v>
      </c>
      <c r="F76" s="123" t="s">
        <v>109</v>
      </c>
      <c r="G76" s="123" t="s">
        <v>109</v>
      </c>
      <c r="H76" s="123" t="s">
        <v>109</v>
      </c>
      <c r="I76" s="123" t="s">
        <v>109</v>
      </c>
      <c r="J76" s="123" t="s">
        <v>109</v>
      </c>
      <c r="K76" s="123" t="s">
        <v>109</v>
      </c>
      <c r="L76" s="123" t="s">
        <v>109</v>
      </c>
      <c r="M76" s="123" t="s">
        <v>109</v>
      </c>
      <c r="N76" s="123" t="s">
        <v>109</v>
      </c>
      <c r="O76" s="123" t="s">
        <v>109</v>
      </c>
      <c r="P76" s="123" t="s">
        <v>109</v>
      </c>
      <c r="Q76" s="123" t="s">
        <v>109</v>
      </c>
      <c r="R76" s="123" t="s">
        <v>109</v>
      </c>
      <c r="S76" s="123" t="s">
        <v>109</v>
      </c>
      <c r="T76" s="123" t="s">
        <v>109</v>
      </c>
      <c r="U76" s="123" t="s">
        <v>109</v>
      </c>
      <c r="V76" s="123" t="s">
        <v>109</v>
      </c>
      <c r="W76" s="123" t="s">
        <v>109</v>
      </c>
      <c r="X76" s="122" t="s">
        <v>109</v>
      </c>
      <c r="Y76" s="123" t="s">
        <v>109</v>
      </c>
      <c r="Z76" s="123" t="s">
        <v>109</v>
      </c>
      <c r="AA76" s="123" t="s">
        <v>109</v>
      </c>
      <c r="AB76" s="123" t="s">
        <v>109</v>
      </c>
      <c r="AC76" s="123" t="s">
        <v>109</v>
      </c>
      <c r="AD76" s="123" t="s">
        <v>109</v>
      </c>
      <c r="AE76" s="123" t="s">
        <v>109</v>
      </c>
      <c r="AF76" s="123" t="s">
        <v>109</v>
      </c>
      <c r="AG76" s="123" t="s">
        <v>109</v>
      </c>
      <c r="AH76" s="123" t="s">
        <v>109</v>
      </c>
      <c r="AI76" s="123" t="s">
        <v>109</v>
      </c>
      <c r="AJ76" s="123" t="s">
        <v>109</v>
      </c>
      <c r="AK76" s="123" t="s">
        <v>109</v>
      </c>
      <c r="AL76" s="125" t="s">
        <v>109</v>
      </c>
      <c r="AM76" s="119" t="s">
        <v>109</v>
      </c>
      <c r="AN76" s="119" t="s">
        <v>109</v>
      </c>
      <c r="AO76" s="119" t="s">
        <v>109</v>
      </c>
      <c r="AP76" s="119" t="s">
        <v>109</v>
      </c>
      <c r="AQ76" s="119" t="s">
        <v>109</v>
      </c>
      <c r="AR76" s="119" t="s">
        <v>109</v>
      </c>
      <c r="AS76" s="119" t="s">
        <v>109</v>
      </c>
      <c r="AT76" s="120" t="s">
        <v>109</v>
      </c>
      <c r="AW76" s="108" t="s">
        <v>25</v>
      </c>
      <c r="AX76" s="121" t="str">
        <f t="shared" si="42"/>
        <v/>
      </c>
      <c r="AY76" s="123" t="str">
        <f t="shared" si="43"/>
        <v/>
      </c>
      <c r="AZ76" s="123">
        <f t="shared" si="44"/>
        <v>1176.5227499999999</v>
      </c>
      <c r="BA76" s="123" t="str">
        <f t="shared" si="45"/>
        <v/>
      </c>
      <c r="BB76" s="123" t="str">
        <f t="shared" si="46"/>
        <v/>
      </c>
      <c r="BC76" s="123" t="str">
        <f t="shared" si="47"/>
        <v/>
      </c>
      <c r="BD76" s="123" t="str">
        <f t="shared" si="48"/>
        <v/>
      </c>
      <c r="BE76" s="123" t="str">
        <f t="shared" si="49"/>
        <v/>
      </c>
      <c r="BF76" s="123" t="str">
        <f t="shared" si="50"/>
        <v/>
      </c>
      <c r="BG76" s="123" t="str">
        <f t="shared" si="51"/>
        <v/>
      </c>
      <c r="BH76" s="123" t="str">
        <f t="shared" si="52"/>
        <v/>
      </c>
      <c r="BI76" s="123" t="str">
        <f t="shared" si="53"/>
        <v/>
      </c>
      <c r="BJ76" s="123" t="str">
        <f t="shared" si="54"/>
        <v/>
      </c>
      <c r="BK76" s="123" t="str">
        <f t="shared" si="55"/>
        <v/>
      </c>
      <c r="BL76" s="123" t="str">
        <f t="shared" si="56"/>
        <v/>
      </c>
      <c r="BM76" s="123" t="str">
        <f t="shared" si="57"/>
        <v/>
      </c>
      <c r="BN76" s="123" t="str">
        <f t="shared" si="58"/>
        <v/>
      </c>
      <c r="BO76" s="123" t="str">
        <f t="shared" si="59"/>
        <v/>
      </c>
      <c r="BP76" s="123" t="str">
        <f t="shared" si="60"/>
        <v/>
      </c>
      <c r="BQ76" s="123" t="str">
        <f t="shared" si="61"/>
        <v/>
      </c>
      <c r="BR76" s="123" t="str">
        <f t="shared" si="62"/>
        <v/>
      </c>
      <c r="BS76" s="122" t="str">
        <f t="shared" si="63"/>
        <v/>
      </c>
      <c r="BT76" s="123" t="str">
        <f t="shared" si="64"/>
        <v/>
      </c>
      <c r="BU76" s="123" t="str">
        <f t="shared" si="65"/>
        <v/>
      </c>
      <c r="BV76" s="123" t="str">
        <f t="shared" si="66"/>
        <v/>
      </c>
      <c r="BW76" s="123" t="str">
        <f t="shared" si="67"/>
        <v/>
      </c>
      <c r="BX76" s="123" t="str">
        <f t="shared" si="68"/>
        <v/>
      </c>
      <c r="BY76" s="123" t="str">
        <f t="shared" si="69"/>
        <v/>
      </c>
      <c r="BZ76" s="123" t="str">
        <f t="shared" si="70"/>
        <v/>
      </c>
      <c r="CA76" s="123" t="str">
        <f t="shared" si="71"/>
        <v/>
      </c>
      <c r="CB76" s="123" t="str">
        <f t="shared" si="72"/>
        <v/>
      </c>
      <c r="CC76" s="123" t="str">
        <f t="shared" si="73"/>
        <v/>
      </c>
      <c r="CD76" s="123" t="str">
        <f t="shared" si="74"/>
        <v/>
      </c>
      <c r="CE76" s="123" t="str">
        <f t="shared" si="75"/>
        <v/>
      </c>
      <c r="CF76" s="123" t="str">
        <f t="shared" si="76"/>
        <v/>
      </c>
      <c r="CG76" s="125" t="str">
        <f t="shared" si="77"/>
        <v/>
      </c>
      <c r="CH76" s="119" t="str">
        <f t="shared" si="78"/>
        <v/>
      </c>
      <c r="CI76" s="119" t="str">
        <f t="shared" si="79"/>
        <v/>
      </c>
      <c r="CJ76" s="119" t="str">
        <f t="shared" si="80"/>
        <v/>
      </c>
      <c r="CK76" s="119" t="str">
        <f t="shared" si="81"/>
        <v/>
      </c>
      <c r="CL76" s="119" t="str">
        <f t="shared" si="82"/>
        <v/>
      </c>
      <c r="CM76" s="119" t="str">
        <f t="shared" si="83"/>
        <v/>
      </c>
      <c r="CN76" s="119" t="str">
        <f t="shared" si="84"/>
        <v/>
      </c>
      <c r="CO76" s="120" t="str">
        <f t="shared" si="85"/>
        <v/>
      </c>
    </row>
    <row r="77" spans="2:93" x14ac:dyDescent="0.25">
      <c r="B77" s="108" t="s">
        <v>28</v>
      </c>
      <c r="C77" s="121">
        <v>2166.7093500000001</v>
      </c>
      <c r="D77" s="123" t="s">
        <v>109</v>
      </c>
      <c r="E77" s="123" t="s">
        <v>109</v>
      </c>
      <c r="F77" s="123" t="s">
        <v>109</v>
      </c>
      <c r="G77" s="123">
        <v>2220.66</v>
      </c>
      <c r="H77" s="123" t="s">
        <v>109</v>
      </c>
      <c r="I77" s="123" t="s">
        <v>109</v>
      </c>
      <c r="J77" s="123" t="s">
        <v>109</v>
      </c>
      <c r="K77" s="123" t="s">
        <v>109</v>
      </c>
      <c r="L77" s="123" t="s">
        <v>109</v>
      </c>
      <c r="M77" s="123" t="s">
        <v>109</v>
      </c>
      <c r="N77" s="123" t="s">
        <v>109</v>
      </c>
      <c r="O77" s="123" t="s">
        <v>109</v>
      </c>
      <c r="P77" s="123" t="s">
        <v>109</v>
      </c>
      <c r="Q77" s="123" t="s">
        <v>109</v>
      </c>
      <c r="R77" s="123" t="s">
        <v>109</v>
      </c>
      <c r="S77" s="123" t="s">
        <v>109</v>
      </c>
      <c r="T77" s="123" t="s">
        <v>109</v>
      </c>
      <c r="U77" s="123" t="s">
        <v>109</v>
      </c>
      <c r="V77" s="123" t="s">
        <v>109</v>
      </c>
      <c r="W77" s="123" t="s">
        <v>109</v>
      </c>
      <c r="X77" s="123" t="s">
        <v>109</v>
      </c>
      <c r="Y77" s="122" t="s">
        <v>109</v>
      </c>
      <c r="Z77" s="123" t="s">
        <v>109</v>
      </c>
      <c r="AA77" s="123" t="s">
        <v>109</v>
      </c>
      <c r="AB77" s="123" t="s">
        <v>109</v>
      </c>
      <c r="AC77" s="123" t="s">
        <v>109</v>
      </c>
      <c r="AD77" s="123" t="s">
        <v>109</v>
      </c>
      <c r="AE77" s="123" t="s">
        <v>109</v>
      </c>
      <c r="AF77" s="123" t="s">
        <v>109</v>
      </c>
      <c r="AG77" s="123" t="s">
        <v>109</v>
      </c>
      <c r="AH77" s="123" t="s">
        <v>109</v>
      </c>
      <c r="AI77" s="123" t="s">
        <v>109</v>
      </c>
      <c r="AJ77" s="123" t="s">
        <v>109</v>
      </c>
      <c r="AK77" s="123" t="s">
        <v>109</v>
      </c>
      <c r="AL77" s="125" t="s">
        <v>109</v>
      </c>
      <c r="AM77" s="119" t="s">
        <v>109</v>
      </c>
      <c r="AN77" s="119" t="s">
        <v>109</v>
      </c>
      <c r="AO77" s="119" t="s">
        <v>109</v>
      </c>
      <c r="AP77" s="119" t="s">
        <v>109</v>
      </c>
      <c r="AQ77" s="119">
        <v>1779.2326499999999</v>
      </c>
      <c r="AR77" s="119" t="s">
        <v>109</v>
      </c>
      <c r="AS77" s="119" t="s">
        <v>109</v>
      </c>
      <c r="AT77" s="120" t="s">
        <v>109</v>
      </c>
      <c r="AW77" s="108" t="s">
        <v>28</v>
      </c>
      <c r="AX77" s="121">
        <f t="shared" si="42"/>
        <v>2166.7093500000001</v>
      </c>
      <c r="AY77" s="123" t="str">
        <f t="shared" si="43"/>
        <v/>
      </c>
      <c r="AZ77" s="123" t="str">
        <f t="shared" si="44"/>
        <v/>
      </c>
      <c r="BA77" s="123" t="str">
        <f t="shared" si="45"/>
        <v/>
      </c>
      <c r="BB77" s="123">
        <f t="shared" si="46"/>
        <v>2220.66</v>
      </c>
      <c r="BC77" s="123" t="str">
        <f t="shared" si="47"/>
        <v/>
      </c>
      <c r="BD77" s="123" t="str">
        <f t="shared" si="48"/>
        <v/>
      </c>
      <c r="BE77" s="123" t="str">
        <f t="shared" si="49"/>
        <v/>
      </c>
      <c r="BF77" s="123" t="str">
        <f t="shared" si="50"/>
        <v/>
      </c>
      <c r="BG77" s="123" t="str">
        <f t="shared" si="51"/>
        <v/>
      </c>
      <c r="BH77" s="123" t="str">
        <f t="shared" si="52"/>
        <v/>
      </c>
      <c r="BI77" s="123" t="str">
        <f t="shared" si="53"/>
        <v/>
      </c>
      <c r="BJ77" s="123" t="str">
        <f t="shared" si="54"/>
        <v/>
      </c>
      <c r="BK77" s="123" t="str">
        <f t="shared" si="55"/>
        <v/>
      </c>
      <c r="BL77" s="123" t="str">
        <f t="shared" si="56"/>
        <v/>
      </c>
      <c r="BM77" s="123" t="str">
        <f t="shared" si="57"/>
        <v/>
      </c>
      <c r="BN77" s="123" t="str">
        <f t="shared" si="58"/>
        <v/>
      </c>
      <c r="BO77" s="123" t="str">
        <f t="shared" si="59"/>
        <v/>
      </c>
      <c r="BP77" s="123" t="str">
        <f t="shared" si="60"/>
        <v/>
      </c>
      <c r="BQ77" s="123" t="str">
        <f t="shared" si="61"/>
        <v/>
      </c>
      <c r="BR77" s="123" t="str">
        <f t="shared" si="62"/>
        <v/>
      </c>
      <c r="BS77" s="123" t="str">
        <f t="shared" si="63"/>
        <v/>
      </c>
      <c r="BT77" s="122" t="str">
        <f t="shared" si="64"/>
        <v/>
      </c>
      <c r="BU77" s="123" t="str">
        <f t="shared" si="65"/>
        <v/>
      </c>
      <c r="BV77" s="123" t="str">
        <f t="shared" si="66"/>
        <v/>
      </c>
      <c r="BW77" s="123" t="str">
        <f t="shared" si="67"/>
        <v/>
      </c>
      <c r="BX77" s="123" t="str">
        <f t="shared" si="68"/>
        <v/>
      </c>
      <c r="BY77" s="123" t="str">
        <f t="shared" si="69"/>
        <v/>
      </c>
      <c r="BZ77" s="123" t="str">
        <f t="shared" si="70"/>
        <v/>
      </c>
      <c r="CA77" s="123" t="str">
        <f t="shared" si="71"/>
        <v/>
      </c>
      <c r="CB77" s="123" t="str">
        <f t="shared" si="72"/>
        <v/>
      </c>
      <c r="CC77" s="123" t="str">
        <f t="shared" si="73"/>
        <v/>
      </c>
      <c r="CD77" s="123" t="str">
        <f t="shared" si="74"/>
        <v/>
      </c>
      <c r="CE77" s="123" t="str">
        <f t="shared" si="75"/>
        <v/>
      </c>
      <c r="CF77" s="123" t="str">
        <f t="shared" si="76"/>
        <v/>
      </c>
      <c r="CG77" s="125" t="str">
        <f t="shared" si="77"/>
        <v/>
      </c>
      <c r="CH77" s="119" t="str">
        <f t="shared" si="78"/>
        <v/>
      </c>
      <c r="CI77" s="119" t="str">
        <f t="shared" si="79"/>
        <v/>
      </c>
      <c r="CJ77" s="119" t="str">
        <f t="shared" si="80"/>
        <v/>
      </c>
      <c r="CK77" s="119" t="str">
        <f t="shared" si="81"/>
        <v/>
      </c>
      <c r="CL77" s="119">
        <f t="shared" si="82"/>
        <v>1779.2326499999999</v>
      </c>
      <c r="CM77" s="119" t="str">
        <f t="shared" si="83"/>
        <v/>
      </c>
      <c r="CN77" s="119" t="str">
        <f t="shared" si="84"/>
        <v/>
      </c>
      <c r="CO77" s="120" t="str">
        <f t="shared" si="85"/>
        <v/>
      </c>
    </row>
    <row r="78" spans="2:93" x14ac:dyDescent="0.25">
      <c r="B78" s="108" t="s">
        <v>27</v>
      </c>
      <c r="C78" s="121" t="s">
        <v>109</v>
      </c>
      <c r="D78" s="123" t="s">
        <v>109</v>
      </c>
      <c r="E78" s="123" t="s">
        <v>109</v>
      </c>
      <c r="F78" s="123" t="s">
        <v>109</v>
      </c>
      <c r="G78" s="123" t="s">
        <v>109</v>
      </c>
      <c r="H78" s="123" t="s">
        <v>109</v>
      </c>
      <c r="I78" s="123" t="s">
        <v>109</v>
      </c>
      <c r="J78" s="123" t="s">
        <v>109</v>
      </c>
      <c r="K78" s="123" t="s">
        <v>109</v>
      </c>
      <c r="L78" s="123" t="s">
        <v>109</v>
      </c>
      <c r="M78" s="123" t="s">
        <v>109</v>
      </c>
      <c r="N78" s="123">
        <v>71.744399999999999</v>
      </c>
      <c r="O78" s="123" t="s">
        <v>109</v>
      </c>
      <c r="P78" s="123">
        <v>94.378050000000002</v>
      </c>
      <c r="Q78" s="123" t="s">
        <v>109</v>
      </c>
      <c r="R78" s="123" t="s">
        <v>109</v>
      </c>
      <c r="S78" s="123" t="s">
        <v>109</v>
      </c>
      <c r="T78" s="123" t="s">
        <v>109</v>
      </c>
      <c r="U78" s="123" t="s">
        <v>109</v>
      </c>
      <c r="V78" s="123" t="s">
        <v>109</v>
      </c>
      <c r="W78" s="123" t="s">
        <v>109</v>
      </c>
      <c r="X78" s="123" t="s">
        <v>109</v>
      </c>
      <c r="Y78" s="123" t="s">
        <v>109</v>
      </c>
      <c r="Z78" s="122" t="s">
        <v>109</v>
      </c>
      <c r="AA78" s="123" t="s">
        <v>109</v>
      </c>
      <c r="AB78" s="123" t="s">
        <v>109</v>
      </c>
      <c r="AC78" s="123" t="s">
        <v>109</v>
      </c>
      <c r="AD78" s="123" t="s">
        <v>109</v>
      </c>
      <c r="AE78" s="123" t="s">
        <v>109</v>
      </c>
      <c r="AF78" s="123" t="s">
        <v>109</v>
      </c>
      <c r="AG78" s="123" t="s">
        <v>109</v>
      </c>
      <c r="AH78" s="123" t="s">
        <v>109</v>
      </c>
      <c r="AI78" s="123">
        <v>71.744399999999999</v>
      </c>
      <c r="AJ78" s="123" t="s">
        <v>109</v>
      </c>
      <c r="AK78" s="123" t="s">
        <v>109</v>
      </c>
      <c r="AL78" s="125" t="s">
        <v>109</v>
      </c>
      <c r="AM78" s="119" t="s">
        <v>109</v>
      </c>
      <c r="AN78" s="119" t="s">
        <v>109</v>
      </c>
      <c r="AO78" s="119" t="s">
        <v>109</v>
      </c>
      <c r="AP78" s="119" t="s">
        <v>109</v>
      </c>
      <c r="AQ78" s="119" t="s">
        <v>109</v>
      </c>
      <c r="AR78" s="119" t="s">
        <v>109</v>
      </c>
      <c r="AS78" s="119" t="s">
        <v>109</v>
      </c>
      <c r="AT78" s="120" t="s">
        <v>109</v>
      </c>
      <c r="AW78" s="108" t="s">
        <v>27</v>
      </c>
      <c r="AX78" s="121" t="str">
        <f t="shared" si="42"/>
        <v/>
      </c>
      <c r="AY78" s="123" t="str">
        <f t="shared" si="43"/>
        <v/>
      </c>
      <c r="AZ78" s="123" t="str">
        <f t="shared" si="44"/>
        <v/>
      </c>
      <c r="BA78" s="123" t="str">
        <f t="shared" si="45"/>
        <v/>
      </c>
      <c r="BB78" s="123" t="str">
        <f t="shared" si="46"/>
        <v/>
      </c>
      <c r="BC78" s="123" t="str">
        <f t="shared" si="47"/>
        <v/>
      </c>
      <c r="BD78" s="123" t="str">
        <f t="shared" si="48"/>
        <v/>
      </c>
      <c r="BE78" s="123" t="str">
        <f t="shared" si="49"/>
        <v/>
      </c>
      <c r="BF78" s="123" t="str">
        <f t="shared" si="50"/>
        <v/>
      </c>
      <c r="BG78" s="123" t="str">
        <f t="shared" si="51"/>
        <v/>
      </c>
      <c r="BH78" s="123" t="str">
        <f t="shared" si="52"/>
        <v/>
      </c>
      <c r="BI78" s="123">
        <f t="shared" si="53"/>
        <v>71.744399999999999</v>
      </c>
      <c r="BJ78" s="123" t="str">
        <f t="shared" si="54"/>
        <v/>
      </c>
      <c r="BK78" s="123">
        <f t="shared" si="55"/>
        <v>94.378050000000002</v>
      </c>
      <c r="BL78" s="123" t="str">
        <f t="shared" si="56"/>
        <v/>
      </c>
      <c r="BM78" s="123" t="str">
        <f t="shared" si="57"/>
        <v/>
      </c>
      <c r="BN78" s="123" t="str">
        <f t="shared" si="58"/>
        <v/>
      </c>
      <c r="BO78" s="123" t="str">
        <f t="shared" si="59"/>
        <v/>
      </c>
      <c r="BP78" s="123" t="str">
        <f t="shared" si="60"/>
        <v/>
      </c>
      <c r="BQ78" s="123" t="str">
        <f t="shared" si="61"/>
        <v/>
      </c>
      <c r="BR78" s="123" t="str">
        <f t="shared" si="62"/>
        <v/>
      </c>
      <c r="BS78" s="123" t="str">
        <f t="shared" si="63"/>
        <v/>
      </c>
      <c r="BT78" s="123" t="str">
        <f t="shared" si="64"/>
        <v/>
      </c>
      <c r="BU78" s="122" t="str">
        <f t="shared" si="65"/>
        <v/>
      </c>
      <c r="BV78" s="123" t="str">
        <f t="shared" si="66"/>
        <v/>
      </c>
      <c r="BW78" s="123" t="str">
        <f t="shared" si="67"/>
        <v/>
      </c>
      <c r="BX78" s="123" t="str">
        <f t="shared" si="68"/>
        <v/>
      </c>
      <c r="BY78" s="123" t="str">
        <f t="shared" si="69"/>
        <v/>
      </c>
      <c r="BZ78" s="123" t="str">
        <f t="shared" si="70"/>
        <v/>
      </c>
      <c r="CA78" s="123" t="str">
        <f t="shared" si="71"/>
        <v/>
      </c>
      <c r="CB78" s="123" t="str">
        <f t="shared" si="72"/>
        <v/>
      </c>
      <c r="CC78" s="123" t="str">
        <f t="shared" si="73"/>
        <v/>
      </c>
      <c r="CD78" s="123">
        <f t="shared" si="74"/>
        <v>71.744399999999999</v>
      </c>
      <c r="CE78" s="123" t="str">
        <f t="shared" si="75"/>
        <v/>
      </c>
      <c r="CF78" s="123" t="str">
        <f t="shared" si="76"/>
        <v/>
      </c>
      <c r="CG78" s="125" t="str">
        <f t="shared" si="77"/>
        <v/>
      </c>
      <c r="CH78" s="119" t="str">
        <f t="shared" si="78"/>
        <v/>
      </c>
      <c r="CI78" s="119" t="str">
        <f t="shared" si="79"/>
        <v/>
      </c>
      <c r="CJ78" s="119" t="str">
        <f t="shared" si="80"/>
        <v/>
      </c>
      <c r="CK78" s="119" t="str">
        <f t="shared" si="81"/>
        <v/>
      </c>
      <c r="CL78" s="119" t="str">
        <f t="shared" si="82"/>
        <v/>
      </c>
      <c r="CM78" s="119" t="str">
        <f t="shared" si="83"/>
        <v/>
      </c>
      <c r="CN78" s="119" t="str">
        <f t="shared" si="84"/>
        <v/>
      </c>
      <c r="CO78" s="120" t="str">
        <f t="shared" si="85"/>
        <v/>
      </c>
    </row>
    <row r="79" spans="2:93" x14ac:dyDescent="0.25">
      <c r="B79" s="108" t="s">
        <v>10</v>
      </c>
      <c r="C79" s="121" t="s">
        <v>109</v>
      </c>
      <c r="D79" s="123" t="s">
        <v>109</v>
      </c>
      <c r="E79" s="123" t="s">
        <v>109</v>
      </c>
      <c r="F79" s="123" t="s">
        <v>109</v>
      </c>
      <c r="G79" s="123" t="s">
        <v>109</v>
      </c>
      <c r="H79" s="123" t="s">
        <v>109</v>
      </c>
      <c r="I79" s="123" t="s">
        <v>109</v>
      </c>
      <c r="J79" s="123" t="s">
        <v>109</v>
      </c>
      <c r="K79" s="123">
        <v>3.5587499999999999</v>
      </c>
      <c r="L79" s="123" t="s">
        <v>109</v>
      </c>
      <c r="M79" s="123" t="s">
        <v>109</v>
      </c>
      <c r="N79" s="123" t="s">
        <v>109</v>
      </c>
      <c r="O79" s="123" t="s">
        <v>109</v>
      </c>
      <c r="P79" s="123" t="s">
        <v>109</v>
      </c>
      <c r="Q79" s="123" t="s">
        <v>109</v>
      </c>
      <c r="R79" s="123" t="s">
        <v>109</v>
      </c>
      <c r="S79" s="123" t="s">
        <v>109</v>
      </c>
      <c r="T79" s="123" t="s">
        <v>109</v>
      </c>
      <c r="U79" s="123" t="s">
        <v>109</v>
      </c>
      <c r="V79" s="123" t="s">
        <v>109</v>
      </c>
      <c r="W79" s="123">
        <v>197.29709999999997</v>
      </c>
      <c r="X79" s="123" t="s">
        <v>109</v>
      </c>
      <c r="Y79" s="123" t="s">
        <v>109</v>
      </c>
      <c r="Z79" s="123" t="s">
        <v>109</v>
      </c>
      <c r="AA79" s="122" t="s">
        <v>109</v>
      </c>
      <c r="AB79" s="123" t="s">
        <v>109</v>
      </c>
      <c r="AC79" s="123" t="s">
        <v>109</v>
      </c>
      <c r="AD79" s="123" t="s">
        <v>109</v>
      </c>
      <c r="AE79" s="123" t="s">
        <v>109</v>
      </c>
      <c r="AF79" s="123" t="s">
        <v>109</v>
      </c>
      <c r="AG79" s="123" t="s">
        <v>109</v>
      </c>
      <c r="AH79" s="123" t="s">
        <v>109</v>
      </c>
      <c r="AI79" s="123" t="s">
        <v>109</v>
      </c>
      <c r="AJ79" s="123" t="s">
        <v>109</v>
      </c>
      <c r="AK79" s="123" t="s">
        <v>109</v>
      </c>
      <c r="AL79" s="125" t="s">
        <v>109</v>
      </c>
      <c r="AM79" s="119" t="s">
        <v>109</v>
      </c>
      <c r="AN79" s="119" t="s">
        <v>109</v>
      </c>
      <c r="AO79" s="119" t="s">
        <v>109</v>
      </c>
      <c r="AP79" s="119" t="s">
        <v>109</v>
      </c>
      <c r="AQ79" s="119" t="s">
        <v>109</v>
      </c>
      <c r="AR79" s="119" t="s">
        <v>109</v>
      </c>
      <c r="AS79" s="119" t="s">
        <v>109</v>
      </c>
      <c r="AT79" s="120" t="s">
        <v>109</v>
      </c>
      <c r="AW79" s="108" t="s">
        <v>10</v>
      </c>
      <c r="AX79" s="121" t="str">
        <f t="shared" si="42"/>
        <v/>
      </c>
      <c r="AY79" s="123" t="str">
        <f t="shared" si="43"/>
        <v/>
      </c>
      <c r="AZ79" s="123" t="str">
        <f t="shared" si="44"/>
        <v/>
      </c>
      <c r="BA79" s="123" t="str">
        <f t="shared" si="45"/>
        <v/>
      </c>
      <c r="BB79" s="123" t="str">
        <f t="shared" si="46"/>
        <v/>
      </c>
      <c r="BC79" s="123" t="str">
        <f t="shared" si="47"/>
        <v/>
      </c>
      <c r="BD79" s="123" t="str">
        <f t="shared" si="48"/>
        <v/>
      </c>
      <c r="BE79" s="123" t="str">
        <f t="shared" si="49"/>
        <v/>
      </c>
      <c r="BF79" s="123">
        <f t="shared" si="50"/>
        <v>3.5587499999999999</v>
      </c>
      <c r="BG79" s="123" t="str">
        <f t="shared" si="51"/>
        <v/>
      </c>
      <c r="BH79" s="123" t="str">
        <f t="shared" si="52"/>
        <v/>
      </c>
      <c r="BI79" s="123" t="str">
        <f t="shared" si="53"/>
        <v/>
      </c>
      <c r="BJ79" s="123" t="str">
        <f t="shared" si="54"/>
        <v/>
      </c>
      <c r="BK79" s="123" t="str">
        <f t="shared" si="55"/>
        <v/>
      </c>
      <c r="BL79" s="123" t="str">
        <f t="shared" si="56"/>
        <v/>
      </c>
      <c r="BM79" s="123" t="str">
        <f t="shared" si="57"/>
        <v/>
      </c>
      <c r="BN79" s="123" t="str">
        <f t="shared" si="58"/>
        <v/>
      </c>
      <c r="BO79" s="123" t="str">
        <f t="shared" si="59"/>
        <v/>
      </c>
      <c r="BP79" s="123" t="str">
        <f t="shared" si="60"/>
        <v/>
      </c>
      <c r="BQ79" s="123" t="str">
        <f t="shared" si="61"/>
        <v/>
      </c>
      <c r="BR79" s="123">
        <f t="shared" si="62"/>
        <v>197.29709999999997</v>
      </c>
      <c r="BS79" s="123" t="str">
        <f t="shared" si="63"/>
        <v/>
      </c>
      <c r="BT79" s="123" t="str">
        <f t="shared" si="64"/>
        <v/>
      </c>
      <c r="BU79" s="123" t="str">
        <f t="shared" si="65"/>
        <v/>
      </c>
      <c r="BV79" s="122" t="str">
        <f t="shared" si="66"/>
        <v/>
      </c>
      <c r="BW79" s="123" t="str">
        <f t="shared" si="67"/>
        <v/>
      </c>
      <c r="BX79" s="123" t="str">
        <f t="shared" si="68"/>
        <v/>
      </c>
      <c r="BY79" s="123" t="str">
        <f t="shared" si="69"/>
        <v/>
      </c>
      <c r="BZ79" s="123" t="str">
        <f t="shared" si="70"/>
        <v/>
      </c>
      <c r="CA79" s="123" t="str">
        <f t="shared" si="71"/>
        <v/>
      </c>
      <c r="CB79" s="123" t="str">
        <f t="shared" si="72"/>
        <v/>
      </c>
      <c r="CC79" s="123" t="str">
        <f t="shared" si="73"/>
        <v/>
      </c>
      <c r="CD79" s="123" t="str">
        <f t="shared" si="74"/>
        <v/>
      </c>
      <c r="CE79" s="123" t="str">
        <f t="shared" si="75"/>
        <v/>
      </c>
      <c r="CF79" s="123" t="str">
        <f t="shared" si="76"/>
        <v/>
      </c>
      <c r="CG79" s="125" t="str">
        <f t="shared" si="77"/>
        <v/>
      </c>
      <c r="CH79" s="119" t="str">
        <f t="shared" si="78"/>
        <v/>
      </c>
      <c r="CI79" s="119" t="str">
        <f t="shared" si="79"/>
        <v/>
      </c>
      <c r="CJ79" s="119" t="str">
        <f t="shared" si="80"/>
        <v/>
      </c>
      <c r="CK79" s="119" t="str">
        <f t="shared" si="81"/>
        <v/>
      </c>
      <c r="CL79" s="119" t="str">
        <f t="shared" si="82"/>
        <v/>
      </c>
      <c r="CM79" s="119" t="str">
        <f t="shared" si="83"/>
        <v/>
      </c>
      <c r="CN79" s="119" t="str">
        <f t="shared" si="84"/>
        <v/>
      </c>
      <c r="CO79" s="120" t="str">
        <f t="shared" si="85"/>
        <v/>
      </c>
    </row>
    <row r="80" spans="2:93" x14ac:dyDescent="0.25">
      <c r="B80" s="108" t="s">
        <v>26</v>
      </c>
      <c r="C80" s="121" t="s">
        <v>109</v>
      </c>
      <c r="D80" s="123" t="s">
        <v>109</v>
      </c>
      <c r="E80" s="123" t="s">
        <v>109</v>
      </c>
      <c r="F80" s="123" t="s">
        <v>109</v>
      </c>
      <c r="G80" s="123" t="s">
        <v>109</v>
      </c>
      <c r="H80" s="123" t="s">
        <v>109</v>
      </c>
      <c r="I80" s="123" t="s">
        <v>109</v>
      </c>
      <c r="J80" s="123" t="s">
        <v>109</v>
      </c>
      <c r="K80" s="123" t="s">
        <v>109</v>
      </c>
      <c r="L80" s="123" t="s">
        <v>109</v>
      </c>
      <c r="M80" s="123" t="s">
        <v>109</v>
      </c>
      <c r="N80" s="123" t="s">
        <v>109</v>
      </c>
      <c r="O80" s="123" t="s">
        <v>109</v>
      </c>
      <c r="P80" s="123" t="s">
        <v>109</v>
      </c>
      <c r="Q80" s="123" t="s">
        <v>109</v>
      </c>
      <c r="R80" s="123" t="s">
        <v>109</v>
      </c>
      <c r="S80" s="123" t="s">
        <v>109</v>
      </c>
      <c r="T80" s="123" t="s">
        <v>109</v>
      </c>
      <c r="U80" s="123" t="s">
        <v>109</v>
      </c>
      <c r="V80" s="123" t="s">
        <v>109</v>
      </c>
      <c r="W80" s="123" t="s">
        <v>109</v>
      </c>
      <c r="X80" s="123" t="s">
        <v>109</v>
      </c>
      <c r="Y80" s="123" t="s">
        <v>109</v>
      </c>
      <c r="Z80" s="123" t="s">
        <v>109</v>
      </c>
      <c r="AA80" s="123" t="s">
        <v>109</v>
      </c>
      <c r="AB80" s="122" t="s">
        <v>109</v>
      </c>
      <c r="AC80" s="123" t="s">
        <v>109</v>
      </c>
      <c r="AD80" s="123" t="s">
        <v>109</v>
      </c>
      <c r="AE80" s="123" t="s">
        <v>109</v>
      </c>
      <c r="AF80" s="123" t="s">
        <v>109</v>
      </c>
      <c r="AG80" s="123" t="s">
        <v>109</v>
      </c>
      <c r="AH80" s="123" t="s">
        <v>109</v>
      </c>
      <c r="AI80" s="123" t="s">
        <v>109</v>
      </c>
      <c r="AJ80" s="123" t="s">
        <v>109</v>
      </c>
      <c r="AK80" s="123" t="s">
        <v>109</v>
      </c>
      <c r="AL80" s="125" t="s">
        <v>109</v>
      </c>
      <c r="AM80" s="119" t="s">
        <v>109</v>
      </c>
      <c r="AN80" s="119" t="s">
        <v>109</v>
      </c>
      <c r="AO80" s="119" t="s">
        <v>109</v>
      </c>
      <c r="AP80" s="119" t="s">
        <v>109</v>
      </c>
      <c r="AQ80" s="119" t="s">
        <v>109</v>
      </c>
      <c r="AR80" s="119" t="s">
        <v>109</v>
      </c>
      <c r="AS80" s="119" t="s">
        <v>109</v>
      </c>
      <c r="AT80" s="120" t="s">
        <v>109</v>
      </c>
      <c r="AW80" s="108" t="s">
        <v>26</v>
      </c>
      <c r="AX80" s="121" t="str">
        <f t="shared" si="42"/>
        <v/>
      </c>
      <c r="AY80" s="123" t="str">
        <f t="shared" si="43"/>
        <v/>
      </c>
      <c r="AZ80" s="123" t="str">
        <f t="shared" si="44"/>
        <v/>
      </c>
      <c r="BA80" s="123" t="str">
        <f t="shared" si="45"/>
        <v/>
      </c>
      <c r="BB80" s="123" t="str">
        <f t="shared" si="46"/>
        <v/>
      </c>
      <c r="BC80" s="123" t="str">
        <f t="shared" si="47"/>
        <v/>
      </c>
      <c r="BD80" s="123" t="str">
        <f t="shared" si="48"/>
        <v/>
      </c>
      <c r="BE80" s="123" t="str">
        <f t="shared" si="49"/>
        <v/>
      </c>
      <c r="BF80" s="123" t="str">
        <f t="shared" si="50"/>
        <v/>
      </c>
      <c r="BG80" s="123" t="str">
        <f t="shared" si="51"/>
        <v/>
      </c>
      <c r="BH80" s="123" t="str">
        <f t="shared" si="52"/>
        <v/>
      </c>
      <c r="BI80" s="123" t="str">
        <f t="shared" si="53"/>
        <v/>
      </c>
      <c r="BJ80" s="123" t="str">
        <f t="shared" si="54"/>
        <v/>
      </c>
      <c r="BK80" s="123" t="str">
        <f t="shared" si="55"/>
        <v/>
      </c>
      <c r="BL80" s="123" t="str">
        <f t="shared" si="56"/>
        <v/>
      </c>
      <c r="BM80" s="123" t="str">
        <f t="shared" si="57"/>
        <v/>
      </c>
      <c r="BN80" s="123" t="str">
        <f t="shared" si="58"/>
        <v/>
      </c>
      <c r="BO80" s="123" t="str">
        <f t="shared" si="59"/>
        <v/>
      </c>
      <c r="BP80" s="123" t="str">
        <f t="shared" si="60"/>
        <v/>
      </c>
      <c r="BQ80" s="123" t="str">
        <f t="shared" si="61"/>
        <v/>
      </c>
      <c r="BR80" s="123" t="str">
        <f t="shared" si="62"/>
        <v/>
      </c>
      <c r="BS80" s="123" t="str">
        <f t="shared" si="63"/>
        <v/>
      </c>
      <c r="BT80" s="123" t="str">
        <f t="shared" si="64"/>
        <v/>
      </c>
      <c r="BU80" s="123" t="str">
        <f t="shared" si="65"/>
        <v/>
      </c>
      <c r="BV80" s="123" t="str">
        <f t="shared" si="66"/>
        <v/>
      </c>
      <c r="BW80" s="122" t="str">
        <f t="shared" si="67"/>
        <v/>
      </c>
      <c r="BX80" s="123" t="str">
        <f t="shared" si="68"/>
        <v/>
      </c>
      <c r="BY80" s="123" t="str">
        <f t="shared" si="69"/>
        <v/>
      </c>
      <c r="BZ80" s="123" t="str">
        <f t="shared" si="70"/>
        <v/>
      </c>
      <c r="CA80" s="123" t="str">
        <f t="shared" si="71"/>
        <v/>
      </c>
      <c r="CB80" s="123" t="str">
        <f t="shared" si="72"/>
        <v/>
      </c>
      <c r="CC80" s="123" t="str">
        <f t="shared" si="73"/>
        <v/>
      </c>
      <c r="CD80" s="123" t="str">
        <f t="shared" si="74"/>
        <v/>
      </c>
      <c r="CE80" s="123" t="str">
        <f t="shared" si="75"/>
        <v/>
      </c>
      <c r="CF80" s="123" t="str">
        <f t="shared" si="76"/>
        <v/>
      </c>
      <c r="CG80" s="125" t="str">
        <f t="shared" si="77"/>
        <v/>
      </c>
      <c r="CH80" s="119" t="str">
        <f t="shared" si="78"/>
        <v/>
      </c>
      <c r="CI80" s="119" t="str">
        <f t="shared" si="79"/>
        <v/>
      </c>
      <c r="CJ80" s="119" t="str">
        <f t="shared" si="80"/>
        <v/>
      </c>
      <c r="CK80" s="119" t="str">
        <f t="shared" si="81"/>
        <v/>
      </c>
      <c r="CL80" s="119" t="str">
        <f t="shared" si="82"/>
        <v/>
      </c>
      <c r="CM80" s="119" t="str">
        <f t="shared" si="83"/>
        <v/>
      </c>
      <c r="CN80" s="119" t="str">
        <f t="shared" si="84"/>
        <v/>
      </c>
      <c r="CO80" s="120" t="str">
        <f t="shared" si="85"/>
        <v/>
      </c>
    </row>
    <row r="81" spans="2:93" x14ac:dyDescent="0.25">
      <c r="B81" s="108" t="s">
        <v>29</v>
      </c>
      <c r="C81" s="121" t="s">
        <v>109</v>
      </c>
      <c r="D81" s="123">
        <v>817.80074999999999</v>
      </c>
      <c r="E81" s="123" t="s">
        <v>109</v>
      </c>
      <c r="F81" s="123" t="s">
        <v>109</v>
      </c>
      <c r="G81" s="123" t="s">
        <v>109</v>
      </c>
      <c r="H81" s="123" t="s">
        <v>109</v>
      </c>
      <c r="I81" s="123" t="s">
        <v>109</v>
      </c>
      <c r="J81" s="123" t="s">
        <v>109</v>
      </c>
      <c r="K81" s="123" t="s">
        <v>109</v>
      </c>
      <c r="L81" s="123" t="s">
        <v>109</v>
      </c>
      <c r="M81" s="123" t="s">
        <v>109</v>
      </c>
      <c r="N81" s="123" t="s">
        <v>109</v>
      </c>
      <c r="O81" s="123">
        <v>437.58390000000003</v>
      </c>
      <c r="P81" s="123" t="s">
        <v>109</v>
      </c>
      <c r="Q81" s="123" t="s">
        <v>109</v>
      </c>
      <c r="R81" s="123" t="s">
        <v>109</v>
      </c>
      <c r="S81" s="123" t="s">
        <v>109</v>
      </c>
      <c r="T81" s="123" t="s">
        <v>109</v>
      </c>
      <c r="U81" s="123">
        <v>23.4</v>
      </c>
      <c r="V81" s="123" t="s">
        <v>109</v>
      </c>
      <c r="W81" s="123" t="s">
        <v>109</v>
      </c>
      <c r="X81" s="123" t="s">
        <v>109</v>
      </c>
      <c r="Y81" s="123" t="s">
        <v>109</v>
      </c>
      <c r="Z81" s="123" t="s">
        <v>109</v>
      </c>
      <c r="AA81" s="123" t="s">
        <v>109</v>
      </c>
      <c r="AB81" s="123" t="s">
        <v>109</v>
      </c>
      <c r="AC81" s="122" t="s">
        <v>109</v>
      </c>
      <c r="AD81" s="123" t="s">
        <v>109</v>
      </c>
      <c r="AE81" s="123" t="s">
        <v>109</v>
      </c>
      <c r="AF81" s="123" t="s">
        <v>109</v>
      </c>
      <c r="AG81" s="123" t="s">
        <v>109</v>
      </c>
      <c r="AH81" s="123" t="s">
        <v>109</v>
      </c>
      <c r="AI81" s="123" t="s">
        <v>109</v>
      </c>
      <c r="AJ81" s="123" t="s">
        <v>109</v>
      </c>
      <c r="AK81" s="123" t="s">
        <v>109</v>
      </c>
      <c r="AL81" s="125" t="s">
        <v>109</v>
      </c>
      <c r="AM81" s="119" t="s">
        <v>109</v>
      </c>
      <c r="AN81" s="119" t="s">
        <v>109</v>
      </c>
      <c r="AO81" s="119" t="s">
        <v>109</v>
      </c>
      <c r="AP81" s="119" t="s">
        <v>109</v>
      </c>
      <c r="AQ81" s="119" t="s">
        <v>109</v>
      </c>
      <c r="AR81" s="119" t="s">
        <v>109</v>
      </c>
      <c r="AS81" s="119" t="s">
        <v>109</v>
      </c>
      <c r="AT81" s="120" t="s">
        <v>109</v>
      </c>
      <c r="AW81" s="108" t="s">
        <v>29</v>
      </c>
      <c r="AX81" s="121" t="str">
        <f t="shared" si="42"/>
        <v/>
      </c>
      <c r="AY81" s="123">
        <f t="shared" si="43"/>
        <v>817.80074999999999</v>
      </c>
      <c r="AZ81" s="123" t="str">
        <f t="shared" si="44"/>
        <v/>
      </c>
      <c r="BA81" s="123" t="str">
        <f t="shared" si="45"/>
        <v/>
      </c>
      <c r="BB81" s="123" t="str">
        <f t="shared" si="46"/>
        <v/>
      </c>
      <c r="BC81" s="123" t="str">
        <f t="shared" si="47"/>
        <v/>
      </c>
      <c r="BD81" s="123" t="str">
        <f t="shared" si="48"/>
        <v/>
      </c>
      <c r="BE81" s="123" t="str">
        <f t="shared" si="49"/>
        <v/>
      </c>
      <c r="BF81" s="123" t="str">
        <f t="shared" si="50"/>
        <v/>
      </c>
      <c r="BG81" s="123" t="str">
        <f t="shared" si="51"/>
        <v/>
      </c>
      <c r="BH81" s="123" t="str">
        <f t="shared" si="52"/>
        <v/>
      </c>
      <c r="BI81" s="123" t="str">
        <f t="shared" si="53"/>
        <v/>
      </c>
      <c r="BJ81" s="123">
        <f t="shared" si="54"/>
        <v>437.58390000000003</v>
      </c>
      <c r="BK81" s="123" t="str">
        <f t="shared" si="55"/>
        <v/>
      </c>
      <c r="BL81" s="123" t="str">
        <f t="shared" si="56"/>
        <v/>
      </c>
      <c r="BM81" s="123" t="str">
        <f t="shared" si="57"/>
        <v/>
      </c>
      <c r="BN81" s="123" t="str">
        <f t="shared" si="58"/>
        <v/>
      </c>
      <c r="BO81" s="123" t="str">
        <f t="shared" si="59"/>
        <v/>
      </c>
      <c r="BP81" s="123">
        <f t="shared" si="60"/>
        <v>23.4</v>
      </c>
      <c r="BQ81" s="123" t="str">
        <f t="shared" si="61"/>
        <v/>
      </c>
      <c r="BR81" s="123" t="str">
        <f t="shared" si="62"/>
        <v/>
      </c>
      <c r="BS81" s="123" t="str">
        <f t="shared" si="63"/>
        <v/>
      </c>
      <c r="BT81" s="123" t="str">
        <f t="shared" si="64"/>
        <v/>
      </c>
      <c r="BU81" s="123" t="str">
        <f t="shared" si="65"/>
        <v/>
      </c>
      <c r="BV81" s="123" t="str">
        <f t="shared" si="66"/>
        <v/>
      </c>
      <c r="BW81" s="123" t="str">
        <f t="shared" si="67"/>
        <v/>
      </c>
      <c r="BX81" s="122" t="str">
        <f t="shared" si="68"/>
        <v/>
      </c>
      <c r="BY81" s="123" t="str">
        <f t="shared" si="69"/>
        <v/>
      </c>
      <c r="BZ81" s="123" t="str">
        <f t="shared" si="70"/>
        <v/>
      </c>
      <c r="CA81" s="123" t="str">
        <f t="shared" si="71"/>
        <v/>
      </c>
      <c r="CB81" s="123" t="str">
        <f t="shared" si="72"/>
        <v/>
      </c>
      <c r="CC81" s="123" t="str">
        <f t="shared" si="73"/>
        <v/>
      </c>
      <c r="CD81" s="123" t="str">
        <f t="shared" si="74"/>
        <v/>
      </c>
      <c r="CE81" s="123" t="str">
        <f t="shared" si="75"/>
        <v/>
      </c>
      <c r="CF81" s="123" t="str">
        <f t="shared" si="76"/>
        <v/>
      </c>
      <c r="CG81" s="125" t="str">
        <f t="shared" si="77"/>
        <v/>
      </c>
      <c r="CH81" s="119" t="str">
        <f t="shared" si="78"/>
        <v/>
      </c>
      <c r="CI81" s="119" t="str">
        <f t="shared" si="79"/>
        <v/>
      </c>
      <c r="CJ81" s="119" t="str">
        <f t="shared" si="80"/>
        <v/>
      </c>
      <c r="CK81" s="119" t="str">
        <f t="shared" si="81"/>
        <v/>
      </c>
      <c r="CL81" s="119" t="str">
        <f t="shared" si="82"/>
        <v/>
      </c>
      <c r="CM81" s="119" t="str">
        <f t="shared" si="83"/>
        <v/>
      </c>
      <c r="CN81" s="119" t="str">
        <f t="shared" si="84"/>
        <v/>
      </c>
      <c r="CO81" s="120" t="str">
        <f t="shared" si="85"/>
        <v/>
      </c>
    </row>
    <row r="82" spans="2:93" x14ac:dyDescent="0.25">
      <c r="B82" s="108" t="s">
        <v>22</v>
      </c>
      <c r="C82" s="121" t="s">
        <v>109</v>
      </c>
      <c r="D82" s="123">
        <v>599.00879999999995</v>
      </c>
      <c r="E82" s="123" t="s">
        <v>109</v>
      </c>
      <c r="F82" s="123" t="s">
        <v>109</v>
      </c>
      <c r="G82" s="123" t="s">
        <v>109</v>
      </c>
      <c r="H82" s="123" t="s">
        <v>109</v>
      </c>
      <c r="I82" s="123" t="s">
        <v>109</v>
      </c>
      <c r="J82" s="123" t="s">
        <v>109</v>
      </c>
      <c r="K82" s="123">
        <v>826.8</v>
      </c>
      <c r="L82" s="123">
        <v>1797.1687499999998</v>
      </c>
      <c r="M82" s="123" t="s">
        <v>109</v>
      </c>
      <c r="N82" s="123" t="s">
        <v>109</v>
      </c>
      <c r="O82" s="123" t="s">
        <v>109</v>
      </c>
      <c r="P82" s="123" t="s">
        <v>109</v>
      </c>
      <c r="Q82" s="123" t="s">
        <v>109</v>
      </c>
      <c r="R82" s="123" t="s">
        <v>109</v>
      </c>
      <c r="S82" s="123" t="s">
        <v>109</v>
      </c>
      <c r="T82" s="123" t="s">
        <v>109</v>
      </c>
      <c r="U82" s="123">
        <v>1183.7826</v>
      </c>
      <c r="V82" s="123" t="s">
        <v>109</v>
      </c>
      <c r="W82" s="123" t="s">
        <v>109</v>
      </c>
      <c r="X82" s="123" t="s">
        <v>109</v>
      </c>
      <c r="Y82" s="123" t="s">
        <v>109</v>
      </c>
      <c r="Z82" s="123" t="s">
        <v>109</v>
      </c>
      <c r="AA82" s="123" t="s">
        <v>109</v>
      </c>
      <c r="AB82" s="123" t="s">
        <v>109</v>
      </c>
      <c r="AC82" s="123">
        <v>1850.9770500000002</v>
      </c>
      <c r="AD82" s="122" t="s">
        <v>109</v>
      </c>
      <c r="AE82" s="123" t="s">
        <v>109</v>
      </c>
      <c r="AF82" s="123" t="s">
        <v>109</v>
      </c>
      <c r="AG82" s="123" t="s">
        <v>109</v>
      </c>
      <c r="AH82" s="123" t="s">
        <v>109</v>
      </c>
      <c r="AI82" s="123" t="s">
        <v>109</v>
      </c>
      <c r="AJ82" s="123" t="s">
        <v>109</v>
      </c>
      <c r="AK82" s="123" t="s">
        <v>109</v>
      </c>
      <c r="AL82" s="125" t="s">
        <v>109</v>
      </c>
      <c r="AM82" s="119" t="s">
        <v>109</v>
      </c>
      <c r="AN82" s="119" t="s">
        <v>109</v>
      </c>
      <c r="AO82" s="119" t="s">
        <v>109</v>
      </c>
      <c r="AP82" s="119" t="s">
        <v>109</v>
      </c>
      <c r="AQ82" s="119" t="s">
        <v>109</v>
      </c>
      <c r="AR82" s="119" t="s">
        <v>109</v>
      </c>
      <c r="AS82" s="119" t="s">
        <v>109</v>
      </c>
      <c r="AT82" s="120" t="s">
        <v>109</v>
      </c>
      <c r="AW82" s="108" t="s">
        <v>22</v>
      </c>
      <c r="AX82" s="121" t="str">
        <f t="shared" si="42"/>
        <v/>
      </c>
      <c r="AY82" s="123">
        <f t="shared" si="43"/>
        <v>599.00879999999995</v>
      </c>
      <c r="AZ82" s="123" t="str">
        <f t="shared" si="44"/>
        <v/>
      </c>
      <c r="BA82" s="123" t="str">
        <f t="shared" si="45"/>
        <v/>
      </c>
      <c r="BB82" s="123" t="str">
        <f t="shared" si="46"/>
        <v/>
      </c>
      <c r="BC82" s="123" t="str">
        <f t="shared" si="47"/>
        <v/>
      </c>
      <c r="BD82" s="123" t="str">
        <f t="shared" si="48"/>
        <v/>
      </c>
      <c r="BE82" s="123" t="str">
        <f t="shared" si="49"/>
        <v/>
      </c>
      <c r="BF82" s="123">
        <f t="shared" si="50"/>
        <v>826.8</v>
      </c>
      <c r="BG82" s="123">
        <f t="shared" si="51"/>
        <v>1797.1687499999998</v>
      </c>
      <c r="BH82" s="123" t="str">
        <f t="shared" si="52"/>
        <v/>
      </c>
      <c r="BI82" s="123" t="str">
        <f t="shared" si="53"/>
        <v/>
      </c>
      <c r="BJ82" s="123" t="str">
        <f t="shared" si="54"/>
        <v/>
      </c>
      <c r="BK82" s="123" t="str">
        <f t="shared" si="55"/>
        <v/>
      </c>
      <c r="BL82" s="123" t="str">
        <f t="shared" si="56"/>
        <v/>
      </c>
      <c r="BM82" s="123" t="str">
        <f t="shared" si="57"/>
        <v/>
      </c>
      <c r="BN82" s="123" t="str">
        <f t="shared" si="58"/>
        <v/>
      </c>
      <c r="BO82" s="123" t="str">
        <f t="shared" si="59"/>
        <v/>
      </c>
      <c r="BP82" s="123">
        <f t="shared" si="60"/>
        <v>1183.7826</v>
      </c>
      <c r="BQ82" s="123" t="str">
        <f t="shared" si="61"/>
        <v/>
      </c>
      <c r="BR82" s="123" t="str">
        <f t="shared" si="62"/>
        <v/>
      </c>
      <c r="BS82" s="123" t="str">
        <f t="shared" si="63"/>
        <v/>
      </c>
      <c r="BT82" s="123" t="str">
        <f t="shared" si="64"/>
        <v/>
      </c>
      <c r="BU82" s="123" t="str">
        <f t="shared" si="65"/>
        <v/>
      </c>
      <c r="BV82" s="123" t="str">
        <f t="shared" si="66"/>
        <v/>
      </c>
      <c r="BW82" s="123" t="str">
        <f t="shared" si="67"/>
        <v/>
      </c>
      <c r="BX82" s="123">
        <f t="shared" si="68"/>
        <v>1850.9770500000002</v>
      </c>
      <c r="BY82" s="122" t="str">
        <f t="shared" si="69"/>
        <v/>
      </c>
      <c r="BZ82" s="123" t="str">
        <f t="shared" si="70"/>
        <v/>
      </c>
      <c r="CA82" s="123" t="str">
        <f t="shared" si="71"/>
        <v/>
      </c>
      <c r="CB82" s="123" t="str">
        <f t="shared" si="72"/>
        <v/>
      </c>
      <c r="CC82" s="123" t="str">
        <f t="shared" si="73"/>
        <v/>
      </c>
      <c r="CD82" s="123" t="str">
        <f t="shared" si="74"/>
        <v/>
      </c>
      <c r="CE82" s="123" t="str">
        <f t="shared" si="75"/>
        <v/>
      </c>
      <c r="CF82" s="123" t="str">
        <f t="shared" si="76"/>
        <v/>
      </c>
      <c r="CG82" s="125" t="str">
        <f t="shared" si="77"/>
        <v/>
      </c>
      <c r="CH82" s="119" t="str">
        <f t="shared" si="78"/>
        <v/>
      </c>
      <c r="CI82" s="119" t="str">
        <f t="shared" si="79"/>
        <v/>
      </c>
      <c r="CJ82" s="119" t="str">
        <f t="shared" si="80"/>
        <v/>
      </c>
      <c r="CK82" s="119" t="str">
        <f t="shared" si="81"/>
        <v/>
      </c>
      <c r="CL82" s="119" t="str">
        <f t="shared" si="82"/>
        <v/>
      </c>
      <c r="CM82" s="119" t="str">
        <f t="shared" si="83"/>
        <v/>
      </c>
      <c r="CN82" s="119" t="str">
        <f t="shared" si="84"/>
        <v/>
      </c>
      <c r="CO82" s="120" t="str">
        <f t="shared" si="85"/>
        <v/>
      </c>
    </row>
    <row r="83" spans="2:93" x14ac:dyDescent="0.25">
      <c r="B83" s="108" t="s">
        <v>15</v>
      </c>
      <c r="C83" s="121" t="s">
        <v>109</v>
      </c>
      <c r="D83" s="123" t="s">
        <v>109</v>
      </c>
      <c r="E83" s="123" t="s">
        <v>109</v>
      </c>
      <c r="F83" s="123" t="s">
        <v>109</v>
      </c>
      <c r="G83" s="123" t="s">
        <v>109</v>
      </c>
      <c r="H83" s="123" t="s">
        <v>109</v>
      </c>
      <c r="I83" s="123" t="s">
        <v>109</v>
      </c>
      <c r="J83" s="123" t="s">
        <v>109</v>
      </c>
      <c r="K83" s="123" t="s">
        <v>109</v>
      </c>
      <c r="L83" s="123" t="s">
        <v>109</v>
      </c>
      <c r="M83" s="123" t="s">
        <v>109</v>
      </c>
      <c r="N83" s="123" t="s">
        <v>109</v>
      </c>
      <c r="O83" s="123" t="s">
        <v>109</v>
      </c>
      <c r="P83" s="123" t="s">
        <v>109</v>
      </c>
      <c r="Q83" s="123" t="s">
        <v>109</v>
      </c>
      <c r="R83" s="123" t="s">
        <v>109</v>
      </c>
      <c r="S83" s="123" t="s">
        <v>109</v>
      </c>
      <c r="T83" s="123" t="s">
        <v>109</v>
      </c>
      <c r="U83" s="123" t="s">
        <v>109</v>
      </c>
      <c r="V83" s="123" t="s">
        <v>109</v>
      </c>
      <c r="W83" s="123" t="s">
        <v>109</v>
      </c>
      <c r="X83" s="123" t="s">
        <v>109</v>
      </c>
      <c r="Y83" s="123" t="s">
        <v>109</v>
      </c>
      <c r="Z83" s="123" t="s">
        <v>109</v>
      </c>
      <c r="AA83" s="123" t="s">
        <v>109</v>
      </c>
      <c r="AB83" s="123" t="s">
        <v>109</v>
      </c>
      <c r="AC83" s="123" t="s">
        <v>109</v>
      </c>
      <c r="AD83" s="123" t="s">
        <v>109</v>
      </c>
      <c r="AE83" s="122" t="s">
        <v>109</v>
      </c>
      <c r="AF83" s="123" t="s">
        <v>109</v>
      </c>
      <c r="AG83" s="123" t="s">
        <v>109</v>
      </c>
      <c r="AH83" s="123" t="s">
        <v>109</v>
      </c>
      <c r="AI83" s="123" t="s">
        <v>109</v>
      </c>
      <c r="AJ83" s="123" t="s">
        <v>109</v>
      </c>
      <c r="AK83" s="123" t="s">
        <v>109</v>
      </c>
      <c r="AL83" s="125" t="s">
        <v>109</v>
      </c>
      <c r="AM83" s="119" t="s">
        <v>109</v>
      </c>
      <c r="AN83" s="119" t="s">
        <v>109</v>
      </c>
      <c r="AO83" s="119" t="s">
        <v>109</v>
      </c>
      <c r="AP83" s="119" t="s">
        <v>109</v>
      </c>
      <c r="AQ83" s="119" t="s">
        <v>109</v>
      </c>
      <c r="AR83" s="119" t="s">
        <v>109</v>
      </c>
      <c r="AS83" s="119" t="s">
        <v>109</v>
      </c>
      <c r="AT83" s="120" t="s">
        <v>109</v>
      </c>
      <c r="AW83" s="108" t="s">
        <v>15</v>
      </c>
      <c r="AX83" s="121" t="str">
        <f t="shared" si="42"/>
        <v/>
      </c>
      <c r="AY83" s="123" t="str">
        <f t="shared" si="43"/>
        <v/>
      </c>
      <c r="AZ83" s="123" t="str">
        <f t="shared" si="44"/>
        <v/>
      </c>
      <c r="BA83" s="123" t="str">
        <f t="shared" si="45"/>
        <v/>
      </c>
      <c r="BB83" s="123" t="str">
        <f t="shared" si="46"/>
        <v/>
      </c>
      <c r="BC83" s="123" t="str">
        <f t="shared" si="47"/>
        <v/>
      </c>
      <c r="BD83" s="123" t="str">
        <f t="shared" si="48"/>
        <v/>
      </c>
      <c r="BE83" s="123" t="str">
        <f t="shared" si="49"/>
        <v/>
      </c>
      <c r="BF83" s="123" t="str">
        <f t="shared" si="50"/>
        <v/>
      </c>
      <c r="BG83" s="123" t="str">
        <f t="shared" si="51"/>
        <v/>
      </c>
      <c r="BH83" s="123" t="str">
        <f t="shared" si="52"/>
        <v/>
      </c>
      <c r="BI83" s="123" t="str">
        <f t="shared" si="53"/>
        <v/>
      </c>
      <c r="BJ83" s="123" t="str">
        <f t="shared" si="54"/>
        <v/>
      </c>
      <c r="BK83" s="123" t="str">
        <f t="shared" si="55"/>
        <v/>
      </c>
      <c r="BL83" s="123" t="str">
        <f t="shared" si="56"/>
        <v/>
      </c>
      <c r="BM83" s="123" t="str">
        <f t="shared" si="57"/>
        <v/>
      </c>
      <c r="BN83" s="123" t="str">
        <f t="shared" si="58"/>
        <v/>
      </c>
      <c r="BO83" s="123" t="str">
        <f t="shared" si="59"/>
        <v/>
      </c>
      <c r="BP83" s="123" t="str">
        <f t="shared" si="60"/>
        <v/>
      </c>
      <c r="BQ83" s="123" t="str">
        <f t="shared" si="61"/>
        <v/>
      </c>
      <c r="BR83" s="123" t="str">
        <f t="shared" si="62"/>
        <v/>
      </c>
      <c r="BS83" s="123" t="str">
        <f t="shared" si="63"/>
        <v/>
      </c>
      <c r="BT83" s="123" t="str">
        <f t="shared" si="64"/>
        <v/>
      </c>
      <c r="BU83" s="123" t="str">
        <f t="shared" si="65"/>
        <v/>
      </c>
      <c r="BV83" s="123" t="str">
        <f t="shared" si="66"/>
        <v/>
      </c>
      <c r="BW83" s="123" t="str">
        <f t="shared" si="67"/>
        <v/>
      </c>
      <c r="BX83" s="123" t="str">
        <f t="shared" si="68"/>
        <v/>
      </c>
      <c r="BY83" s="123" t="str">
        <f t="shared" si="69"/>
        <v/>
      </c>
      <c r="BZ83" s="122" t="str">
        <f t="shared" si="70"/>
        <v/>
      </c>
      <c r="CA83" s="123" t="str">
        <f t="shared" si="71"/>
        <v/>
      </c>
      <c r="CB83" s="123" t="str">
        <f t="shared" si="72"/>
        <v/>
      </c>
      <c r="CC83" s="123" t="str">
        <f t="shared" si="73"/>
        <v/>
      </c>
      <c r="CD83" s="123" t="str">
        <f t="shared" si="74"/>
        <v/>
      </c>
      <c r="CE83" s="123" t="str">
        <f t="shared" si="75"/>
        <v/>
      </c>
      <c r="CF83" s="123" t="str">
        <f t="shared" si="76"/>
        <v/>
      </c>
      <c r="CG83" s="125" t="str">
        <f t="shared" si="77"/>
        <v/>
      </c>
      <c r="CH83" s="119" t="str">
        <f t="shared" si="78"/>
        <v/>
      </c>
      <c r="CI83" s="119" t="str">
        <f t="shared" si="79"/>
        <v/>
      </c>
      <c r="CJ83" s="119" t="str">
        <f t="shared" si="80"/>
        <v/>
      </c>
      <c r="CK83" s="119" t="str">
        <f t="shared" si="81"/>
        <v/>
      </c>
      <c r="CL83" s="119" t="str">
        <f t="shared" si="82"/>
        <v/>
      </c>
      <c r="CM83" s="119" t="str">
        <f t="shared" si="83"/>
        <v/>
      </c>
      <c r="CN83" s="119" t="str">
        <f t="shared" si="84"/>
        <v/>
      </c>
      <c r="CO83" s="120" t="str">
        <f t="shared" si="85"/>
        <v/>
      </c>
    </row>
    <row r="84" spans="2:93" x14ac:dyDescent="0.25">
      <c r="B84" s="108" t="s">
        <v>4</v>
      </c>
      <c r="C84" s="121" t="s">
        <v>109</v>
      </c>
      <c r="D84" s="123" t="s">
        <v>109</v>
      </c>
      <c r="E84" s="123" t="s">
        <v>109</v>
      </c>
      <c r="F84" s="123" t="s">
        <v>109</v>
      </c>
      <c r="G84" s="123" t="s">
        <v>109</v>
      </c>
      <c r="H84" s="123" t="s">
        <v>109</v>
      </c>
      <c r="I84" s="123" t="s">
        <v>109</v>
      </c>
      <c r="J84" s="123" t="s">
        <v>109</v>
      </c>
      <c r="K84" s="123">
        <v>60.925800000000002</v>
      </c>
      <c r="L84" s="123" t="s">
        <v>109</v>
      </c>
      <c r="M84" s="123" t="s">
        <v>109</v>
      </c>
      <c r="N84" s="123" t="s">
        <v>109</v>
      </c>
      <c r="O84" s="123" t="s">
        <v>109</v>
      </c>
      <c r="P84" s="123">
        <v>925.41734999999994</v>
      </c>
      <c r="Q84" s="123" t="s">
        <v>109</v>
      </c>
      <c r="R84" s="123" t="s">
        <v>109</v>
      </c>
      <c r="S84" s="123" t="s">
        <v>109</v>
      </c>
      <c r="T84" s="123" t="s">
        <v>109</v>
      </c>
      <c r="U84" s="123" t="s">
        <v>109</v>
      </c>
      <c r="V84" s="123" t="s">
        <v>109</v>
      </c>
      <c r="W84" s="123" t="s">
        <v>109</v>
      </c>
      <c r="X84" s="123" t="s">
        <v>109</v>
      </c>
      <c r="Y84" s="123" t="s">
        <v>109</v>
      </c>
      <c r="Z84" s="123" t="s">
        <v>109</v>
      </c>
      <c r="AA84" s="123" t="s">
        <v>109</v>
      </c>
      <c r="AB84" s="123" t="s">
        <v>109</v>
      </c>
      <c r="AC84" s="123" t="s">
        <v>109</v>
      </c>
      <c r="AD84" s="123" t="s">
        <v>109</v>
      </c>
      <c r="AE84" s="123" t="s">
        <v>109</v>
      </c>
      <c r="AF84" s="122" t="s">
        <v>109</v>
      </c>
      <c r="AG84" s="123" t="s">
        <v>109</v>
      </c>
      <c r="AH84" s="123" t="s">
        <v>109</v>
      </c>
      <c r="AI84" s="123" t="s">
        <v>109</v>
      </c>
      <c r="AJ84" s="123" t="s">
        <v>109</v>
      </c>
      <c r="AK84" s="123" t="s">
        <v>109</v>
      </c>
      <c r="AL84" s="125" t="s">
        <v>109</v>
      </c>
      <c r="AM84" s="119" t="s">
        <v>109</v>
      </c>
      <c r="AN84" s="119" t="s">
        <v>109</v>
      </c>
      <c r="AO84" s="119" t="s">
        <v>109</v>
      </c>
      <c r="AP84" s="119" t="s">
        <v>109</v>
      </c>
      <c r="AQ84" s="119" t="s">
        <v>109</v>
      </c>
      <c r="AR84" s="119" t="s">
        <v>109</v>
      </c>
      <c r="AS84" s="119" t="s">
        <v>109</v>
      </c>
      <c r="AT84" s="120" t="s">
        <v>109</v>
      </c>
      <c r="AW84" s="108" t="s">
        <v>4</v>
      </c>
      <c r="AX84" s="121" t="str">
        <f t="shared" si="42"/>
        <v/>
      </c>
      <c r="AY84" s="123" t="str">
        <f t="shared" si="43"/>
        <v/>
      </c>
      <c r="AZ84" s="123" t="str">
        <f t="shared" si="44"/>
        <v/>
      </c>
      <c r="BA84" s="123" t="str">
        <f t="shared" si="45"/>
        <v/>
      </c>
      <c r="BB84" s="123" t="str">
        <f t="shared" si="46"/>
        <v/>
      </c>
      <c r="BC84" s="123" t="str">
        <f t="shared" si="47"/>
        <v/>
      </c>
      <c r="BD84" s="123" t="str">
        <f t="shared" si="48"/>
        <v/>
      </c>
      <c r="BE84" s="123" t="str">
        <f t="shared" si="49"/>
        <v/>
      </c>
      <c r="BF84" s="123">
        <f t="shared" si="50"/>
        <v>60.925800000000002</v>
      </c>
      <c r="BG84" s="123" t="str">
        <f t="shared" si="51"/>
        <v/>
      </c>
      <c r="BH84" s="123" t="str">
        <f t="shared" si="52"/>
        <v/>
      </c>
      <c r="BI84" s="123" t="str">
        <f t="shared" si="53"/>
        <v/>
      </c>
      <c r="BJ84" s="123" t="str">
        <f t="shared" si="54"/>
        <v/>
      </c>
      <c r="BK84" s="123">
        <f t="shared" si="55"/>
        <v>925.41734999999994</v>
      </c>
      <c r="BL84" s="123" t="str">
        <f t="shared" si="56"/>
        <v/>
      </c>
      <c r="BM84" s="123" t="str">
        <f t="shared" si="57"/>
        <v/>
      </c>
      <c r="BN84" s="123" t="str">
        <f t="shared" si="58"/>
        <v/>
      </c>
      <c r="BO84" s="123" t="str">
        <f t="shared" si="59"/>
        <v/>
      </c>
      <c r="BP84" s="123" t="str">
        <f t="shared" si="60"/>
        <v/>
      </c>
      <c r="BQ84" s="123" t="str">
        <f t="shared" si="61"/>
        <v/>
      </c>
      <c r="BR84" s="123" t="str">
        <f t="shared" si="62"/>
        <v/>
      </c>
      <c r="BS84" s="123" t="str">
        <f t="shared" si="63"/>
        <v/>
      </c>
      <c r="BT84" s="123" t="str">
        <f t="shared" si="64"/>
        <v/>
      </c>
      <c r="BU84" s="123" t="str">
        <f t="shared" si="65"/>
        <v/>
      </c>
      <c r="BV84" s="123" t="str">
        <f t="shared" si="66"/>
        <v/>
      </c>
      <c r="BW84" s="123" t="str">
        <f t="shared" si="67"/>
        <v/>
      </c>
      <c r="BX84" s="123" t="str">
        <f t="shared" si="68"/>
        <v/>
      </c>
      <c r="BY84" s="123" t="str">
        <f t="shared" si="69"/>
        <v/>
      </c>
      <c r="BZ84" s="123" t="str">
        <f t="shared" si="70"/>
        <v/>
      </c>
      <c r="CA84" s="122" t="str">
        <f t="shared" si="71"/>
        <v/>
      </c>
      <c r="CB84" s="123" t="str">
        <f t="shared" si="72"/>
        <v/>
      </c>
      <c r="CC84" s="123" t="str">
        <f t="shared" si="73"/>
        <v/>
      </c>
      <c r="CD84" s="123" t="str">
        <f t="shared" si="74"/>
        <v/>
      </c>
      <c r="CE84" s="123" t="str">
        <f t="shared" si="75"/>
        <v/>
      </c>
      <c r="CF84" s="123" t="str">
        <f t="shared" si="76"/>
        <v/>
      </c>
      <c r="CG84" s="125" t="str">
        <f t="shared" si="77"/>
        <v/>
      </c>
      <c r="CH84" s="119" t="str">
        <f t="shared" si="78"/>
        <v/>
      </c>
      <c r="CI84" s="119" t="str">
        <f t="shared" si="79"/>
        <v/>
      </c>
      <c r="CJ84" s="119" t="str">
        <f t="shared" si="80"/>
        <v/>
      </c>
      <c r="CK84" s="119" t="str">
        <f t="shared" si="81"/>
        <v/>
      </c>
      <c r="CL84" s="119" t="str">
        <f t="shared" si="82"/>
        <v/>
      </c>
      <c r="CM84" s="119" t="str">
        <f t="shared" si="83"/>
        <v/>
      </c>
      <c r="CN84" s="119" t="str">
        <f t="shared" si="84"/>
        <v/>
      </c>
      <c r="CO84" s="120" t="str">
        <f t="shared" si="85"/>
        <v/>
      </c>
    </row>
    <row r="85" spans="2:93" x14ac:dyDescent="0.25">
      <c r="B85" s="108" t="s">
        <v>31</v>
      </c>
      <c r="C85" s="121" t="s">
        <v>109</v>
      </c>
      <c r="D85" s="123" t="s">
        <v>109</v>
      </c>
      <c r="E85" s="123" t="s">
        <v>109</v>
      </c>
      <c r="F85" s="123" t="s">
        <v>109</v>
      </c>
      <c r="G85" s="123" t="s">
        <v>109</v>
      </c>
      <c r="H85" s="123" t="s">
        <v>109</v>
      </c>
      <c r="I85" s="123" t="s">
        <v>109</v>
      </c>
      <c r="J85" s="123" t="s">
        <v>109</v>
      </c>
      <c r="K85" s="123" t="s">
        <v>109</v>
      </c>
      <c r="L85" s="123" t="s">
        <v>109</v>
      </c>
      <c r="M85" s="123" t="s">
        <v>109</v>
      </c>
      <c r="N85" s="123" t="s">
        <v>109</v>
      </c>
      <c r="O85" s="123" t="s">
        <v>109</v>
      </c>
      <c r="P85" s="123" t="s">
        <v>109</v>
      </c>
      <c r="Q85" s="123" t="s">
        <v>109</v>
      </c>
      <c r="R85" s="123" t="s">
        <v>109</v>
      </c>
      <c r="S85" s="123" t="s">
        <v>109</v>
      </c>
      <c r="T85" s="123" t="s">
        <v>109</v>
      </c>
      <c r="U85" s="123" t="s">
        <v>109</v>
      </c>
      <c r="V85" s="123" t="s">
        <v>109</v>
      </c>
      <c r="W85" s="123" t="s">
        <v>109</v>
      </c>
      <c r="X85" s="123" t="s">
        <v>109</v>
      </c>
      <c r="Y85" s="123" t="s">
        <v>109</v>
      </c>
      <c r="Z85" s="123" t="s">
        <v>109</v>
      </c>
      <c r="AA85" s="123" t="s">
        <v>109</v>
      </c>
      <c r="AB85" s="123" t="s">
        <v>109</v>
      </c>
      <c r="AC85" s="123" t="s">
        <v>109</v>
      </c>
      <c r="AD85" s="123" t="s">
        <v>109</v>
      </c>
      <c r="AE85" s="123" t="s">
        <v>109</v>
      </c>
      <c r="AF85" s="123" t="s">
        <v>109</v>
      </c>
      <c r="AG85" s="122" t="s">
        <v>109</v>
      </c>
      <c r="AH85" s="123" t="s">
        <v>109</v>
      </c>
      <c r="AI85" s="123" t="s">
        <v>109</v>
      </c>
      <c r="AJ85" s="123" t="s">
        <v>109</v>
      </c>
      <c r="AK85" s="123" t="s">
        <v>109</v>
      </c>
      <c r="AL85" s="125" t="s">
        <v>109</v>
      </c>
      <c r="AM85" s="119" t="s">
        <v>109</v>
      </c>
      <c r="AN85" s="119" t="s">
        <v>109</v>
      </c>
      <c r="AO85" s="119" t="s">
        <v>109</v>
      </c>
      <c r="AP85" s="119" t="s">
        <v>109</v>
      </c>
      <c r="AQ85" s="119" t="s">
        <v>109</v>
      </c>
      <c r="AR85" s="119" t="s">
        <v>109</v>
      </c>
      <c r="AS85" s="119" t="s">
        <v>109</v>
      </c>
      <c r="AT85" s="120" t="s">
        <v>109</v>
      </c>
      <c r="AW85" s="108" t="s">
        <v>31</v>
      </c>
      <c r="AX85" s="121" t="str">
        <f t="shared" si="42"/>
        <v/>
      </c>
      <c r="AY85" s="123" t="str">
        <f t="shared" si="43"/>
        <v/>
      </c>
      <c r="AZ85" s="123" t="str">
        <f t="shared" si="44"/>
        <v/>
      </c>
      <c r="BA85" s="123" t="str">
        <f t="shared" si="45"/>
        <v/>
      </c>
      <c r="BB85" s="123" t="str">
        <f t="shared" si="46"/>
        <v/>
      </c>
      <c r="BC85" s="123" t="str">
        <f t="shared" si="47"/>
        <v/>
      </c>
      <c r="BD85" s="123" t="str">
        <f t="shared" si="48"/>
        <v/>
      </c>
      <c r="BE85" s="123" t="str">
        <f t="shared" si="49"/>
        <v/>
      </c>
      <c r="BF85" s="123" t="str">
        <f t="shared" si="50"/>
        <v/>
      </c>
      <c r="BG85" s="123" t="str">
        <f t="shared" si="51"/>
        <v/>
      </c>
      <c r="BH85" s="123" t="str">
        <f t="shared" si="52"/>
        <v/>
      </c>
      <c r="BI85" s="123" t="str">
        <f t="shared" si="53"/>
        <v/>
      </c>
      <c r="BJ85" s="123" t="str">
        <f t="shared" si="54"/>
        <v/>
      </c>
      <c r="BK85" s="123" t="str">
        <f t="shared" si="55"/>
        <v/>
      </c>
      <c r="BL85" s="123" t="str">
        <f t="shared" si="56"/>
        <v/>
      </c>
      <c r="BM85" s="123" t="str">
        <f t="shared" si="57"/>
        <v/>
      </c>
      <c r="BN85" s="123" t="str">
        <f t="shared" si="58"/>
        <v/>
      </c>
      <c r="BO85" s="123" t="str">
        <f t="shared" si="59"/>
        <v/>
      </c>
      <c r="BP85" s="123" t="str">
        <f t="shared" si="60"/>
        <v/>
      </c>
      <c r="BQ85" s="123" t="str">
        <f t="shared" si="61"/>
        <v/>
      </c>
      <c r="BR85" s="123" t="str">
        <f t="shared" si="62"/>
        <v/>
      </c>
      <c r="BS85" s="123" t="str">
        <f t="shared" si="63"/>
        <v/>
      </c>
      <c r="BT85" s="123" t="str">
        <f t="shared" si="64"/>
        <v/>
      </c>
      <c r="BU85" s="123" t="str">
        <f t="shared" si="65"/>
        <v/>
      </c>
      <c r="BV85" s="123" t="str">
        <f t="shared" si="66"/>
        <v/>
      </c>
      <c r="BW85" s="123" t="str">
        <f t="shared" si="67"/>
        <v/>
      </c>
      <c r="BX85" s="123" t="str">
        <f t="shared" si="68"/>
        <v/>
      </c>
      <c r="BY85" s="123" t="str">
        <f t="shared" si="69"/>
        <v/>
      </c>
      <c r="BZ85" s="123" t="str">
        <f t="shared" si="70"/>
        <v/>
      </c>
      <c r="CA85" s="123" t="str">
        <f t="shared" si="71"/>
        <v/>
      </c>
      <c r="CB85" s="122" t="str">
        <f t="shared" si="72"/>
        <v/>
      </c>
      <c r="CC85" s="123" t="str">
        <f t="shared" si="73"/>
        <v/>
      </c>
      <c r="CD85" s="123" t="str">
        <f t="shared" si="74"/>
        <v/>
      </c>
      <c r="CE85" s="123" t="str">
        <f t="shared" si="75"/>
        <v/>
      </c>
      <c r="CF85" s="123" t="str">
        <f t="shared" si="76"/>
        <v/>
      </c>
      <c r="CG85" s="125" t="str">
        <f t="shared" si="77"/>
        <v/>
      </c>
      <c r="CH85" s="119" t="str">
        <f t="shared" si="78"/>
        <v/>
      </c>
      <c r="CI85" s="119" t="str">
        <f t="shared" si="79"/>
        <v/>
      </c>
      <c r="CJ85" s="119" t="str">
        <f t="shared" si="80"/>
        <v/>
      </c>
      <c r="CK85" s="119" t="str">
        <f t="shared" si="81"/>
        <v/>
      </c>
      <c r="CL85" s="119" t="str">
        <f t="shared" si="82"/>
        <v/>
      </c>
      <c r="CM85" s="119" t="str">
        <f t="shared" si="83"/>
        <v/>
      </c>
      <c r="CN85" s="119" t="str">
        <f t="shared" si="84"/>
        <v/>
      </c>
      <c r="CO85" s="120" t="str">
        <f t="shared" si="85"/>
        <v/>
      </c>
    </row>
    <row r="86" spans="2:93" x14ac:dyDescent="0.25">
      <c r="B86" s="108" t="s">
        <v>206</v>
      </c>
      <c r="C86" s="121" t="s">
        <v>109</v>
      </c>
      <c r="D86" s="123" t="s">
        <v>109</v>
      </c>
      <c r="E86" s="123" t="s">
        <v>109</v>
      </c>
      <c r="F86" s="123" t="s">
        <v>109</v>
      </c>
      <c r="G86" s="123" t="s">
        <v>109</v>
      </c>
      <c r="H86" s="123" t="s">
        <v>109</v>
      </c>
      <c r="I86" s="123" t="s">
        <v>109</v>
      </c>
      <c r="J86" s="123" t="s">
        <v>109</v>
      </c>
      <c r="K86" s="123" t="s">
        <v>109</v>
      </c>
      <c r="L86" s="123" t="s">
        <v>109</v>
      </c>
      <c r="M86" s="123" t="s">
        <v>109</v>
      </c>
      <c r="N86" s="123" t="s">
        <v>109</v>
      </c>
      <c r="O86" s="123" t="s">
        <v>109</v>
      </c>
      <c r="P86" s="123" t="s">
        <v>109</v>
      </c>
      <c r="Q86" s="123" t="s">
        <v>109</v>
      </c>
      <c r="R86" s="123" t="s">
        <v>109</v>
      </c>
      <c r="S86" s="123" t="s">
        <v>109</v>
      </c>
      <c r="T86" s="123" t="s">
        <v>109</v>
      </c>
      <c r="U86" s="123" t="s">
        <v>109</v>
      </c>
      <c r="V86" s="123" t="s">
        <v>109</v>
      </c>
      <c r="W86" s="123" t="s">
        <v>109</v>
      </c>
      <c r="X86" s="123" t="s">
        <v>109</v>
      </c>
      <c r="Y86" s="123" t="s">
        <v>109</v>
      </c>
      <c r="Z86" s="123" t="s">
        <v>109</v>
      </c>
      <c r="AA86" s="123" t="s">
        <v>109</v>
      </c>
      <c r="AB86" s="123" t="s">
        <v>109</v>
      </c>
      <c r="AC86" s="123" t="s">
        <v>109</v>
      </c>
      <c r="AD86" s="123" t="s">
        <v>109</v>
      </c>
      <c r="AE86" s="123" t="s">
        <v>109</v>
      </c>
      <c r="AF86" s="123" t="s">
        <v>109</v>
      </c>
      <c r="AG86" s="123" t="s">
        <v>109</v>
      </c>
      <c r="AH86" s="122" t="s">
        <v>109</v>
      </c>
      <c r="AI86" s="123" t="s">
        <v>109</v>
      </c>
      <c r="AJ86" s="123" t="s">
        <v>109</v>
      </c>
      <c r="AK86" s="123" t="s">
        <v>109</v>
      </c>
      <c r="AL86" s="125" t="s">
        <v>109</v>
      </c>
      <c r="AM86" s="119" t="s">
        <v>109</v>
      </c>
      <c r="AN86" s="119" t="s">
        <v>109</v>
      </c>
      <c r="AO86" s="119" t="s">
        <v>109</v>
      </c>
      <c r="AP86" s="119" t="s">
        <v>109</v>
      </c>
      <c r="AQ86" s="119" t="s">
        <v>109</v>
      </c>
      <c r="AR86" s="119" t="s">
        <v>109</v>
      </c>
      <c r="AS86" s="119" t="s">
        <v>109</v>
      </c>
      <c r="AT86" s="120" t="s">
        <v>109</v>
      </c>
      <c r="AW86" s="108" t="s">
        <v>206</v>
      </c>
      <c r="AX86" s="121" t="str">
        <f t="shared" si="42"/>
        <v/>
      </c>
      <c r="AY86" s="123" t="str">
        <f t="shared" si="43"/>
        <v/>
      </c>
      <c r="AZ86" s="123" t="str">
        <f t="shared" si="44"/>
        <v/>
      </c>
      <c r="BA86" s="123" t="str">
        <f t="shared" si="45"/>
        <v/>
      </c>
      <c r="BB86" s="123" t="str">
        <f t="shared" si="46"/>
        <v/>
      </c>
      <c r="BC86" s="123" t="str">
        <f t="shared" si="47"/>
        <v/>
      </c>
      <c r="BD86" s="123" t="str">
        <f t="shared" si="48"/>
        <v/>
      </c>
      <c r="BE86" s="123" t="str">
        <f t="shared" si="49"/>
        <v/>
      </c>
      <c r="BF86" s="123" t="str">
        <f t="shared" si="50"/>
        <v/>
      </c>
      <c r="BG86" s="123" t="str">
        <f t="shared" si="51"/>
        <v/>
      </c>
      <c r="BH86" s="123" t="str">
        <f t="shared" si="52"/>
        <v/>
      </c>
      <c r="BI86" s="123" t="str">
        <f t="shared" si="53"/>
        <v/>
      </c>
      <c r="BJ86" s="123" t="str">
        <f t="shared" si="54"/>
        <v/>
      </c>
      <c r="BK86" s="123" t="str">
        <f t="shared" si="55"/>
        <v/>
      </c>
      <c r="BL86" s="123" t="str">
        <f t="shared" si="56"/>
        <v/>
      </c>
      <c r="BM86" s="123" t="str">
        <f t="shared" si="57"/>
        <v/>
      </c>
      <c r="BN86" s="123" t="str">
        <f t="shared" si="58"/>
        <v/>
      </c>
      <c r="BO86" s="123" t="str">
        <f t="shared" si="59"/>
        <v/>
      </c>
      <c r="BP86" s="123" t="str">
        <f t="shared" si="60"/>
        <v/>
      </c>
      <c r="BQ86" s="123" t="str">
        <f t="shared" si="61"/>
        <v/>
      </c>
      <c r="BR86" s="123" t="str">
        <f t="shared" si="62"/>
        <v/>
      </c>
      <c r="BS86" s="123" t="str">
        <f t="shared" si="63"/>
        <v/>
      </c>
      <c r="BT86" s="123" t="str">
        <f t="shared" si="64"/>
        <v/>
      </c>
      <c r="BU86" s="123" t="str">
        <f t="shared" si="65"/>
        <v/>
      </c>
      <c r="BV86" s="123" t="str">
        <f t="shared" si="66"/>
        <v/>
      </c>
      <c r="BW86" s="123" t="str">
        <f t="shared" si="67"/>
        <v/>
      </c>
      <c r="BX86" s="123" t="str">
        <f t="shared" si="68"/>
        <v/>
      </c>
      <c r="BY86" s="123" t="str">
        <f t="shared" si="69"/>
        <v/>
      </c>
      <c r="BZ86" s="123" t="str">
        <f t="shared" si="70"/>
        <v/>
      </c>
      <c r="CA86" s="123" t="str">
        <f t="shared" si="71"/>
        <v/>
      </c>
      <c r="CB86" s="123" t="str">
        <f t="shared" si="72"/>
        <v/>
      </c>
      <c r="CC86" s="122" t="str">
        <f t="shared" si="73"/>
        <v/>
      </c>
      <c r="CD86" s="123" t="str">
        <f t="shared" si="74"/>
        <v/>
      </c>
      <c r="CE86" s="123" t="str">
        <f t="shared" si="75"/>
        <v/>
      </c>
      <c r="CF86" s="123" t="str">
        <f t="shared" si="76"/>
        <v/>
      </c>
      <c r="CG86" s="125" t="str">
        <f t="shared" si="77"/>
        <v/>
      </c>
      <c r="CH86" s="119" t="str">
        <f t="shared" si="78"/>
        <v/>
      </c>
      <c r="CI86" s="119" t="str">
        <f t="shared" si="79"/>
        <v/>
      </c>
      <c r="CJ86" s="119" t="str">
        <f t="shared" si="80"/>
        <v/>
      </c>
      <c r="CK86" s="119" t="str">
        <f t="shared" si="81"/>
        <v/>
      </c>
      <c r="CL86" s="119" t="str">
        <f t="shared" si="82"/>
        <v/>
      </c>
      <c r="CM86" s="119" t="str">
        <f t="shared" si="83"/>
        <v/>
      </c>
      <c r="CN86" s="119" t="str">
        <f t="shared" si="84"/>
        <v/>
      </c>
      <c r="CO86" s="120" t="str">
        <f t="shared" si="85"/>
        <v/>
      </c>
    </row>
    <row r="87" spans="2:93" x14ac:dyDescent="0.25">
      <c r="B87" s="108" t="s">
        <v>32</v>
      </c>
      <c r="C87" s="121" t="s">
        <v>109</v>
      </c>
      <c r="D87" s="123" t="s">
        <v>109</v>
      </c>
      <c r="E87" s="123" t="s">
        <v>109</v>
      </c>
      <c r="F87" s="123" t="s">
        <v>109</v>
      </c>
      <c r="G87" s="123" t="s">
        <v>109</v>
      </c>
      <c r="H87" s="123" t="s">
        <v>109</v>
      </c>
      <c r="I87" s="123" t="s">
        <v>109</v>
      </c>
      <c r="J87" s="123" t="s">
        <v>109</v>
      </c>
      <c r="K87" s="123" t="s">
        <v>109</v>
      </c>
      <c r="L87" s="123" t="s">
        <v>109</v>
      </c>
      <c r="M87" s="123" t="s">
        <v>109</v>
      </c>
      <c r="N87" s="123" t="s">
        <v>109</v>
      </c>
      <c r="O87" s="123" t="s">
        <v>109</v>
      </c>
      <c r="P87" s="123">
        <v>19.5</v>
      </c>
      <c r="Q87" s="123" t="s">
        <v>109</v>
      </c>
      <c r="R87" s="123" t="s">
        <v>109</v>
      </c>
      <c r="S87" s="123" t="s">
        <v>109</v>
      </c>
      <c r="T87" s="123" t="s">
        <v>109</v>
      </c>
      <c r="U87" s="123" t="s">
        <v>109</v>
      </c>
      <c r="V87" s="123" t="s">
        <v>109</v>
      </c>
      <c r="W87" s="123" t="s">
        <v>109</v>
      </c>
      <c r="X87" s="123" t="s">
        <v>109</v>
      </c>
      <c r="Y87" s="123" t="s">
        <v>109</v>
      </c>
      <c r="Z87" s="123" t="s">
        <v>109</v>
      </c>
      <c r="AA87" s="123" t="s">
        <v>109</v>
      </c>
      <c r="AB87" s="123" t="s">
        <v>109</v>
      </c>
      <c r="AC87" s="123" t="s">
        <v>109</v>
      </c>
      <c r="AD87" s="123" t="s">
        <v>109</v>
      </c>
      <c r="AE87" s="123" t="s">
        <v>109</v>
      </c>
      <c r="AF87" s="123" t="s">
        <v>109</v>
      </c>
      <c r="AG87" s="123" t="s">
        <v>109</v>
      </c>
      <c r="AH87" s="123" t="s">
        <v>109</v>
      </c>
      <c r="AI87" s="122" t="s">
        <v>109</v>
      </c>
      <c r="AJ87" s="123" t="s">
        <v>109</v>
      </c>
      <c r="AK87" s="123" t="s">
        <v>109</v>
      </c>
      <c r="AL87" s="125" t="s">
        <v>109</v>
      </c>
      <c r="AM87" s="119" t="s">
        <v>109</v>
      </c>
      <c r="AN87" s="119" t="s">
        <v>109</v>
      </c>
      <c r="AO87" s="119" t="s">
        <v>109</v>
      </c>
      <c r="AP87" s="119" t="s">
        <v>109</v>
      </c>
      <c r="AQ87" s="119" t="s">
        <v>109</v>
      </c>
      <c r="AR87" s="119" t="s">
        <v>109</v>
      </c>
      <c r="AS87" s="119" t="s">
        <v>109</v>
      </c>
      <c r="AT87" s="120" t="s">
        <v>109</v>
      </c>
      <c r="AW87" s="108" t="s">
        <v>32</v>
      </c>
      <c r="AX87" s="121" t="str">
        <f t="shared" si="42"/>
        <v/>
      </c>
      <c r="AY87" s="123" t="str">
        <f t="shared" si="43"/>
        <v/>
      </c>
      <c r="AZ87" s="123" t="str">
        <f t="shared" si="44"/>
        <v/>
      </c>
      <c r="BA87" s="123" t="str">
        <f t="shared" si="45"/>
        <v/>
      </c>
      <c r="BB87" s="123" t="str">
        <f t="shared" si="46"/>
        <v/>
      </c>
      <c r="BC87" s="123" t="str">
        <f t="shared" si="47"/>
        <v/>
      </c>
      <c r="BD87" s="123" t="str">
        <f t="shared" si="48"/>
        <v/>
      </c>
      <c r="BE87" s="123" t="str">
        <f t="shared" si="49"/>
        <v/>
      </c>
      <c r="BF87" s="123" t="str">
        <f t="shared" si="50"/>
        <v/>
      </c>
      <c r="BG87" s="123" t="str">
        <f t="shared" si="51"/>
        <v/>
      </c>
      <c r="BH87" s="123" t="str">
        <f t="shared" si="52"/>
        <v/>
      </c>
      <c r="BI87" s="123" t="str">
        <f t="shared" si="53"/>
        <v/>
      </c>
      <c r="BJ87" s="123" t="str">
        <f t="shared" si="54"/>
        <v/>
      </c>
      <c r="BK87" s="123">
        <f t="shared" si="55"/>
        <v>19.5</v>
      </c>
      <c r="BL87" s="123" t="str">
        <f t="shared" si="56"/>
        <v/>
      </c>
      <c r="BM87" s="123" t="str">
        <f t="shared" si="57"/>
        <v/>
      </c>
      <c r="BN87" s="123" t="str">
        <f t="shared" si="58"/>
        <v/>
      </c>
      <c r="BO87" s="123" t="str">
        <f t="shared" si="59"/>
        <v/>
      </c>
      <c r="BP87" s="123" t="str">
        <f t="shared" si="60"/>
        <v/>
      </c>
      <c r="BQ87" s="123" t="str">
        <f t="shared" si="61"/>
        <v/>
      </c>
      <c r="BR87" s="123" t="str">
        <f t="shared" si="62"/>
        <v/>
      </c>
      <c r="BS87" s="123" t="str">
        <f t="shared" si="63"/>
        <v/>
      </c>
      <c r="BT87" s="123" t="str">
        <f t="shared" si="64"/>
        <v/>
      </c>
      <c r="BU87" s="123" t="str">
        <f t="shared" si="65"/>
        <v/>
      </c>
      <c r="BV87" s="123" t="str">
        <f t="shared" si="66"/>
        <v/>
      </c>
      <c r="BW87" s="123" t="str">
        <f t="shared" si="67"/>
        <v/>
      </c>
      <c r="BX87" s="123" t="str">
        <f t="shared" si="68"/>
        <v/>
      </c>
      <c r="BY87" s="123" t="str">
        <f t="shared" si="69"/>
        <v/>
      </c>
      <c r="BZ87" s="123" t="str">
        <f t="shared" si="70"/>
        <v/>
      </c>
      <c r="CA87" s="123" t="str">
        <f t="shared" si="71"/>
        <v/>
      </c>
      <c r="CB87" s="123" t="str">
        <f t="shared" si="72"/>
        <v/>
      </c>
      <c r="CC87" s="123" t="str">
        <f t="shared" si="73"/>
        <v/>
      </c>
      <c r="CD87" s="122" t="str">
        <f t="shared" si="74"/>
        <v/>
      </c>
      <c r="CE87" s="123" t="str">
        <f t="shared" si="75"/>
        <v/>
      </c>
      <c r="CF87" s="123" t="str">
        <f t="shared" si="76"/>
        <v/>
      </c>
      <c r="CG87" s="125" t="str">
        <f t="shared" si="77"/>
        <v/>
      </c>
      <c r="CH87" s="119" t="str">
        <f t="shared" si="78"/>
        <v/>
      </c>
      <c r="CI87" s="119" t="str">
        <f t="shared" si="79"/>
        <v/>
      </c>
      <c r="CJ87" s="119" t="str">
        <f t="shared" si="80"/>
        <v/>
      </c>
      <c r="CK87" s="119" t="str">
        <f t="shared" si="81"/>
        <v/>
      </c>
      <c r="CL87" s="119" t="str">
        <f t="shared" si="82"/>
        <v/>
      </c>
      <c r="CM87" s="119" t="str">
        <f t="shared" si="83"/>
        <v/>
      </c>
      <c r="CN87" s="119" t="str">
        <f t="shared" si="84"/>
        <v/>
      </c>
      <c r="CO87" s="120" t="str">
        <f t="shared" si="85"/>
        <v/>
      </c>
    </row>
    <row r="88" spans="2:93" x14ac:dyDescent="0.25">
      <c r="B88" s="108" t="s">
        <v>33</v>
      </c>
      <c r="C88" s="121" t="s">
        <v>109</v>
      </c>
      <c r="D88" s="123" t="s">
        <v>109</v>
      </c>
      <c r="E88" s="123" t="s">
        <v>109</v>
      </c>
      <c r="F88" s="123" t="s">
        <v>109</v>
      </c>
      <c r="G88" s="123" t="s">
        <v>109</v>
      </c>
      <c r="H88" s="123" t="s">
        <v>109</v>
      </c>
      <c r="I88" s="123" t="s">
        <v>109</v>
      </c>
      <c r="J88" s="123" t="s">
        <v>109</v>
      </c>
      <c r="K88" s="123" t="s">
        <v>109</v>
      </c>
      <c r="L88" s="123" t="s">
        <v>109</v>
      </c>
      <c r="M88" s="123" t="s">
        <v>109</v>
      </c>
      <c r="N88" s="123" t="s">
        <v>109</v>
      </c>
      <c r="O88" s="123" t="s">
        <v>109</v>
      </c>
      <c r="P88" s="123" t="s">
        <v>109</v>
      </c>
      <c r="Q88" s="123" t="s">
        <v>109</v>
      </c>
      <c r="R88" s="123" t="s">
        <v>109</v>
      </c>
      <c r="S88" s="123" t="s">
        <v>109</v>
      </c>
      <c r="T88" s="123" t="s">
        <v>109</v>
      </c>
      <c r="U88" s="123" t="s">
        <v>109</v>
      </c>
      <c r="V88" s="123" t="s">
        <v>109</v>
      </c>
      <c r="W88" s="123" t="s">
        <v>109</v>
      </c>
      <c r="X88" s="123" t="s">
        <v>109</v>
      </c>
      <c r="Y88" s="123" t="s">
        <v>109</v>
      </c>
      <c r="Z88" s="123" t="s">
        <v>109</v>
      </c>
      <c r="AA88" s="123" t="s">
        <v>109</v>
      </c>
      <c r="AB88" s="123" t="s">
        <v>109</v>
      </c>
      <c r="AC88" s="123" t="s">
        <v>109</v>
      </c>
      <c r="AD88" s="123" t="s">
        <v>109</v>
      </c>
      <c r="AE88" s="123" t="s">
        <v>109</v>
      </c>
      <c r="AF88" s="123" t="s">
        <v>109</v>
      </c>
      <c r="AG88" s="123" t="s">
        <v>109</v>
      </c>
      <c r="AH88" s="123" t="s">
        <v>109</v>
      </c>
      <c r="AI88" s="123" t="s">
        <v>109</v>
      </c>
      <c r="AJ88" s="122" t="s">
        <v>109</v>
      </c>
      <c r="AK88" s="123" t="s">
        <v>109</v>
      </c>
      <c r="AL88" s="125" t="s">
        <v>109</v>
      </c>
      <c r="AM88" s="119" t="s">
        <v>109</v>
      </c>
      <c r="AN88" s="119" t="s">
        <v>109</v>
      </c>
      <c r="AO88" s="119" t="s">
        <v>109</v>
      </c>
      <c r="AP88" s="119" t="s">
        <v>109</v>
      </c>
      <c r="AQ88" s="119" t="s">
        <v>109</v>
      </c>
      <c r="AR88" s="119" t="s">
        <v>109</v>
      </c>
      <c r="AS88" s="119" t="s">
        <v>109</v>
      </c>
      <c r="AT88" s="120" t="s">
        <v>109</v>
      </c>
      <c r="AW88" s="108" t="s">
        <v>33</v>
      </c>
      <c r="AX88" s="121" t="str">
        <f t="shared" si="42"/>
        <v/>
      </c>
      <c r="AY88" s="123" t="str">
        <f t="shared" si="43"/>
        <v/>
      </c>
      <c r="AZ88" s="123" t="str">
        <f t="shared" si="44"/>
        <v/>
      </c>
      <c r="BA88" s="123" t="str">
        <f t="shared" si="45"/>
        <v/>
      </c>
      <c r="BB88" s="123" t="str">
        <f t="shared" si="46"/>
        <v/>
      </c>
      <c r="BC88" s="123" t="str">
        <f t="shared" si="47"/>
        <v/>
      </c>
      <c r="BD88" s="123" t="str">
        <f t="shared" si="48"/>
        <v/>
      </c>
      <c r="BE88" s="123" t="str">
        <f t="shared" si="49"/>
        <v/>
      </c>
      <c r="BF88" s="123" t="str">
        <f t="shared" si="50"/>
        <v/>
      </c>
      <c r="BG88" s="123" t="str">
        <f t="shared" si="51"/>
        <v/>
      </c>
      <c r="BH88" s="123" t="str">
        <f t="shared" si="52"/>
        <v/>
      </c>
      <c r="BI88" s="123" t="str">
        <f t="shared" si="53"/>
        <v/>
      </c>
      <c r="BJ88" s="123" t="str">
        <f t="shared" si="54"/>
        <v/>
      </c>
      <c r="BK88" s="123" t="str">
        <f t="shared" si="55"/>
        <v/>
      </c>
      <c r="BL88" s="123" t="str">
        <f t="shared" si="56"/>
        <v/>
      </c>
      <c r="BM88" s="123" t="str">
        <f t="shared" si="57"/>
        <v/>
      </c>
      <c r="BN88" s="123" t="str">
        <f t="shared" si="58"/>
        <v/>
      </c>
      <c r="BO88" s="123" t="str">
        <f t="shared" si="59"/>
        <v/>
      </c>
      <c r="BP88" s="123" t="str">
        <f t="shared" si="60"/>
        <v/>
      </c>
      <c r="BQ88" s="123" t="str">
        <f t="shared" si="61"/>
        <v/>
      </c>
      <c r="BR88" s="123" t="str">
        <f t="shared" si="62"/>
        <v/>
      </c>
      <c r="BS88" s="123" t="str">
        <f t="shared" si="63"/>
        <v/>
      </c>
      <c r="BT88" s="123" t="str">
        <f t="shared" si="64"/>
        <v/>
      </c>
      <c r="BU88" s="123" t="str">
        <f t="shared" si="65"/>
        <v/>
      </c>
      <c r="BV88" s="123" t="str">
        <f t="shared" si="66"/>
        <v/>
      </c>
      <c r="BW88" s="123" t="str">
        <f t="shared" si="67"/>
        <v/>
      </c>
      <c r="BX88" s="123" t="str">
        <f t="shared" si="68"/>
        <v/>
      </c>
      <c r="BY88" s="123" t="str">
        <f t="shared" si="69"/>
        <v/>
      </c>
      <c r="BZ88" s="123" t="str">
        <f t="shared" si="70"/>
        <v/>
      </c>
      <c r="CA88" s="123" t="str">
        <f t="shared" si="71"/>
        <v/>
      </c>
      <c r="CB88" s="123" t="str">
        <f t="shared" si="72"/>
        <v/>
      </c>
      <c r="CC88" s="123" t="str">
        <f t="shared" si="73"/>
        <v/>
      </c>
      <c r="CD88" s="123">
        <f t="shared" si="74"/>
        <v>0</v>
      </c>
      <c r="CE88" s="122" t="str">
        <f t="shared" si="75"/>
        <v/>
      </c>
      <c r="CF88" s="123" t="str">
        <f t="shared" si="76"/>
        <v/>
      </c>
      <c r="CG88" s="125" t="str">
        <f t="shared" si="77"/>
        <v/>
      </c>
      <c r="CH88" s="119" t="str">
        <f t="shared" si="78"/>
        <v/>
      </c>
      <c r="CI88" s="119" t="str">
        <f t="shared" si="79"/>
        <v/>
      </c>
      <c r="CJ88" s="119" t="str">
        <f t="shared" si="80"/>
        <v/>
      </c>
      <c r="CK88" s="119" t="str">
        <f t="shared" si="81"/>
        <v/>
      </c>
      <c r="CL88" s="119" t="str">
        <f t="shared" si="82"/>
        <v/>
      </c>
      <c r="CM88" s="119" t="str">
        <f t="shared" si="83"/>
        <v/>
      </c>
      <c r="CN88" s="119" t="str">
        <f t="shared" si="84"/>
        <v/>
      </c>
      <c r="CO88" s="120" t="str">
        <f t="shared" si="85"/>
        <v/>
      </c>
    </row>
    <row r="89" spans="2:93" x14ac:dyDescent="0.25">
      <c r="B89" s="108" t="s">
        <v>34</v>
      </c>
      <c r="C89" s="121" t="s">
        <v>109</v>
      </c>
      <c r="D89" s="123" t="s">
        <v>109</v>
      </c>
      <c r="E89" s="123" t="s">
        <v>109</v>
      </c>
      <c r="F89" s="123" t="s">
        <v>109</v>
      </c>
      <c r="G89" s="123" t="s">
        <v>109</v>
      </c>
      <c r="H89" s="123" t="s">
        <v>109</v>
      </c>
      <c r="I89" s="123" t="s">
        <v>109</v>
      </c>
      <c r="J89" s="123" t="s">
        <v>109</v>
      </c>
      <c r="K89" s="123" t="s">
        <v>109</v>
      </c>
      <c r="L89" s="123" t="s">
        <v>109</v>
      </c>
      <c r="M89" s="123" t="s">
        <v>109</v>
      </c>
      <c r="N89" s="123" t="s">
        <v>109</v>
      </c>
      <c r="O89" s="123" t="s">
        <v>109</v>
      </c>
      <c r="P89" s="123" t="s">
        <v>109</v>
      </c>
      <c r="Q89" s="123" t="s">
        <v>109</v>
      </c>
      <c r="R89" s="123" t="s">
        <v>109</v>
      </c>
      <c r="S89" s="123" t="s">
        <v>109</v>
      </c>
      <c r="T89" s="123" t="s">
        <v>109</v>
      </c>
      <c r="U89" s="123" t="s">
        <v>109</v>
      </c>
      <c r="V89" s="123" t="s">
        <v>109</v>
      </c>
      <c r="W89" s="123" t="s">
        <v>109</v>
      </c>
      <c r="X89" s="123" t="s">
        <v>109</v>
      </c>
      <c r="Y89" s="123" t="s">
        <v>109</v>
      </c>
      <c r="Z89" s="123" t="s">
        <v>109</v>
      </c>
      <c r="AA89" s="123" t="s">
        <v>109</v>
      </c>
      <c r="AB89" s="123" t="s">
        <v>109</v>
      </c>
      <c r="AC89" s="123" t="s">
        <v>109</v>
      </c>
      <c r="AD89" s="123" t="s">
        <v>109</v>
      </c>
      <c r="AE89" s="123" t="s">
        <v>109</v>
      </c>
      <c r="AF89" s="123" t="s">
        <v>109</v>
      </c>
      <c r="AG89" s="123" t="s">
        <v>109</v>
      </c>
      <c r="AH89" s="123" t="s">
        <v>109</v>
      </c>
      <c r="AI89" s="123" t="s">
        <v>109</v>
      </c>
      <c r="AJ89" s="123" t="s">
        <v>109</v>
      </c>
      <c r="AK89" s="122" t="s">
        <v>109</v>
      </c>
      <c r="AL89" s="125" t="s">
        <v>109</v>
      </c>
      <c r="AM89" s="119" t="s">
        <v>109</v>
      </c>
      <c r="AN89" s="119" t="s">
        <v>109</v>
      </c>
      <c r="AO89" s="119" t="s">
        <v>109</v>
      </c>
      <c r="AP89" s="119" t="s">
        <v>109</v>
      </c>
      <c r="AQ89" s="119" t="s">
        <v>109</v>
      </c>
      <c r="AR89" s="119" t="s">
        <v>109</v>
      </c>
      <c r="AS89" s="119" t="s">
        <v>109</v>
      </c>
      <c r="AT89" s="120" t="s">
        <v>109</v>
      </c>
      <c r="AW89" s="108" t="s">
        <v>34</v>
      </c>
      <c r="AX89" s="121" t="str">
        <f t="shared" si="42"/>
        <v/>
      </c>
      <c r="AY89" s="123" t="str">
        <f t="shared" si="43"/>
        <v/>
      </c>
      <c r="AZ89" s="123" t="str">
        <f t="shared" si="44"/>
        <v/>
      </c>
      <c r="BA89" s="123" t="str">
        <f t="shared" si="45"/>
        <v/>
      </c>
      <c r="BB89" s="123" t="str">
        <f t="shared" si="46"/>
        <v/>
      </c>
      <c r="BC89" s="123" t="str">
        <f t="shared" si="47"/>
        <v/>
      </c>
      <c r="BD89" s="123" t="str">
        <f t="shared" si="48"/>
        <v/>
      </c>
      <c r="BE89" s="123" t="str">
        <f t="shared" si="49"/>
        <v/>
      </c>
      <c r="BF89" s="123" t="str">
        <f t="shared" si="50"/>
        <v/>
      </c>
      <c r="BG89" s="123" t="str">
        <f t="shared" si="51"/>
        <v/>
      </c>
      <c r="BH89" s="123" t="str">
        <f t="shared" si="52"/>
        <v/>
      </c>
      <c r="BI89" s="123" t="str">
        <f t="shared" si="53"/>
        <v/>
      </c>
      <c r="BJ89" s="123" t="str">
        <f t="shared" si="54"/>
        <v/>
      </c>
      <c r="BK89" s="123" t="str">
        <f t="shared" si="55"/>
        <v/>
      </c>
      <c r="BL89" s="123" t="str">
        <f t="shared" si="56"/>
        <v/>
      </c>
      <c r="BM89" s="123" t="str">
        <f t="shared" si="57"/>
        <v/>
      </c>
      <c r="BN89" s="123" t="str">
        <f t="shared" si="58"/>
        <v/>
      </c>
      <c r="BO89" s="123" t="str">
        <f t="shared" si="59"/>
        <v/>
      </c>
      <c r="BP89" s="123" t="str">
        <f t="shared" si="60"/>
        <v/>
      </c>
      <c r="BQ89" s="123" t="str">
        <f t="shared" si="61"/>
        <v/>
      </c>
      <c r="BR89" s="123" t="str">
        <f t="shared" si="62"/>
        <v/>
      </c>
      <c r="BS89" s="123" t="str">
        <f t="shared" si="63"/>
        <v/>
      </c>
      <c r="BT89" s="123" t="str">
        <f t="shared" si="64"/>
        <v/>
      </c>
      <c r="BU89" s="123" t="str">
        <f t="shared" si="65"/>
        <v/>
      </c>
      <c r="BV89" s="123" t="str">
        <f t="shared" si="66"/>
        <v/>
      </c>
      <c r="BW89" s="123" t="str">
        <f t="shared" si="67"/>
        <v/>
      </c>
      <c r="BX89" s="123" t="str">
        <f t="shared" si="68"/>
        <v/>
      </c>
      <c r="BY89" s="123" t="str">
        <f t="shared" si="69"/>
        <v/>
      </c>
      <c r="BZ89" s="123" t="str">
        <f t="shared" si="70"/>
        <v/>
      </c>
      <c r="CA89" s="123" t="str">
        <f t="shared" si="71"/>
        <v/>
      </c>
      <c r="CB89" s="123" t="str">
        <f t="shared" si="72"/>
        <v/>
      </c>
      <c r="CC89" s="123" t="str">
        <f t="shared" si="73"/>
        <v/>
      </c>
      <c r="CD89" s="123" t="str">
        <f t="shared" si="74"/>
        <v/>
      </c>
      <c r="CE89" s="123" t="str">
        <f t="shared" si="75"/>
        <v/>
      </c>
      <c r="CF89" s="122" t="str">
        <f t="shared" si="76"/>
        <v/>
      </c>
      <c r="CG89" s="125" t="str">
        <f t="shared" si="77"/>
        <v/>
      </c>
      <c r="CH89" s="119" t="str">
        <f t="shared" si="78"/>
        <v/>
      </c>
      <c r="CI89" s="119" t="str">
        <f t="shared" si="79"/>
        <v/>
      </c>
      <c r="CJ89" s="119" t="str">
        <f t="shared" si="80"/>
        <v/>
      </c>
      <c r="CK89" s="119" t="str">
        <f t="shared" si="81"/>
        <v/>
      </c>
      <c r="CL89" s="119" t="str">
        <f t="shared" si="82"/>
        <v/>
      </c>
      <c r="CM89" s="119" t="str">
        <f t="shared" si="83"/>
        <v/>
      </c>
      <c r="CN89" s="119" t="str">
        <f t="shared" si="84"/>
        <v/>
      </c>
      <c r="CO89" s="120" t="str">
        <f t="shared" si="85"/>
        <v/>
      </c>
    </row>
    <row r="90" spans="2:93" ht="15.75" thickBot="1" x14ac:dyDescent="0.3">
      <c r="B90" s="145" t="s">
        <v>35</v>
      </c>
      <c r="C90" s="136" t="s">
        <v>109</v>
      </c>
      <c r="D90" s="137" t="s">
        <v>109</v>
      </c>
      <c r="E90" s="137" t="s">
        <v>109</v>
      </c>
      <c r="F90" s="137" t="s">
        <v>109</v>
      </c>
      <c r="G90" s="137" t="s">
        <v>109</v>
      </c>
      <c r="H90" s="137" t="s">
        <v>109</v>
      </c>
      <c r="I90" s="137" t="s">
        <v>109</v>
      </c>
      <c r="J90" s="137" t="s">
        <v>109</v>
      </c>
      <c r="K90" s="137" t="s">
        <v>109</v>
      </c>
      <c r="L90" s="137" t="s">
        <v>109</v>
      </c>
      <c r="M90" s="137" t="s">
        <v>109</v>
      </c>
      <c r="N90" s="137" t="s">
        <v>109</v>
      </c>
      <c r="O90" s="137" t="s">
        <v>109</v>
      </c>
      <c r="P90" s="137" t="s">
        <v>109</v>
      </c>
      <c r="Q90" s="137" t="s">
        <v>109</v>
      </c>
      <c r="R90" s="137" t="s">
        <v>109</v>
      </c>
      <c r="S90" s="137" t="s">
        <v>109</v>
      </c>
      <c r="T90" s="137" t="s">
        <v>109</v>
      </c>
      <c r="U90" s="137" t="s">
        <v>109</v>
      </c>
      <c r="V90" s="137" t="s">
        <v>109</v>
      </c>
      <c r="W90" s="137" t="s">
        <v>109</v>
      </c>
      <c r="X90" s="137" t="s">
        <v>109</v>
      </c>
      <c r="Y90" s="137" t="s">
        <v>109</v>
      </c>
      <c r="Z90" s="137" t="s">
        <v>109</v>
      </c>
      <c r="AA90" s="137" t="s">
        <v>109</v>
      </c>
      <c r="AB90" s="137" t="s">
        <v>109</v>
      </c>
      <c r="AC90" s="137" t="s">
        <v>109</v>
      </c>
      <c r="AD90" s="137" t="s">
        <v>109</v>
      </c>
      <c r="AE90" s="137" t="s">
        <v>109</v>
      </c>
      <c r="AF90" s="137" t="s">
        <v>109</v>
      </c>
      <c r="AG90" s="137" t="s">
        <v>109</v>
      </c>
      <c r="AH90" s="137">
        <v>28.754700000000003</v>
      </c>
      <c r="AI90" s="137" t="s">
        <v>109</v>
      </c>
      <c r="AJ90" s="137" t="s">
        <v>109</v>
      </c>
      <c r="AK90" s="137" t="s">
        <v>109</v>
      </c>
      <c r="AL90" s="122" t="s">
        <v>109</v>
      </c>
      <c r="AM90" s="119" t="s">
        <v>109</v>
      </c>
      <c r="AN90" s="119" t="s">
        <v>109</v>
      </c>
      <c r="AO90" s="119" t="s">
        <v>109</v>
      </c>
      <c r="AP90" s="119" t="s">
        <v>109</v>
      </c>
      <c r="AQ90" s="119" t="s">
        <v>109</v>
      </c>
      <c r="AR90" s="119" t="s">
        <v>109</v>
      </c>
      <c r="AS90" s="119" t="s">
        <v>109</v>
      </c>
      <c r="AT90" s="120" t="s">
        <v>109</v>
      </c>
      <c r="AW90" s="145" t="s">
        <v>35</v>
      </c>
      <c r="AX90" s="136" t="str">
        <f t="shared" si="42"/>
        <v/>
      </c>
      <c r="AY90" s="137" t="str">
        <f t="shared" si="43"/>
        <v/>
      </c>
      <c r="AZ90" s="137" t="str">
        <f t="shared" si="44"/>
        <v/>
      </c>
      <c r="BA90" s="137" t="str">
        <f t="shared" si="45"/>
        <v/>
      </c>
      <c r="BB90" s="137" t="str">
        <f t="shared" si="46"/>
        <v/>
      </c>
      <c r="BC90" s="137" t="str">
        <f t="shared" si="47"/>
        <v/>
      </c>
      <c r="BD90" s="137" t="str">
        <f t="shared" si="48"/>
        <v/>
      </c>
      <c r="BE90" s="137" t="str">
        <f t="shared" si="49"/>
        <v/>
      </c>
      <c r="BF90" s="137" t="str">
        <f t="shared" si="50"/>
        <v/>
      </c>
      <c r="BG90" s="137" t="str">
        <f t="shared" si="51"/>
        <v/>
      </c>
      <c r="BH90" s="137" t="str">
        <f t="shared" si="52"/>
        <v/>
      </c>
      <c r="BI90" s="137" t="str">
        <f t="shared" si="53"/>
        <v/>
      </c>
      <c r="BJ90" s="137" t="str">
        <f t="shared" si="54"/>
        <v/>
      </c>
      <c r="BK90" s="137" t="str">
        <f t="shared" si="55"/>
        <v/>
      </c>
      <c r="BL90" s="137" t="str">
        <f t="shared" si="56"/>
        <v/>
      </c>
      <c r="BM90" s="137" t="str">
        <f t="shared" si="57"/>
        <v/>
      </c>
      <c r="BN90" s="137" t="str">
        <f t="shared" si="58"/>
        <v/>
      </c>
      <c r="BO90" s="137" t="str">
        <f t="shared" si="59"/>
        <v/>
      </c>
      <c r="BP90" s="137" t="str">
        <f t="shared" si="60"/>
        <v/>
      </c>
      <c r="BQ90" s="137" t="str">
        <f t="shared" si="61"/>
        <v/>
      </c>
      <c r="BR90" s="137" t="str">
        <f t="shared" si="62"/>
        <v/>
      </c>
      <c r="BS90" s="137" t="str">
        <f t="shared" si="63"/>
        <v/>
      </c>
      <c r="BT90" s="137" t="str">
        <f t="shared" si="64"/>
        <v/>
      </c>
      <c r="BU90" s="137" t="str">
        <f t="shared" si="65"/>
        <v/>
      </c>
      <c r="BV90" s="137" t="str">
        <f t="shared" si="66"/>
        <v/>
      </c>
      <c r="BW90" s="137" t="str">
        <f t="shared" si="67"/>
        <v/>
      </c>
      <c r="BX90" s="137" t="str">
        <f t="shared" si="68"/>
        <v/>
      </c>
      <c r="BY90" s="137" t="str">
        <f t="shared" si="69"/>
        <v/>
      </c>
      <c r="BZ90" s="137" t="str">
        <f t="shared" si="70"/>
        <v/>
      </c>
      <c r="CA90" s="137" t="str">
        <f t="shared" si="71"/>
        <v/>
      </c>
      <c r="CB90" s="137" t="str">
        <f t="shared" si="72"/>
        <v/>
      </c>
      <c r="CC90" s="137">
        <f t="shared" si="73"/>
        <v>28.754700000000003</v>
      </c>
      <c r="CD90" s="137" t="str">
        <f t="shared" si="74"/>
        <v/>
      </c>
      <c r="CE90" s="137" t="str">
        <f t="shared" si="75"/>
        <v/>
      </c>
      <c r="CF90" s="137" t="str">
        <f t="shared" si="76"/>
        <v/>
      </c>
      <c r="CG90" s="122" t="str">
        <f t="shared" si="77"/>
        <v/>
      </c>
      <c r="CH90" s="119" t="str">
        <f t="shared" si="78"/>
        <v/>
      </c>
      <c r="CI90" s="119" t="str">
        <f t="shared" si="79"/>
        <v/>
      </c>
      <c r="CJ90" s="119" t="str">
        <f t="shared" si="80"/>
        <v/>
      </c>
      <c r="CK90" s="119" t="str">
        <f t="shared" si="81"/>
        <v/>
      </c>
      <c r="CL90" s="119" t="str">
        <f t="shared" si="82"/>
        <v/>
      </c>
      <c r="CM90" s="119" t="str">
        <f t="shared" si="83"/>
        <v/>
      </c>
      <c r="CN90" s="119" t="str">
        <f t="shared" si="84"/>
        <v/>
      </c>
      <c r="CO90" s="120" t="str">
        <f t="shared" si="85"/>
        <v/>
      </c>
    </row>
    <row r="91" spans="2:93" x14ac:dyDescent="0.25">
      <c r="B91" s="108" t="s">
        <v>146</v>
      </c>
      <c r="C91" s="140" t="s">
        <v>109</v>
      </c>
      <c r="D91" s="140" t="s">
        <v>109</v>
      </c>
      <c r="E91" s="140" t="s">
        <v>109</v>
      </c>
      <c r="F91" s="140" t="s">
        <v>109</v>
      </c>
      <c r="G91" s="140" t="s">
        <v>109</v>
      </c>
      <c r="H91" s="140" t="s">
        <v>109</v>
      </c>
      <c r="I91" s="140" t="s">
        <v>109</v>
      </c>
      <c r="J91" s="140" t="s">
        <v>109</v>
      </c>
      <c r="K91" s="140" t="s">
        <v>109</v>
      </c>
      <c r="L91" s="140" t="s">
        <v>109</v>
      </c>
      <c r="M91" s="140" t="s">
        <v>109</v>
      </c>
      <c r="N91" s="140" t="s">
        <v>109</v>
      </c>
      <c r="O91" s="140" t="s">
        <v>109</v>
      </c>
      <c r="P91" s="140" t="s">
        <v>109</v>
      </c>
      <c r="Q91" s="140" t="s">
        <v>109</v>
      </c>
      <c r="R91" s="140" t="s">
        <v>109</v>
      </c>
      <c r="S91" s="140" t="s">
        <v>109</v>
      </c>
      <c r="T91" s="140" t="s">
        <v>109</v>
      </c>
      <c r="U91" s="140" t="s">
        <v>109</v>
      </c>
      <c r="V91" s="140" t="s">
        <v>109</v>
      </c>
      <c r="W91" s="140" t="s">
        <v>109</v>
      </c>
      <c r="X91" s="140" t="s">
        <v>109</v>
      </c>
      <c r="Y91" s="140" t="s">
        <v>109</v>
      </c>
      <c r="Z91" s="140" t="s">
        <v>109</v>
      </c>
      <c r="AA91" s="140" t="s">
        <v>109</v>
      </c>
      <c r="AB91" s="140" t="s">
        <v>109</v>
      </c>
      <c r="AC91" s="140" t="s">
        <v>109</v>
      </c>
      <c r="AD91" s="140" t="s">
        <v>109</v>
      </c>
      <c r="AE91" s="140" t="s">
        <v>109</v>
      </c>
      <c r="AF91" s="140" t="s">
        <v>109</v>
      </c>
      <c r="AG91" s="140" t="s">
        <v>109</v>
      </c>
      <c r="AH91" s="140" t="s">
        <v>109</v>
      </c>
      <c r="AI91" s="140" t="s">
        <v>109</v>
      </c>
      <c r="AJ91" s="140" t="s">
        <v>109</v>
      </c>
      <c r="AK91" s="140" t="s">
        <v>109</v>
      </c>
      <c r="AL91" s="140" t="s">
        <v>109</v>
      </c>
      <c r="AM91" s="143" t="s">
        <v>109</v>
      </c>
      <c r="AN91" s="119" t="s">
        <v>109</v>
      </c>
      <c r="AO91" s="119" t="s">
        <v>109</v>
      </c>
      <c r="AP91" s="119" t="s">
        <v>109</v>
      </c>
      <c r="AQ91" s="119" t="s">
        <v>109</v>
      </c>
      <c r="AR91" s="119" t="s">
        <v>109</v>
      </c>
      <c r="AS91" s="119" t="s">
        <v>109</v>
      </c>
      <c r="AT91" s="120" t="s">
        <v>109</v>
      </c>
      <c r="AW91" s="108" t="s">
        <v>146</v>
      </c>
      <c r="AX91" s="140" t="str">
        <f t="shared" si="42"/>
        <v/>
      </c>
      <c r="AY91" s="140" t="str">
        <f t="shared" si="43"/>
        <v/>
      </c>
      <c r="AZ91" s="140" t="str">
        <f t="shared" si="44"/>
        <v/>
      </c>
      <c r="BA91" s="140" t="str">
        <f t="shared" si="45"/>
        <v/>
      </c>
      <c r="BB91" s="140" t="str">
        <f t="shared" si="46"/>
        <v/>
      </c>
      <c r="BC91" s="140" t="str">
        <f t="shared" si="47"/>
        <v/>
      </c>
      <c r="BD91" s="140" t="str">
        <f t="shared" si="48"/>
        <v/>
      </c>
      <c r="BE91" s="140" t="str">
        <f t="shared" si="49"/>
        <v/>
      </c>
      <c r="BF91" s="140" t="str">
        <f t="shared" si="50"/>
        <v/>
      </c>
      <c r="BG91" s="140" t="str">
        <f t="shared" si="51"/>
        <v/>
      </c>
      <c r="BH91" s="140" t="str">
        <f t="shared" si="52"/>
        <v/>
      </c>
      <c r="BI91" s="140" t="str">
        <f t="shared" si="53"/>
        <v/>
      </c>
      <c r="BJ91" s="140" t="str">
        <f t="shared" si="54"/>
        <v/>
      </c>
      <c r="BK91" s="140" t="str">
        <f t="shared" si="55"/>
        <v/>
      </c>
      <c r="BL91" s="140" t="str">
        <f t="shared" si="56"/>
        <v/>
      </c>
      <c r="BM91" s="140" t="str">
        <f t="shared" si="57"/>
        <v/>
      </c>
      <c r="BN91" s="140" t="str">
        <f t="shared" si="58"/>
        <v/>
      </c>
      <c r="BO91" s="140" t="str">
        <f t="shared" si="59"/>
        <v/>
      </c>
      <c r="BP91" s="140" t="str">
        <f t="shared" si="60"/>
        <v/>
      </c>
      <c r="BQ91" s="140" t="str">
        <f t="shared" si="61"/>
        <v/>
      </c>
      <c r="BR91" s="140" t="str">
        <f t="shared" si="62"/>
        <v/>
      </c>
      <c r="BS91" s="140" t="str">
        <f t="shared" si="63"/>
        <v/>
      </c>
      <c r="BT91" s="140" t="str">
        <f t="shared" si="64"/>
        <v/>
      </c>
      <c r="BU91" s="140" t="str">
        <f t="shared" si="65"/>
        <v/>
      </c>
      <c r="BV91" s="140" t="str">
        <f t="shared" si="66"/>
        <v/>
      </c>
      <c r="BW91" s="140" t="str">
        <f t="shared" si="67"/>
        <v/>
      </c>
      <c r="BX91" s="140" t="str">
        <f t="shared" si="68"/>
        <v/>
      </c>
      <c r="BY91" s="140" t="str">
        <f t="shared" si="69"/>
        <v/>
      </c>
      <c r="BZ91" s="140" t="str">
        <f t="shared" si="70"/>
        <v/>
      </c>
      <c r="CA91" s="140" t="str">
        <f t="shared" si="71"/>
        <v/>
      </c>
      <c r="CB91" s="140" t="str">
        <f t="shared" si="72"/>
        <v/>
      </c>
      <c r="CC91" s="140" t="str">
        <f t="shared" si="73"/>
        <v/>
      </c>
      <c r="CD91" s="140" t="str">
        <f t="shared" si="74"/>
        <v/>
      </c>
      <c r="CE91" s="140" t="str">
        <f t="shared" si="75"/>
        <v/>
      </c>
      <c r="CF91" s="140" t="str">
        <f t="shared" si="76"/>
        <v/>
      </c>
      <c r="CG91" s="140" t="str">
        <f t="shared" si="77"/>
        <v/>
      </c>
      <c r="CH91" s="143" t="str">
        <f t="shared" si="78"/>
        <v/>
      </c>
      <c r="CI91" s="119" t="str">
        <f t="shared" si="79"/>
        <v/>
      </c>
      <c r="CJ91" s="119" t="str">
        <f t="shared" si="80"/>
        <v/>
      </c>
      <c r="CK91" s="119" t="str">
        <f t="shared" si="81"/>
        <v/>
      </c>
      <c r="CL91" s="119" t="str">
        <f t="shared" si="82"/>
        <v/>
      </c>
      <c r="CM91" s="119" t="str">
        <f t="shared" si="83"/>
        <v/>
      </c>
      <c r="CN91" s="119" t="str">
        <f t="shared" si="84"/>
        <v/>
      </c>
      <c r="CO91" s="120" t="str">
        <f t="shared" si="85"/>
        <v/>
      </c>
    </row>
    <row r="92" spans="2:93" x14ac:dyDescent="0.25">
      <c r="B92" s="108" t="s">
        <v>147</v>
      </c>
      <c r="C92" s="140" t="s">
        <v>109</v>
      </c>
      <c r="D92" s="140" t="s">
        <v>109</v>
      </c>
      <c r="E92" s="140" t="s">
        <v>109</v>
      </c>
      <c r="F92" s="140" t="s">
        <v>109</v>
      </c>
      <c r="G92" s="140" t="s">
        <v>109</v>
      </c>
      <c r="H92" s="140" t="s">
        <v>109</v>
      </c>
      <c r="I92" s="140" t="s">
        <v>109</v>
      </c>
      <c r="J92" s="140" t="s">
        <v>109</v>
      </c>
      <c r="K92" s="140" t="s">
        <v>109</v>
      </c>
      <c r="L92" s="140" t="s">
        <v>109</v>
      </c>
      <c r="M92" s="140" t="s">
        <v>109</v>
      </c>
      <c r="N92" s="140" t="s">
        <v>109</v>
      </c>
      <c r="O92" s="140" t="s">
        <v>109</v>
      </c>
      <c r="P92" s="140" t="s">
        <v>109</v>
      </c>
      <c r="Q92" s="140" t="s">
        <v>109</v>
      </c>
      <c r="R92" s="140" t="s">
        <v>109</v>
      </c>
      <c r="S92" s="140" t="s">
        <v>109</v>
      </c>
      <c r="T92" s="140" t="s">
        <v>109</v>
      </c>
      <c r="U92" s="140" t="s">
        <v>109</v>
      </c>
      <c r="V92" s="140" t="s">
        <v>109</v>
      </c>
      <c r="W92" s="140" t="s">
        <v>109</v>
      </c>
      <c r="X92" s="140" t="s">
        <v>109</v>
      </c>
      <c r="Y92" s="140" t="s">
        <v>109</v>
      </c>
      <c r="Z92" s="140" t="s">
        <v>109</v>
      </c>
      <c r="AA92" s="140" t="s">
        <v>109</v>
      </c>
      <c r="AB92" s="140" t="s">
        <v>109</v>
      </c>
      <c r="AC92" s="140" t="s">
        <v>109</v>
      </c>
      <c r="AD92" s="140" t="s">
        <v>109</v>
      </c>
      <c r="AE92" s="140" t="s">
        <v>109</v>
      </c>
      <c r="AF92" s="140" t="s">
        <v>109</v>
      </c>
      <c r="AG92" s="140" t="s">
        <v>109</v>
      </c>
      <c r="AH92" s="140" t="s">
        <v>109</v>
      </c>
      <c r="AI92" s="140" t="s">
        <v>109</v>
      </c>
      <c r="AJ92" s="140" t="s">
        <v>109</v>
      </c>
      <c r="AK92" s="140" t="s">
        <v>109</v>
      </c>
      <c r="AL92" s="140" t="s">
        <v>109</v>
      </c>
      <c r="AM92" s="119" t="s">
        <v>109</v>
      </c>
      <c r="AN92" s="143" t="s">
        <v>109</v>
      </c>
      <c r="AO92" s="119" t="s">
        <v>109</v>
      </c>
      <c r="AP92" s="119" t="s">
        <v>109</v>
      </c>
      <c r="AQ92" s="119" t="s">
        <v>109</v>
      </c>
      <c r="AR92" s="119" t="s">
        <v>109</v>
      </c>
      <c r="AS92" s="119" t="s">
        <v>109</v>
      </c>
      <c r="AT92" s="120" t="s">
        <v>109</v>
      </c>
      <c r="AW92" s="108" t="s">
        <v>147</v>
      </c>
      <c r="AX92" s="140" t="str">
        <f t="shared" si="42"/>
        <v/>
      </c>
      <c r="AY92" s="140" t="str">
        <f t="shared" si="43"/>
        <v/>
      </c>
      <c r="AZ92" s="140" t="str">
        <f t="shared" si="44"/>
        <v/>
      </c>
      <c r="BA92" s="140" t="str">
        <f t="shared" si="45"/>
        <v/>
      </c>
      <c r="BB92" s="140" t="str">
        <f t="shared" si="46"/>
        <v/>
      </c>
      <c r="BC92" s="140" t="str">
        <f t="shared" si="47"/>
        <v/>
      </c>
      <c r="BD92" s="140" t="str">
        <f t="shared" si="48"/>
        <v/>
      </c>
      <c r="BE92" s="140" t="str">
        <f t="shared" si="49"/>
        <v/>
      </c>
      <c r="BF92" s="140" t="str">
        <f t="shared" si="50"/>
        <v/>
      </c>
      <c r="BG92" s="140" t="str">
        <f t="shared" si="51"/>
        <v/>
      </c>
      <c r="BH92" s="140" t="str">
        <f t="shared" si="52"/>
        <v/>
      </c>
      <c r="BI92" s="140" t="str">
        <f t="shared" si="53"/>
        <v/>
      </c>
      <c r="BJ92" s="140" t="str">
        <f t="shared" si="54"/>
        <v/>
      </c>
      <c r="BK92" s="140" t="str">
        <f t="shared" si="55"/>
        <v/>
      </c>
      <c r="BL92" s="140" t="str">
        <f t="shared" si="56"/>
        <v/>
      </c>
      <c r="BM92" s="140" t="str">
        <f t="shared" si="57"/>
        <v/>
      </c>
      <c r="BN92" s="140" t="str">
        <f t="shared" si="58"/>
        <v/>
      </c>
      <c r="BO92" s="140" t="str">
        <f t="shared" si="59"/>
        <v/>
      </c>
      <c r="BP92" s="140" t="str">
        <f t="shared" si="60"/>
        <v/>
      </c>
      <c r="BQ92" s="140" t="str">
        <f t="shared" si="61"/>
        <v/>
      </c>
      <c r="BR92" s="140" t="str">
        <f t="shared" si="62"/>
        <v/>
      </c>
      <c r="BS92" s="140" t="str">
        <f t="shared" si="63"/>
        <v/>
      </c>
      <c r="BT92" s="140" t="str">
        <f t="shared" si="64"/>
        <v/>
      </c>
      <c r="BU92" s="140" t="str">
        <f t="shared" si="65"/>
        <v/>
      </c>
      <c r="BV92" s="140" t="str">
        <f t="shared" si="66"/>
        <v/>
      </c>
      <c r="BW92" s="140" t="str">
        <f t="shared" si="67"/>
        <v/>
      </c>
      <c r="BX92" s="140" t="str">
        <f t="shared" si="68"/>
        <v/>
      </c>
      <c r="BY92" s="140" t="str">
        <f t="shared" si="69"/>
        <v/>
      </c>
      <c r="BZ92" s="140" t="str">
        <f t="shared" si="70"/>
        <v/>
      </c>
      <c r="CA92" s="140" t="str">
        <f t="shared" si="71"/>
        <v/>
      </c>
      <c r="CB92" s="140" t="str">
        <f t="shared" si="72"/>
        <v/>
      </c>
      <c r="CC92" s="140" t="str">
        <f t="shared" si="73"/>
        <v/>
      </c>
      <c r="CD92" s="140" t="str">
        <f t="shared" si="74"/>
        <v/>
      </c>
      <c r="CE92" s="140" t="str">
        <f t="shared" si="75"/>
        <v/>
      </c>
      <c r="CF92" s="140" t="str">
        <f t="shared" si="76"/>
        <v/>
      </c>
      <c r="CG92" s="140" t="str">
        <f t="shared" si="77"/>
        <v/>
      </c>
      <c r="CH92" s="119" t="str">
        <f t="shared" si="78"/>
        <v/>
      </c>
      <c r="CI92" s="143" t="str">
        <f t="shared" si="79"/>
        <v/>
      </c>
      <c r="CJ92" s="119" t="str">
        <f t="shared" si="80"/>
        <v/>
      </c>
      <c r="CK92" s="119" t="str">
        <f t="shared" si="81"/>
        <v/>
      </c>
      <c r="CL92" s="119" t="str">
        <f t="shared" si="82"/>
        <v/>
      </c>
      <c r="CM92" s="119" t="str">
        <f t="shared" si="83"/>
        <v/>
      </c>
      <c r="CN92" s="119" t="str">
        <f t="shared" si="84"/>
        <v/>
      </c>
      <c r="CO92" s="120" t="str">
        <f t="shared" si="85"/>
        <v/>
      </c>
    </row>
    <row r="93" spans="2:93" x14ac:dyDescent="0.25">
      <c r="B93" s="108" t="s">
        <v>148</v>
      </c>
      <c r="C93" s="140" t="s">
        <v>109</v>
      </c>
      <c r="D93" s="140" t="s">
        <v>109</v>
      </c>
      <c r="E93" s="140" t="s">
        <v>109</v>
      </c>
      <c r="F93" s="140" t="s">
        <v>109</v>
      </c>
      <c r="G93" s="140" t="s">
        <v>109</v>
      </c>
      <c r="H93" s="140" t="s">
        <v>109</v>
      </c>
      <c r="I93" s="144">
        <v>50.25</v>
      </c>
      <c r="J93" s="144">
        <v>286.9776</v>
      </c>
      <c r="K93" s="140" t="s">
        <v>109</v>
      </c>
      <c r="L93" s="140" t="s">
        <v>109</v>
      </c>
      <c r="M93" s="140" t="s">
        <v>109</v>
      </c>
      <c r="N93" s="140" t="s">
        <v>109</v>
      </c>
      <c r="O93" s="140" t="s">
        <v>109</v>
      </c>
      <c r="P93" s="140" t="s">
        <v>109</v>
      </c>
      <c r="Q93" s="140" t="s">
        <v>109</v>
      </c>
      <c r="R93" s="140" t="s">
        <v>109</v>
      </c>
      <c r="S93" s="140" t="s">
        <v>109</v>
      </c>
      <c r="T93" s="140" t="s">
        <v>109</v>
      </c>
      <c r="U93" s="140" t="s">
        <v>109</v>
      </c>
      <c r="V93" s="140" t="s">
        <v>109</v>
      </c>
      <c r="W93" s="140" t="s">
        <v>109</v>
      </c>
      <c r="X93" s="140" t="s">
        <v>109</v>
      </c>
      <c r="Y93" s="140" t="s">
        <v>109</v>
      </c>
      <c r="Z93" s="140" t="s">
        <v>109</v>
      </c>
      <c r="AA93" s="140" t="s">
        <v>109</v>
      </c>
      <c r="AB93" s="140" t="s">
        <v>109</v>
      </c>
      <c r="AC93" s="140" t="s">
        <v>109</v>
      </c>
      <c r="AD93" s="140" t="s">
        <v>109</v>
      </c>
      <c r="AE93" s="140" t="s">
        <v>109</v>
      </c>
      <c r="AF93" s="140" t="s">
        <v>109</v>
      </c>
      <c r="AG93" s="140" t="s">
        <v>109</v>
      </c>
      <c r="AH93" s="140" t="s">
        <v>109</v>
      </c>
      <c r="AI93" s="140" t="s">
        <v>109</v>
      </c>
      <c r="AJ93" s="140" t="s">
        <v>109</v>
      </c>
      <c r="AK93" s="140" t="s">
        <v>109</v>
      </c>
      <c r="AL93" s="140" t="s">
        <v>109</v>
      </c>
      <c r="AM93" s="119" t="s">
        <v>109</v>
      </c>
      <c r="AN93" s="119" t="s">
        <v>109</v>
      </c>
      <c r="AO93" s="143" t="s">
        <v>109</v>
      </c>
      <c r="AP93" s="119" t="s">
        <v>109</v>
      </c>
      <c r="AQ93" s="119" t="s">
        <v>109</v>
      </c>
      <c r="AR93" s="119" t="s">
        <v>109</v>
      </c>
      <c r="AS93" s="119" t="s">
        <v>109</v>
      </c>
      <c r="AT93" s="120" t="s">
        <v>109</v>
      </c>
      <c r="AW93" s="108" t="s">
        <v>148</v>
      </c>
      <c r="AX93" s="140" t="str">
        <f t="shared" si="42"/>
        <v/>
      </c>
      <c r="AY93" s="140" t="str">
        <f t="shared" si="43"/>
        <v/>
      </c>
      <c r="AZ93" s="140" t="str">
        <f t="shared" si="44"/>
        <v/>
      </c>
      <c r="BA93" s="140" t="str">
        <f t="shared" si="45"/>
        <v/>
      </c>
      <c r="BB93" s="140" t="str">
        <f t="shared" si="46"/>
        <v/>
      </c>
      <c r="BC93" s="140" t="str">
        <f t="shared" si="47"/>
        <v/>
      </c>
      <c r="BD93" s="144" t="str">
        <f t="shared" si="48"/>
        <v/>
      </c>
      <c r="BE93" s="144" t="str">
        <f t="shared" si="49"/>
        <v/>
      </c>
      <c r="BF93" s="140" t="str">
        <f t="shared" si="50"/>
        <v/>
      </c>
      <c r="BG93" s="140" t="str">
        <f t="shared" si="51"/>
        <v/>
      </c>
      <c r="BH93" s="140" t="str">
        <f t="shared" si="52"/>
        <v/>
      </c>
      <c r="BI93" s="140" t="str">
        <f t="shared" si="53"/>
        <v/>
      </c>
      <c r="BJ93" s="140" t="str">
        <f t="shared" si="54"/>
        <v/>
      </c>
      <c r="BK93" s="140" t="str">
        <f t="shared" si="55"/>
        <v/>
      </c>
      <c r="BL93" s="140" t="str">
        <f t="shared" si="56"/>
        <v/>
      </c>
      <c r="BM93" s="140" t="str">
        <f t="shared" si="57"/>
        <v/>
      </c>
      <c r="BN93" s="140" t="str">
        <f t="shared" si="58"/>
        <v/>
      </c>
      <c r="BO93" s="140" t="str">
        <f t="shared" si="59"/>
        <v/>
      </c>
      <c r="BP93" s="140" t="str">
        <f t="shared" si="60"/>
        <v/>
      </c>
      <c r="BQ93" s="140" t="str">
        <f t="shared" si="61"/>
        <v/>
      </c>
      <c r="BR93" s="140" t="str">
        <f t="shared" si="62"/>
        <v/>
      </c>
      <c r="BS93" s="140" t="str">
        <f t="shared" si="63"/>
        <v/>
      </c>
      <c r="BT93" s="140" t="str">
        <f t="shared" si="64"/>
        <v/>
      </c>
      <c r="BU93" s="140" t="str">
        <f t="shared" si="65"/>
        <v/>
      </c>
      <c r="BV93" s="140" t="str">
        <f t="shared" si="66"/>
        <v/>
      </c>
      <c r="BW93" s="140" t="str">
        <f t="shared" si="67"/>
        <v/>
      </c>
      <c r="BX93" s="140" t="str">
        <f t="shared" si="68"/>
        <v/>
      </c>
      <c r="BY93" s="140" t="str">
        <f t="shared" si="69"/>
        <v/>
      </c>
      <c r="BZ93" s="140" t="str">
        <f t="shared" si="70"/>
        <v/>
      </c>
      <c r="CA93" s="140" t="str">
        <f t="shared" si="71"/>
        <v/>
      </c>
      <c r="CB93" s="140" t="str">
        <f t="shared" si="72"/>
        <v/>
      </c>
      <c r="CC93" s="140" t="str">
        <f t="shared" si="73"/>
        <v/>
      </c>
      <c r="CD93" s="140" t="str">
        <f t="shared" si="74"/>
        <v/>
      </c>
      <c r="CE93" s="140" t="str">
        <f t="shared" si="75"/>
        <v/>
      </c>
      <c r="CF93" s="140" t="str">
        <f t="shared" si="76"/>
        <v/>
      </c>
      <c r="CG93" s="140" t="str">
        <f t="shared" si="77"/>
        <v/>
      </c>
      <c r="CH93" s="119" t="str">
        <f t="shared" si="78"/>
        <v/>
      </c>
      <c r="CI93" s="119" t="str">
        <f t="shared" si="79"/>
        <v/>
      </c>
      <c r="CJ93" s="143" t="str">
        <f t="shared" si="80"/>
        <v/>
      </c>
      <c r="CK93" s="119" t="str">
        <f t="shared" si="81"/>
        <v/>
      </c>
      <c r="CL93" s="119" t="str">
        <f t="shared" si="82"/>
        <v/>
      </c>
      <c r="CM93" s="119" t="str">
        <f t="shared" si="83"/>
        <v/>
      </c>
      <c r="CN93" s="119" t="str">
        <f t="shared" si="84"/>
        <v/>
      </c>
      <c r="CO93" s="120" t="str">
        <f t="shared" si="85"/>
        <v/>
      </c>
    </row>
    <row r="94" spans="2:93" x14ac:dyDescent="0.25">
      <c r="B94" s="108" t="s">
        <v>149</v>
      </c>
      <c r="C94" s="140" t="s">
        <v>109</v>
      </c>
      <c r="D94" s="140" t="s">
        <v>109</v>
      </c>
      <c r="E94" s="140" t="s">
        <v>109</v>
      </c>
      <c r="F94" s="140" t="s">
        <v>109</v>
      </c>
      <c r="G94" s="140" t="s">
        <v>109</v>
      </c>
      <c r="H94" s="140" t="s">
        <v>109</v>
      </c>
      <c r="I94" s="140" t="s">
        <v>109</v>
      </c>
      <c r="J94" s="140" t="s">
        <v>109</v>
      </c>
      <c r="K94" s="140" t="s">
        <v>109</v>
      </c>
      <c r="L94" s="140" t="s">
        <v>109</v>
      </c>
      <c r="M94" s="140" t="s">
        <v>109</v>
      </c>
      <c r="N94" s="140" t="s">
        <v>109</v>
      </c>
      <c r="O94" s="140" t="s">
        <v>109</v>
      </c>
      <c r="P94" s="140" t="s">
        <v>109</v>
      </c>
      <c r="Q94" s="140" t="s">
        <v>109</v>
      </c>
      <c r="R94" s="144">
        <v>430.46639999999996</v>
      </c>
      <c r="S94" s="140" t="s">
        <v>109</v>
      </c>
      <c r="T94" s="140" t="s">
        <v>109</v>
      </c>
      <c r="U94" s="140" t="s">
        <v>109</v>
      </c>
      <c r="V94" s="144">
        <v>1509.0971999999997</v>
      </c>
      <c r="W94" s="140" t="s">
        <v>109</v>
      </c>
      <c r="X94" s="140" t="s">
        <v>109</v>
      </c>
      <c r="Y94" s="140" t="s">
        <v>109</v>
      </c>
      <c r="Z94" s="140" t="s">
        <v>109</v>
      </c>
      <c r="AA94" s="140" t="s">
        <v>109</v>
      </c>
      <c r="AB94" s="140" t="s">
        <v>109</v>
      </c>
      <c r="AC94" s="140" t="s">
        <v>109</v>
      </c>
      <c r="AD94" s="140" t="s">
        <v>109</v>
      </c>
      <c r="AE94" s="140" t="s">
        <v>109</v>
      </c>
      <c r="AF94" s="140" t="s">
        <v>109</v>
      </c>
      <c r="AG94" s="140" t="s">
        <v>109</v>
      </c>
      <c r="AH94" s="140" t="s">
        <v>109</v>
      </c>
      <c r="AI94" s="140" t="s">
        <v>109</v>
      </c>
      <c r="AJ94" s="140" t="s">
        <v>109</v>
      </c>
      <c r="AK94" s="140" t="s">
        <v>109</v>
      </c>
      <c r="AL94" s="140" t="s">
        <v>109</v>
      </c>
      <c r="AM94" s="119" t="s">
        <v>109</v>
      </c>
      <c r="AN94" s="119" t="s">
        <v>109</v>
      </c>
      <c r="AO94" s="119" t="s">
        <v>109</v>
      </c>
      <c r="AP94" s="143" t="s">
        <v>109</v>
      </c>
      <c r="AQ94" s="119" t="s">
        <v>109</v>
      </c>
      <c r="AR94" s="119" t="s">
        <v>109</v>
      </c>
      <c r="AS94" s="119" t="s">
        <v>109</v>
      </c>
      <c r="AT94" s="120" t="s">
        <v>109</v>
      </c>
      <c r="AW94" s="108" t="s">
        <v>149</v>
      </c>
      <c r="AX94" s="140" t="str">
        <f t="shared" si="42"/>
        <v/>
      </c>
      <c r="AY94" s="140" t="str">
        <f t="shared" si="43"/>
        <v/>
      </c>
      <c r="AZ94" s="140" t="str">
        <f t="shared" si="44"/>
        <v/>
      </c>
      <c r="BA94" s="140" t="str">
        <f t="shared" si="45"/>
        <v/>
      </c>
      <c r="BB94" s="140" t="str">
        <f t="shared" si="46"/>
        <v/>
      </c>
      <c r="BC94" s="140" t="str">
        <f t="shared" si="47"/>
        <v/>
      </c>
      <c r="BD94" s="140" t="str">
        <f t="shared" si="48"/>
        <v/>
      </c>
      <c r="BE94" s="140" t="str">
        <f t="shared" si="49"/>
        <v/>
      </c>
      <c r="BF94" s="140" t="str">
        <f t="shared" si="50"/>
        <v/>
      </c>
      <c r="BG94" s="140" t="str">
        <f t="shared" si="51"/>
        <v/>
      </c>
      <c r="BH94" s="140" t="str">
        <f t="shared" si="52"/>
        <v/>
      </c>
      <c r="BI94" s="140" t="str">
        <f t="shared" si="53"/>
        <v/>
      </c>
      <c r="BJ94" s="140" t="str">
        <f t="shared" si="54"/>
        <v/>
      </c>
      <c r="BK94" s="140" t="str">
        <f t="shared" si="55"/>
        <v/>
      </c>
      <c r="BL94" s="140" t="str">
        <f t="shared" si="56"/>
        <v/>
      </c>
      <c r="BM94" s="144" t="str">
        <f t="shared" si="57"/>
        <v/>
      </c>
      <c r="BN94" s="140" t="str">
        <f t="shared" si="58"/>
        <v/>
      </c>
      <c r="BO94" s="140" t="str">
        <f t="shared" si="59"/>
        <v/>
      </c>
      <c r="BP94" s="140" t="str">
        <f t="shared" si="60"/>
        <v/>
      </c>
      <c r="BQ94" s="144" t="str">
        <f t="shared" si="61"/>
        <v/>
      </c>
      <c r="BR94" s="140" t="str">
        <f t="shared" si="62"/>
        <v/>
      </c>
      <c r="BS94" s="140" t="str">
        <f t="shared" si="63"/>
        <v/>
      </c>
      <c r="BT94" s="140" t="str">
        <f t="shared" si="64"/>
        <v/>
      </c>
      <c r="BU94" s="140" t="str">
        <f t="shared" si="65"/>
        <v/>
      </c>
      <c r="BV94" s="140" t="str">
        <f t="shared" si="66"/>
        <v/>
      </c>
      <c r="BW94" s="140" t="str">
        <f t="shared" si="67"/>
        <v/>
      </c>
      <c r="BX94" s="140" t="str">
        <f t="shared" si="68"/>
        <v/>
      </c>
      <c r="BY94" s="140" t="str">
        <f t="shared" si="69"/>
        <v/>
      </c>
      <c r="BZ94" s="140" t="str">
        <f t="shared" si="70"/>
        <v/>
      </c>
      <c r="CA94" s="140" t="str">
        <f t="shared" si="71"/>
        <v/>
      </c>
      <c r="CB94" s="140" t="str">
        <f t="shared" si="72"/>
        <v/>
      </c>
      <c r="CC94" s="140" t="str">
        <f t="shared" si="73"/>
        <v/>
      </c>
      <c r="CD94" s="140" t="str">
        <f t="shared" si="74"/>
        <v/>
      </c>
      <c r="CE94" s="140" t="str">
        <f t="shared" si="75"/>
        <v/>
      </c>
      <c r="CF94" s="140" t="str">
        <f t="shared" si="76"/>
        <v/>
      </c>
      <c r="CG94" s="140" t="str">
        <f t="shared" si="77"/>
        <v/>
      </c>
      <c r="CH94" s="119" t="str">
        <f t="shared" si="78"/>
        <v/>
      </c>
      <c r="CI94" s="119" t="str">
        <f t="shared" si="79"/>
        <v/>
      </c>
      <c r="CJ94" s="119" t="str">
        <f t="shared" si="80"/>
        <v/>
      </c>
      <c r="CK94" s="143" t="str">
        <f t="shared" si="81"/>
        <v/>
      </c>
      <c r="CL94" s="119" t="str">
        <f t="shared" si="82"/>
        <v/>
      </c>
      <c r="CM94" s="119" t="str">
        <f t="shared" si="83"/>
        <v/>
      </c>
      <c r="CN94" s="119" t="str">
        <f t="shared" si="84"/>
        <v/>
      </c>
      <c r="CO94" s="120" t="str">
        <f t="shared" si="85"/>
        <v/>
      </c>
    </row>
    <row r="95" spans="2:93" x14ac:dyDescent="0.25">
      <c r="B95" s="108" t="s">
        <v>150</v>
      </c>
      <c r="C95" s="140" t="s">
        <v>109</v>
      </c>
      <c r="D95" s="140" t="s">
        <v>109</v>
      </c>
      <c r="E95" s="140" t="s">
        <v>109</v>
      </c>
      <c r="F95" s="140" t="s">
        <v>109</v>
      </c>
      <c r="G95" s="140" t="s">
        <v>109</v>
      </c>
      <c r="H95" s="140" t="s">
        <v>109</v>
      </c>
      <c r="I95" s="140" t="s">
        <v>109</v>
      </c>
      <c r="J95" s="140" t="s">
        <v>109</v>
      </c>
      <c r="K95" s="140" t="s">
        <v>109</v>
      </c>
      <c r="L95" s="140" t="s">
        <v>109</v>
      </c>
      <c r="M95" s="140" t="s">
        <v>109</v>
      </c>
      <c r="N95" s="144">
        <v>587.62079999999992</v>
      </c>
      <c r="O95" s="140" t="s">
        <v>109</v>
      </c>
      <c r="P95" s="140" t="s">
        <v>109</v>
      </c>
      <c r="Q95" s="140" t="s">
        <v>109</v>
      </c>
      <c r="R95" s="140" t="s">
        <v>109</v>
      </c>
      <c r="S95" s="140" t="s">
        <v>109</v>
      </c>
      <c r="T95" s="140" t="s">
        <v>109</v>
      </c>
      <c r="U95" s="140" t="s">
        <v>109</v>
      </c>
      <c r="V95" s="144">
        <v>239.148</v>
      </c>
      <c r="W95" s="140" t="s">
        <v>109</v>
      </c>
      <c r="X95" s="144">
        <v>1700.3707499999998</v>
      </c>
      <c r="Y95" s="144">
        <v>4423.0992000000006</v>
      </c>
      <c r="Z95" s="140" t="s">
        <v>109</v>
      </c>
      <c r="AA95" s="140" t="s">
        <v>109</v>
      </c>
      <c r="AB95" s="140" t="s">
        <v>109</v>
      </c>
      <c r="AC95" s="140" t="s">
        <v>109</v>
      </c>
      <c r="AD95" s="140" t="s">
        <v>109</v>
      </c>
      <c r="AE95" s="140" t="s">
        <v>109</v>
      </c>
      <c r="AF95" s="140" t="s">
        <v>109</v>
      </c>
      <c r="AG95" s="140" t="s">
        <v>109</v>
      </c>
      <c r="AH95" s="140" t="s">
        <v>109</v>
      </c>
      <c r="AI95" s="140" t="s">
        <v>109</v>
      </c>
      <c r="AJ95" s="140" t="s">
        <v>109</v>
      </c>
      <c r="AK95" s="140" t="s">
        <v>109</v>
      </c>
      <c r="AL95" s="140" t="s">
        <v>109</v>
      </c>
      <c r="AM95" s="119" t="s">
        <v>109</v>
      </c>
      <c r="AN95" s="119" t="s">
        <v>109</v>
      </c>
      <c r="AO95" s="119" t="s">
        <v>109</v>
      </c>
      <c r="AP95" s="119" t="s">
        <v>109</v>
      </c>
      <c r="AQ95" s="143" t="s">
        <v>109</v>
      </c>
      <c r="AR95" s="119" t="s">
        <v>109</v>
      </c>
      <c r="AS95" s="119" t="s">
        <v>109</v>
      </c>
      <c r="AT95" s="120" t="s">
        <v>109</v>
      </c>
      <c r="AW95" s="108" t="s">
        <v>150</v>
      </c>
      <c r="AX95" s="140" t="str">
        <f t="shared" si="42"/>
        <v/>
      </c>
      <c r="AY95" s="140" t="str">
        <f t="shared" si="43"/>
        <v/>
      </c>
      <c r="AZ95" s="140" t="str">
        <f t="shared" si="44"/>
        <v/>
      </c>
      <c r="BA95" s="140" t="str">
        <f t="shared" si="45"/>
        <v/>
      </c>
      <c r="BB95" s="140" t="str">
        <f t="shared" si="46"/>
        <v/>
      </c>
      <c r="BC95" s="140" t="str">
        <f t="shared" si="47"/>
        <v/>
      </c>
      <c r="BD95" s="140" t="str">
        <f t="shared" si="48"/>
        <v/>
      </c>
      <c r="BE95" s="140" t="str">
        <f t="shared" si="49"/>
        <v/>
      </c>
      <c r="BF95" s="140" t="str">
        <f t="shared" si="50"/>
        <v/>
      </c>
      <c r="BG95" s="140" t="str">
        <f t="shared" si="51"/>
        <v/>
      </c>
      <c r="BH95" s="140" t="str">
        <f t="shared" si="52"/>
        <v/>
      </c>
      <c r="BI95" s="144" t="str">
        <f t="shared" si="53"/>
        <v/>
      </c>
      <c r="BJ95" s="140" t="str">
        <f t="shared" si="54"/>
        <v/>
      </c>
      <c r="BK95" s="140" t="str">
        <f t="shared" si="55"/>
        <v/>
      </c>
      <c r="BL95" s="140" t="str">
        <f t="shared" si="56"/>
        <v/>
      </c>
      <c r="BM95" s="140" t="str">
        <f t="shared" si="57"/>
        <v/>
      </c>
      <c r="BN95" s="140" t="str">
        <f t="shared" si="58"/>
        <v/>
      </c>
      <c r="BO95" s="140" t="str">
        <f t="shared" si="59"/>
        <v/>
      </c>
      <c r="BP95" s="140" t="str">
        <f t="shared" si="60"/>
        <v/>
      </c>
      <c r="BQ95" s="144" t="str">
        <f t="shared" si="61"/>
        <v/>
      </c>
      <c r="BR95" s="140" t="str">
        <f t="shared" si="62"/>
        <v/>
      </c>
      <c r="BS95" s="144" t="str">
        <f t="shared" si="63"/>
        <v/>
      </c>
      <c r="BT95" s="144" t="str">
        <f t="shared" si="64"/>
        <v/>
      </c>
      <c r="BU95" s="140" t="str">
        <f t="shared" si="65"/>
        <v/>
      </c>
      <c r="BV95" s="140" t="str">
        <f t="shared" si="66"/>
        <v/>
      </c>
      <c r="BW95" s="140" t="str">
        <f t="shared" si="67"/>
        <v/>
      </c>
      <c r="BX95" s="140" t="str">
        <f t="shared" si="68"/>
        <v/>
      </c>
      <c r="BY95" s="140" t="str">
        <f t="shared" si="69"/>
        <v/>
      </c>
      <c r="BZ95" s="140" t="str">
        <f t="shared" si="70"/>
        <v/>
      </c>
      <c r="CA95" s="140" t="str">
        <f t="shared" si="71"/>
        <v/>
      </c>
      <c r="CB95" s="140" t="str">
        <f t="shared" si="72"/>
        <v/>
      </c>
      <c r="CC95" s="140" t="str">
        <f t="shared" si="73"/>
        <v/>
      </c>
      <c r="CD95" s="140" t="str">
        <f t="shared" si="74"/>
        <v/>
      </c>
      <c r="CE95" s="140" t="str">
        <f t="shared" si="75"/>
        <v/>
      </c>
      <c r="CF95" s="140" t="str">
        <f t="shared" si="76"/>
        <v/>
      </c>
      <c r="CG95" s="140" t="str">
        <f t="shared" si="77"/>
        <v/>
      </c>
      <c r="CH95" s="119" t="str">
        <f t="shared" si="78"/>
        <v/>
      </c>
      <c r="CI95" s="119" t="str">
        <f t="shared" si="79"/>
        <v/>
      </c>
      <c r="CJ95" s="119" t="str">
        <f t="shared" si="80"/>
        <v/>
      </c>
      <c r="CK95" s="119" t="str">
        <f t="shared" si="81"/>
        <v/>
      </c>
      <c r="CL95" s="143" t="str">
        <f t="shared" si="82"/>
        <v/>
      </c>
      <c r="CM95" s="119" t="str">
        <f t="shared" si="83"/>
        <v/>
      </c>
      <c r="CN95" s="119" t="str">
        <f t="shared" si="84"/>
        <v/>
      </c>
      <c r="CO95" s="120" t="str">
        <f t="shared" si="85"/>
        <v/>
      </c>
    </row>
    <row r="96" spans="2:93" x14ac:dyDescent="0.25">
      <c r="B96" s="108" t="s">
        <v>151</v>
      </c>
      <c r="C96" s="140" t="s">
        <v>109</v>
      </c>
      <c r="D96" s="140" t="s">
        <v>109</v>
      </c>
      <c r="E96" s="140" t="s">
        <v>109</v>
      </c>
      <c r="F96" s="140" t="s">
        <v>109</v>
      </c>
      <c r="G96" s="140" t="s">
        <v>109</v>
      </c>
      <c r="H96" s="140" t="s">
        <v>109</v>
      </c>
      <c r="I96" s="140" t="s">
        <v>109</v>
      </c>
      <c r="J96" s="140" t="s">
        <v>109</v>
      </c>
      <c r="K96" s="140" t="s">
        <v>109</v>
      </c>
      <c r="L96" s="140" t="s">
        <v>109</v>
      </c>
      <c r="M96" s="140" t="s">
        <v>109</v>
      </c>
      <c r="N96" s="140" t="s">
        <v>109</v>
      </c>
      <c r="O96" s="140" t="s">
        <v>109</v>
      </c>
      <c r="P96" s="140" t="s">
        <v>109</v>
      </c>
      <c r="Q96" s="140" t="s">
        <v>109</v>
      </c>
      <c r="R96" s="140" t="s">
        <v>109</v>
      </c>
      <c r="S96" s="140" t="s">
        <v>109</v>
      </c>
      <c r="T96" s="140" t="s">
        <v>109</v>
      </c>
      <c r="U96" s="140" t="s">
        <v>109</v>
      </c>
      <c r="V96" s="140" t="s">
        <v>109</v>
      </c>
      <c r="W96" s="140" t="s">
        <v>109</v>
      </c>
      <c r="X96" s="140" t="s">
        <v>109</v>
      </c>
      <c r="Y96" s="140" t="s">
        <v>109</v>
      </c>
      <c r="Z96" s="140" t="s">
        <v>109</v>
      </c>
      <c r="AA96" s="140" t="s">
        <v>109</v>
      </c>
      <c r="AB96" s="140" t="s">
        <v>109</v>
      </c>
      <c r="AC96" s="140" t="s">
        <v>109</v>
      </c>
      <c r="AD96" s="140" t="s">
        <v>109</v>
      </c>
      <c r="AE96" s="140" t="s">
        <v>109</v>
      </c>
      <c r="AF96" s="140" t="s">
        <v>109</v>
      </c>
      <c r="AG96" s="140" t="s">
        <v>109</v>
      </c>
      <c r="AH96" s="140" t="s">
        <v>109</v>
      </c>
      <c r="AI96" s="140" t="s">
        <v>109</v>
      </c>
      <c r="AJ96" s="140" t="s">
        <v>109</v>
      </c>
      <c r="AK96" s="140" t="s">
        <v>109</v>
      </c>
      <c r="AL96" s="140" t="s">
        <v>109</v>
      </c>
      <c r="AM96" s="119" t="s">
        <v>109</v>
      </c>
      <c r="AN96" s="119" t="s">
        <v>109</v>
      </c>
      <c r="AO96" s="119" t="s">
        <v>109</v>
      </c>
      <c r="AP96" s="119" t="s">
        <v>109</v>
      </c>
      <c r="AQ96" s="119" t="s">
        <v>109</v>
      </c>
      <c r="AR96" s="143" t="s">
        <v>109</v>
      </c>
      <c r="AS96" s="119" t="s">
        <v>109</v>
      </c>
      <c r="AT96" s="120" t="s">
        <v>109</v>
      </c>
      <c r="AW96" s="108" t="s">
        <v>151</v>
      </c>
      <c r="AX96" s="140" t="str">
        <f t="shared" ref="AX96:AY98" si="86">IF(C202="","",IF(C96="",0,C96))</f>
        <v/>
      </c>
      <c r="AY96" s="140" t="str">
        <f t="shared" si="43"/>
        <v/>
      </c>
      <c r="AZ96" s="140" t="str">
        <f t="shared" si="44"/>
        <v/>
      </c>
      <c r="BA96" s="140" t="str">
        <f t="shared" si="45"/>
        <v/>
      </c>
      <c r="BB96" s="140" t="str">
        <f t="shared" si="46"/>
        <v/>
      </c>
      <c r="BC96" s="140" t="str">
        <f t="shared" ref="BB96:BD98" si="87">IF(H202="","",IF(H96="",0,H96))</f>
        <v/>
      </c>
      <c r="BD96" s="140" t="str">
        <f t="shared" si="87"/>
        <v/>
      </c>
      <c r="BE96" s="140" t="str">
        <f>IF(E202="","",IF(J96="",0,J96))</f>
        <v/>
      </c>
      <c r="BF96" s="140" t="str">
        <f t="shared" ref="BF96:BG98" si="88">IF(K202="","",IF(K96="",0,K96))</f>
        <v/>
      </c>
      <c r="BG96" s="140" t="str">
        <f t="shared" si="88"/>
        <v/>
      </c>
      <c r="BH96" s="140" t="str">
        <f>IF(F202="","",IF(M96="",0,M96))</f>
        <v/>
      </c>
      <c r="BI96" s="140" t="str">
        <f t="shared" ref="BI96:BR98" si="89">IF(N202="","",IF(N96="",0,N96))</f>
        <v/>
      </c>
      <c r="BJ96" s="140" t="str">
        <f t="shared" si="89"/>
        <v/>
      </c>
      <c r="BK96" s="140" t="str">
        <f t="shared" si="89"/>
        <v/>
      </c>
      <c r="BL96" s="140" t="str">
        <f t="shared" si="89"/>
        <v/>
      </c>
      <c r="BM96" s="140" t="str">
        <f t="shared" si="89"/>
        <v/>
      </c>
      <c r="BN96" s="140" t="str">
        <f t="shared" si="89"/>
        <v/>
      </c>
      <c r="BO96" s="140" t="str">
        <f t="shared" si="89"/>
        <v/>
      </c>
      <c r="BP96" s="140" t="str">
        <f t="shared" si="89"/>
        <v/>
      </c>
      <c r="BQ96" s="140" t="str">
        <f t="shared" si="89"/>
        <v/>
      </c>
      <c r="BR96" s="140" t="str">
        <f t="shared" si="89"/>
        <v/>
      </c>
      <c r="BS96" s="140" t="str">
        <f t="shared" ref="BS96:CB98" si="90">IF(X202="","",IF(X96="",0,X96))</f>
        <v/>
      </c>
      <c r="BT96" s="140" t="str">
        <f t="shared" si="90"/>
        <v/>
      </c>
      <c r="BU96" s="140" t="str">
        <f t="shared" si="90"/>
        <v/>
      </c>
      <c r="BV96" s="140" t="str">
        <f t="shared" si="90"/>
        <v/>
      </c>
      <c r="BW96" s="140" t="str">
        <f t="shared" si="90"/>
        <v/>
      </c>
      <c r="BX96" s="140" t="str">
        <f t="shared" si="90"/>
        <v/>
      </c>
      <c r="BY96" s="140" t="str">
        <f t="shared" si="90"/>
        <v/>
      </c>
      <c r="BZ96" s="140" t="str">
        <f t="shared" si="90"/>
        <v/>
      </c>
      <c r="CA96" s="140" t="str">
        <f t="shared" si="90"/>
        <v/>
      </c>
      <c r="CB96" s="140" t="str">
        <f t="shared" si="90"/>
        <v/>
      </c>
      <c r="CC96" s="140" t="str">
        <f t="shared" ref="CC96:CL98" si="91">IF(AH202="","",IF(AH96="",0,AH96))</f>
        <v/>
      </c>
      <c r="CD96" s="140" t="str">
        <f t="shared" si="91"/>
        <v/>
      </c>
      <c r="CE96" s="140" t="str">
        <f t="shared" si="91"/>
        <v/>
      </c>
      <c r="CF96" s="140" t="str">
        <f t="shared" si="91"/>
        <v/>
      </c>
      <c r="CG96" s="140" t="str">
        <f t="shared" si="91"/>
        <v/>
      </c>
      <c r="CH96" s="119" t="str">
        <f t="shared" si="91"/>
        <v/>
      </c>
      <c r="CI96" s="119" t="str">
        <f t="shared" si="91"/>
        <v/>
      </c>
      <c r="CJ96" s="119" t="str">
        <f t="shared" si="91"/>
        <v/>
      </c>
      <c r="CK96" s="119" t="str">
        <f t="shared" si="91"/>
        <v/>
      </c>
      <c r="CL96" s="119" t="str">
        <f t="shared" si="91"/>
        <v/>
      </c>
      <c r="CM96" s="143" t="str">
        <f t="shared" ref="CM96:CO98" si="92">IF(AR202="","",IF(AR96="",0,AR96))</f>
        <v/>
      </c>
      <c r="CN96" s="119" t="str">
        <f t="shared" si="92"/>
        <v/>
      </c>
      <c r="CO96" s="120" t="str">
        <f t="shared" si="92"/>
        <v/>
      </c>
    </row>
    <row r="97" spans="2:93" x14ac:dyDescent="0.25">
      <c r="B97" s="108" t="s">
        <v>152</v>
      </c>
      <c r="C97" s="140" t="s">
        <v>109</v>
      </c>
      <c r="D97" s="140" t="s">
        <v>109</v>
      </c>
      <c r="E97" s="140" t="s">
        <v>109</v>
      </c>
      <c r="F97" s="140" t="s">
        <v>109</v>
      </c>
      <c r="G97" s="140" t="s">
        <v>109</v>
      </c>
      <c r="H97" s="140" t="s">
        <v>109</v>
      </c>
      <c r="I97" s="140" t="s">
        <v>109</v>
      </c>
      <c r="J97" s="140" t="s">
        <v>109</v>
      </c>
      <c r="K97" s="140" t="s">
        <v>109</v>
      </c>
      <c r="L97" s="140" t="s">
        <v>109</v>
      </c>
      <c r="M97" s="140" t="s">
        <v>109</v>
      </c>
      <c r="N97" s="140" t="s">
        <v>109</v>
      </c>
      <c r="O97" s="140" t="s">
        <v>109</v>
      </c>
      <c r="P97" s="144">
        <v>1707.4882500000001</v>
      </c>
      <c r="Q97" s="140" t="s">
        <v>109</v>
      </c>
      <c r="R97" s="140" t="s">
        <v>109</v>
      </c>
      <c r="S97" s="140" t="s">
        <v>109</v>
      </c>
      <c r="T97" s="140" t="s">
        <v>109</v>
      </c>
      <c r="U97" s="140" t="s">
        <v>109</v>
      </c>
      <c r="V97" s="140" t="s">
        <v>109</v>
      </c>
      <c r="W97" s="140" t="s">
        <v>109</v>
      </c>
      <c r="X97" s="140" t="s">
        <v>109</v>
      </c>
      <c r="Y97" s="140" t="s">
        <v>109</v>
      </c>
      <c r="Z97" s="140" t="s">
        <v>109</v>
      </c>
      <c r="AA97" s="144">
        <v>455.52</v>
      </c>
      <c r="AB97" s="140" t="s">
        <v>109</v>
      </c>
      <c r="AC97" s="140" t="s">
        <v>109</v>
      </c>
      <c r="AD97" s="140" t="s">
        <v>109</v>
      </c>
      <c r="AE97" s="140" t="s">
        <v>109</v>
      </c>
      <c r="AF97" s="140" t="s">
        <v>109</v>
      </c>
      <c r="AG97" s="140" t="s">
        <v>109</v>
      </c>
      <c r="AH97" s="140" t="s">
        <v>109</v>
      </c>
      <c r="AI97" s="140" t="s">
        <v>109</v>
      </c>
      <c r="AJ97" s="140" t="s">
        <v>109</v>
      </c>
      <c r="AK97" s="140" t="s">
        <v>109</v>
      </c>
      <c r="AL97" s="140" t="s">
        <v>109</v>
      </c>
      <c r="AM97" s="119" t="s">
        <v>109</v>
      </c>
      <c r="AN97" s="119" t="s">
        <v>109</v>
      </c>
      <c r="AO97" s="119" t="s">
        <v>109</v>
      </c>
      <c r="AP97" s="119" t="s">
        <v>109</v>
      </c>
      <c r="AQ97" s="119" t="s">
        <v>109</v>
      </c>
      <c r="AR97" s="119" t="s">
        <v>109</v>
      </c>
      <c r="AS97" s="143" t="s">
        <v>109</v>
      </c>
      <c r="AT97" s="120" t="s">
        <v>109</v>
      </c>
      <c r="AW97" s="108" t="s">
        <v>152</v>
      </c>
      <c r="AX97" s="140" t="str">
        <f t="shared" si="86"/>
        <v/>
      </c>
      <c r="AY97" s="140" t="str">
        <f t="shared" si="43"/>
        <v/>
      </c>
      <c r="AZ97" s="140" t="str">
        <f t="shared" si="44"/>
        <v/>
      </c>
      <c r="BA97" s="140" t="str">
        <f t="shared" si="45"/>
        <v/>
      </c>
      <c r="BB97" s="140" t="str">
        <f t="shared" si="46"/>
        <v/>
      </c>
      <c r="BC97" s="140" t="str">
        <f t="shared" si="87"/>
        <v/>
      </c>
      <c r="BD97" s="140" t="str">
        <f t="shared" si="87"/>
        <v/>
      </c>
      <c r="BE97" s="140" t="str">
        <f>IF(J203="","",IF(J97="",0,J97))</f>
        <v/>
      </c>
      <c r="BF97" s="140" t="str">
        <f t="shared" si="88"/>
        <v/>
      </c>
      <c r="BG97" s="140" t="str">
        <f t="shared" si="88"/>
        <v/>
      </c>
      <c r="BH97" s="140" t="str">
        <f>IF(F203="","",IF(M97="",0,M97))</f>
        <v/>
      </c>
      <c r="BI97" s="140" t="str">
        <f t="shared" si="89"/>
        <v/>
      </c>
      <c r="BJ97" s="140" t="str">
        <f t="shared" si="89"/>
        <v/>
      </c>
      <c r="BK97" s="144" t="str">
        <f t="shared" si="89"/>
        <v/>
      </c>
      <c r="BL97" s="140" t="str">
        <f t="shared" si="89"/>
        <v/>
      </c>
      <c r="BM97" s="140" t="str">
        <f t="shared" si="89"/>
        <v/>
      </c>
      <c r="BN97" s="140" t="str">
        <f t="shared" si="89"/>
        <v/>
      </c>
      <c r="BO97" s="140" t="str">
        <f t="shared" si="89"/>
        <v/>
      </c>
      <c r="BP97" s="140" t="str">
        <f t="shared" si="89"/>
        <v/>
      </c>
      <c r="BQ97" s="140" t="str">
        <f t="shared" si="89"/>
        <v/>
      </c>
      <c r="BR97" s="140" t="str">
        <f t="shared" si="89"/>
        <v/>
      </c>
      <c r="BS97" s="140" t="str">
        <f t="shared" si="90"/>
        <v/>
      </c>
      <c r="BT97" s="140" t="str">
        <f t="shared" si="90"/>
        <v/>
      </c>
      <c r="BU97" s="140" t="str">
        <f t="shared" si="90"/>
        <v/>
      </c>
      <c r="BV97" s="144" t="str">
        <f t="shared" si="90"/>
        <v/>
      </c>
      <c r="BW97" s="140" t="str">
        <f t="shared" si="90"/>
        <v/>
      </c>
      <c r="BX97" s="140" t="str">
        <f t="shared" si="90"/>
        <v/>
      </c>
      <c r="BY97" s="140" t="str">
        <f t="shared" si="90"/>
        <v/>
      </c>
      <c r="BZ97" s="140" t="str">
        <f t="shared" si="90"/>
        <v/>
      </c>
      <c r="CA97" s="140" t="str">
        <f t="shared" si="90"/>
        <v/>
      </c>
      <c r="CB97" s="140" t="str">
        <f t="shared" si="90"/>
        <v/>
      </c>
      <c r="CC97" s="140" t="str">
        <f t="shared" si="91"/>
        <v/>
      </c>
      <c r="CD97" s="140" t="str">
        <f t="shared" si="91"/>
        <v/>
      </c>
      <c r="CE97" s="140" t="str">
        <f t="shared" si="91"/>
        <v/>
      </c>
      <c r="CF97" s="140" t="str">
        <f t="shared" si="91"/>
        <v/>
      </c>
      <c r="CG97" s="140" t="str">
        <f t="shared" si="91"/>
        <v/>
      </c>
      <c r="CH97" s="119" t="str">
        <f t="shared" si="91"/>
        <v/>
      </c>
      <c r="CI97" s="119" t="str">
        <f t="shared" si="91"/>
        <v/>
      </c>
      <c r="CJ97" s="119" t="str">
        <f t="shared" si="91"/>
        <v/>
      </c>
      <c r="CK97" s="119" t="str">
        <f t="shared" si="91"/>
        <v/>
      </c>
      <c r="CL97" s="119" t="str">
        <f t="shared" si="91"/>
        <v/>
      </c>
      <c r="CM97" s="119" t="str">
        <f t="shared" si="92"/>
        <v/>
      </c>
      <c r="CN97" s="143" t="str">
        <f t="shared" si="92"/>
        <v/>
      </c>
      <c r="CO97" s="120" t="str">
        <f t="shared" si="92"/>
        <v/>
      </c>
    </row>
    <row r="98" spans="2:93" ht="15.75" thickBot="1" x14ac:dyDescent="0.3">
      <c r="B98" s="145" t="s">
        <v>153</v>
      </c>
      <c r="C98" s="146" t="s">
        <v>109</v>
      </c>
      <c r="D98" s="146" t="s">
        <v>109</v>
      </c>
      <c r="E98" s="146" t="s">
        <v>109</v>
      </c>
      <c r="F98" s="146" t="s">
        <v>109</v>
      </c>
      <c r="G98" s="146" t="s">
        <v>109</v>
      </c>
      <c r="H98" s="146" t="s">
        <v>109</v>
      </c>
      <c r="I98" s="146" t="s">
        <v>109</v>
      </c>
      <c r="J98" s="146" t="s">
        <v>109</v>
      </c>
      <c r="K98" s="146" t="s">
        <v>109</v>
      </c>
      <c r="L98" s="146" t="s">
        <v>109</v>
      </c>
      <c r="M98" s="146" t="s">
        <v>109</v>
      </c>
      <c r="N98" s="146" t="s">
        <v>109</v>
      </c>
      <c r="O98" s="146" t="s">
        <v>109</v>
      </c>
      <c r="P98" s="146" t="s">
        <v>109</v>
      </c>
      <c r="Q98" s="146" t="s">
        <v>109</v>
      </c>
      <c r="R98" s="146" t="s">
        <v>109</v>
      </c>
      <c r="S98" s="146" t="s">
        <v>109</v>
      </c>
      <c r="T98" s="146" t="s">
        <v>109</v>
      </c>
      <c r="U98" s="146" t="s">
        <v>109</v>
      </c>
      <c r="V98" s="146" t="s">
        <v>109</v>
      </c>
      <c r="W98" s="146" t="s">
        <v>109</v>
      </c>
      <c r="X98" s="146" t="s">
        <v>109</v>
      </c>
      <c r="Y98" s="146" t="s">
        <v>109</v>
      </c>
      <c r="Z98" s="146" t="s">
        <v>109</v>
      </c>
      <c r="AA98" s="146" t="s">
        <v>109</v>
      </c>
      <c r="AB98" s="146" t="s">
        <v>109</v>
      </c>
      <c r="AC98" s="146" t="s">
        <v>109</v>
      </c>
      <c r="AD98" s="146" t="s">
        <v>109</v>
      </c>
      <c r="AE98" s="146" t="s">
        <v>109</v>
      </c>
      <c r="AF98" s="146" t="s">
        <v>109</v>
      </c>
      <c r="AG98" s="146" t="s">
        <v>109</v>
      </c>
      <c r="AH98" s="146" t="s">
        <v>109</v>
      </c>
      <c r="AI98" s="146" t="s">
        <v>109</v>
      </c>
      <c r="AJ98" s="146" t="s">
        <v>109</v>
      </c>
      <c r="AK98" s="146" t="s">
        <v>109</v>
      </c>
      <c r="AL98" s="146" t="s">
        <v>109</v>
      </c>
      <c r="AM98" s="149" t="s">
        <v>109</v>
      </c>
      <c r="AN98" s="149" t="s">
        <v>109</v>
      </c>
      <c r="AO98" s="149" t="s">
        <v>109</v>
      </c>
      <c r="AP98" s="149" t="s">
        <v>109</v>
      </c>
      <c r="AQ98" s="149" t="s">
        <v>109</v>
      </c>
      <c r="AR98" s="149" t="s">
        <v>109</v>
      </c>
      <c r="AS98" s="149" t="s">
        <v>109</v>
      </c>
      <c r="AT98" s="143" t="s">
        <v>109</v>
      </c>
      <c r="AW98" s="145" t="s">
        <v>153</v>
      </c>
      <c r="AX98" s="146" t="str">
        <f t="shared" si="86"/>
        <v/>
      </c>
      <c r="AY98" s="146" t="str">
        <f t="shared" si="86"/>
        <v/>
      </c>
      <c r="AZ98" s="146" t="str">
        <f>IF(E204="","",IF(E98="",0,E98))</f>
        <v/>
      </c>
      <c r="BA98" s="146" t="str">
        <f>IF(F204="","",IF(F98="",0,F98))</f>
        <v/>
      </c>
      <c r="BB98" s="146" t="str">
        <f t="shared" si="87"/>
        <v/>
      </c>
      <c r="BC98" s="146" t="str">
        <f t="shared" si="87"/>
        <v/>
      </c>
      <c r="BD98" s="146" t="str">
        <f t="shared" si="87"/>
        <v/>
      </c>
      <c r="BE98" s="146" t="str">
        <f>IF(J204="","",IF(J98="",0,J98))</f>
        <v/>
      </c>
      <c r="BF98" s="146" t="str">
        <f t="shared" si="88"/>
        <v/>
      </c>
      <c r="BG98" s="146" t="str">
        <f t="shared" si="88"/>
        <v/>
      </c>
      <c r="BH98" s="146" t="str">
        <f>IF(M204="","",IF(M98="",0,M98))</f>
        <v/>
      </c>
      <c r="BI98" s="146" t="str">
        <f t="shared" si="89"/>
        <v/>
      </c>
      <c r="BJ98" s="146" t="str">
        <f t="shared" si="89"/>
        <v/>
      </c>
      <c r="BK98" s="146" t="str">
        <f t="shared" si="89"/>
        <v/>
      </c>
      <c r="BL98" s="146" t="str">
        <f t="shared" si="89"/>
        <v/>
      </c>
      <c r="BM98" s="146" t="str">
        <f t="shared" si="89"/>
        <v/>
      </c>
      <c r="BN98" s="146" t="str">
        <f t="shared" si="89"/>
        <v/>
      </c>
      <c r="BO98" s="146" t="str">
        <f t="shared" si="89"/>
        <v/>
      </c>
      <c r="BP98" s="146" t="str">
        <f t="shared" si="89"/>
        <v/>
      </c>
      <c r="BQ98" s="146" t="str">
        <f t="shared" si="89"/>
        <v/>
      </c>
      <c r="BR98" s="146" t="str">
        <f t="shared" si="89"/>
        <v/>
      </c>
      <c r="BS98" s="146" t="str">
        <f t="shared" si="90"/>
        <v/>
      </c>
      <c r="BT98" s="146" t="str">
        <f t="shared" si="90"/>
        <v/>
      </c>
      <c r="BU98" s="146" t="str">
        <f t="shared" si="90"/>
        <v/>
      </c>
      <c r="BV98" s="146" t="str">
        <f t="shared" si="90"/>
        <v/>
      </c>
      <c r="BW98" s="146" t="str">
        <f t="shared" si="90"/>
        <v/>
      </c>
      <c r="BX98" s="146" t="str">
        <f t="shared" si="90"/>
        <v/>
      </c>
      <c r="BY98" s="146" t="str">
        <f t="shared" si="90"/>
        <v/>
      </c>
      <c r="BZ98" s="146" t="str">
        <f t="shared" si="90"/>
        <v/>
      </c>
      <c r="CA98" s="146" t="str">
        <f t="shared" si="90"/>
        <v/>
      </c>
      <c r="CB98" s="146" t="str">
        <f t="shared" si="90"/>
        <v/>
      </c>
      <c r="CC98" s="146" t="str">
        <f t="shared" si="91"/>
        <v/>
      </c>
      <c r="CD98" s="146" t="str">
        <f t="shared" si="91"/>
        <v/>
      </c>
      <c r="CE98" s="146" t="str">
        <f t="shared" si="91"/>
        <v/>
      </c>
      <c r="CF98" s="146" t="str">
        <f t="shared" si="91"/>
        <v/>
      </c>
      <c r="CG98" s="146" t="str">
        <f t="shared" si="91"/>
        <v/>
      </c>
      <c r="CH98" s="149" t="str">
        <f t="shared" si="91"/>
        <v/>
      </c>
      <c r="CI98" s="149" t="str">
        <f t="shared" si="91"/>
        <v/>
      </c>
      <c r="CJ98" s="149" t="str">
        <f t="shared" si="91"/>
        <v/>
      </c>
      <c r="CK98" s="149" t="str">
        <f t="shared" si="91"/>
        <v/>
      </c>
      <c r="CL98" s="149" t="str">
        <f t="shared" si="91"/>
        <v/>
      </c>
      <c r="CM98" s="149" t="str">
        <f t="shared" si="92"/>
        <v/>
      </c>
      <c r="CN98" s="149" t="str">
        <f t="shared" si="92"/>
        <v/>
      </c>
      <c r="CO98" s="143" t="str">
        <f t="shared" si="92"/>
        <v/>
      </c>
    </row>
    <row r="99" spans="2:93" x14ac:dyDescent="0.25">
      <c r="V99" t="s">
        <v>154</v>
      </c>
      <c r="Y99" t="s">
        <v>155</v>
      </c>
      <c r="AM99" s="151"/>
      <c r="AN99" s="151"/>
      <c r="AO99" s="151"/>
      <c r="AP99" s="151"/>
      <c r="AQ99" s="151"/>
      <c r="AR99" s="151"/>
      <c r="AS99" s="151"/>
      <c r="AT99" s="151"/>
      <c r="BQ99" t="s">
        <v>154</v>
      </c>
      <c r="BT99" t="s">
        <v>155</v>
      </c>
      <c r="CH99" s="151"/>
      <c r="CI99" s="151"/>
      <c r="CJ99" s="151"/>
      <c r="CK99" s="151"/>
      <c r="CL99" s="151"/>
      <c r="CM99" s="151"/>
      <c r="CN99" s="151"/>
      <c r="CO99" s="151"/>
    </row>
    <row r="100" spans="2:93" x14ac:dyDescent="0.25">
      <c r="V100" s="153" t="s">
        <v>156</v>
      </c>
      <c r="Y100" s="153" t="s">
        <v>156</v>
      </c>
      <c r="AM100" s="151"/>
      <c r="AN100" s="151"/>
      <c r="AO100" s="151"/>
      <c r="AP100" s="151"/>
      <c r="AQ100" s="151"/>
      <c r="AR100" s="151"/>
      <c r="AS100" s="151"/>
      <c r="AT100" s="151"/>
      <c r="BQ100" s="153" t="s">
        <v>156</v>
      </c>
      <c r="BT100" s="153" t="s">
        <v>156</v>
      </c>
      <c r="CH100" s="151"/>
      <c r="CI100" s="151"/>
      <c r="CJ100" s="151"/>
      <c r="CK100" s="151"/>
      <c r="CL100" s="151"/>
      <c r="CM100" s="151"/>
      <c r="CN100" s="151"/>
      <c r="CO100" s="151"/>
    </row>
    <row r="101" spans="2:93" x14ac:dyDescent="0.25">
      <c r="C101" s="152">
        <v>0</v>
      </c>
      <c r="D101" s="152">
        <v>0</v>
      </c>
      <c r="E101" s="152">
        <v>0</v>
      </c>
      <c r="F101" s="152">
        <v>0</v>
      </c>
      <c r="G101" s="152">
        <v>0</v>
      </c>
      <c r="H101" s="152">
        <v>0</v>
      </c>
      <c r="I101" s="152">
        <v>50.25</v>
      </c>
      <c r="J101" s="152">
        <v>286.9776</v>
      </c>
      <c r="K101" s="152">
        <v>0</v>
      </c>
      <c r="L101" s="152">
        <v>0</v>
      </c>
      <c r="M101" s="152">
        <v>0</v>
      </c>
      <c r="N101" s="152">
        <v>587.62079999999992</v>
      </c>
      <c r="O101" s="152">
        <v>0</v>
      </c>
      <c r="P101" s="152">
        <v>1707.4882500000001</v>
      </c>
      <c r="Q101" s="152">
        <v>0</v>
      </c>
      <c r="R101" s="152">
        <v>430.46639999999996</v>
      </c>
      <c r="S101" s="152">
        <v>0</v>
      </c>
      <c r="T101" s="152">
        <v>0</v>
      </c>
      <c r="U101" s="152">
        <v>0</v>
      </c>
      <c r="V101" s="152">
        <v>1748.2451999999996</v>
      </c>
      <c r="W101" s="152">
        <v>0</v>
      </c>
      <c r="X101" s="152">
        <v>1700.3707499999998</v>
      </c>
      <c r="Y101" s="152">
        <v>4423.0992000000006</v>
      </c>
      <c r="Z101" s="152">
        <v>0</v>
      </c>
      <c r="AA101" s="152">
        <v>455.52</v>
      </c>
      <c r="AB101" s="152">
        <v>0</v>
      </c>
      <c r="AC101" s="152">
        <v>0</v>
      </c>
      <c r="AD101" s="152">
        <v>0</v>
      </c>
      <c r="AE101" s="152">
        <v>0</v>
      </c>
      <c r="AF101" s="152">
        <v>0</v>
      </c>
      <c r="AG101" s="152">
        <v>0</v>
      </c>
      <c r="AH101" s="152">
        <v>0</v>
      </c>
      <c r="AI101" s="152">
        <v>0</v>
      </c>
      <c r="AJ101" s="152">
        <v>0</v>
      </c>
      <c r="AK101" s="152">
        <v>0</v>
      </c>
      <c r="AL101" s="152">
        <v>0</v>
      </c>
      <c r="AM101" s="151"/>
      <c r="AN101" s="151"/>
      <c r="AO101" s="151"/>
      <c r="AP101" s="151"/>
      <c r="AQ101" s="151"/>
      <c r="AR101" s="151"/>
      <c r="AS101" s="151"/>
      <c r="AT101" s="151"/>
      <c r="AX101" s="152">
        <v>0</v>
      </c>
      <c r="AY101" s="152">
        <v>0</v>
      </c>
      <c r="AZ101" s="152">
        <v>0</v>
      </c>
      <c r="BA101" s="152">
        <v>0</v>
      </c>
      <c r="BB101" s="152">
        <v>0</v>
      </c>
      <c r="BC101" s="152">
        <v>0</v>
      </c>
      <c r="BD101" s="152">
        <v>50.25</v>
      </c>
      <c r="BE101" s="152">
        <v>286.9776</v>
      </c>
      <c r="BF101" s="152">
        <v>0</v>
      </c>
      <c r="BG101" s="152">
        <v>0</v>
      </c>
      <c r="BH101" s="152">
        <v>0</v>
      </c>
      <c r="BI101" s="152">
        <v>587.62079999999992</v>
      </c>
      <c r="BJ101" s="152">
        <v>0</v>
      </c>
      <c r="BK101" s="152">
        <v>1707.4882500000001</v>
      </c>
      <c r="BL101" s="152">
        <v>0</v>
      </c>
      <c r="BM101" s="152">
        <v>430.46639999999996</v>
      </c>
      <c r="BN101" s="152">
        <v>0</v>
      </c>
      <c r="BO101" s="152">
        <v>0</v>
      </c>
      <c r="BP101" s="152">
        <v>0</v>
      </c>
      <c r="BQ101" s="152">
        <v>1748.2451999999996</v>
      </c>
      <c r="BR101" s="152">
        <v>0</v>
      </c>
      <c r="BS101" s="152">
        <v>1700.3707499999998</v>
      </c>
      <c r="BT101" s="152">
        <v>4423.0992000000006</v>
      </c>
      <c r="BU101" s="152">
        <v>0</v>
      </c>
      <c r="BV101" s="152">
        <v>455.52</v>
      </c>
      <c r="BW101" s="152">
        <v>0</v>
      </c>
      <c r="BX101" s="152">
        <v>0</v>
      </c>
      <c r="BY101" s="152">
        <v>0</v>
      </c>
      <c r="BZ101" s="152">
        <v>0</v>
      </c>
      <c r="CA101" s="152">
        <v>0</v>
      </c>
      <c r="CB101" s="152">
        <v>0</v>
      </c>
      <c r="CC101" s="152">
        <v>0</v>
      </c>
      <c r="CD101" s="152">
        <v>0</v>
      </c>
      <c r="CE101" s="152">
        <v>0</v>
      </c>
      <c r="CF101" s="152">
        <v>0</v>
      </c>
      <c r="CG101" s="152">
        <v>0</v>
      </c>
      <c r="CH101" s="151"/>
      <c r="CI101" s="151"/>
      <c r="CJ101" s="151"/>
      <c r="CK101" s="151"/>
      <c r="CL101" s="151"/>
      <c r="CM101" s="151"/>
      <c r="CN101" s="151"/>
      <c r="CO101" s="151"/>
    </row>
    <row r="102" spans="2:93" x14ac:dyDescent="0.25">
      <c r="C102" s="154">
        <v>11390.038200000001</v>
      </c>
      <c r="AM102" s="151"/>
      <c r="AN102" s="151"/>
      <c r="AO102" s="151"/>
      <c r="AP102" s="151"/>
      <c r="AQ102" s="151"/>
      <c r="AR102" s="151"/>
      <c r="AS102" s="151"/>
      <c r="AT102" s="151"/>
      <c r="AX102" s="154">
        <v>11390.038200000001</v>
      </c>
      <c r="CH102" s="151"/>
      <c r="CI102" s="151"/>
      <c r="CJ102" s="151"/>
      <c r="CK102" s="151"/>
      <c r="CL102" s="151"/>
      <c r="CM102" s="151"/>
      <c r="CN102" s="151"/>
      <c r="CO102" s="151"/>
    </row>
    <row r="103" spans="2:93" x14ac:dyDescent="0.25">
      <c r="AM103" s="151"/>
      <c r="AN103" s="151"/>
      <c r="AO103" s="151"/>
      <c r="AP103" s="151"/>
      <c r="AQ103" s="151"/>
      <c r="AR103" s="151"/>
      <c r="AS103" s="151"/>
      <c r="AT103" s="151"/>
      <c r="CH103" s="151"/>
      <c r="CI103" s="151"/>
      <c r="CJ103" s="151"/>
      <c r="CK103" s="151"/>
      <c r="CL103" s="151"/>
      <c r="CM103" s="151"/>
      <c r="CN103" s="151"/>
      <c r="CO103" s="151"/>
    </row>
    <row r="104" spans="2:93" x14ac:dyDescent="0.25">
      <c r="AM104" s="151"/>
      <c r="AN104" s="151"/>
      <c r="AO104" s="151"/>
      <c r="AP104" s="151"/>
      <c r="AQ104" s="151"/>
      <c r="AR104" s="151"/>
      <c r="AS104" s="151"/>
      <c r="AT104" s="151"/>
      <c r="CH104" s="151"/>
      <c r="CI104" s="151"/>
      <c r="CJ104" s="151"/>
      <c r="CK104" s="151"/>
      <c r="CL104" s="151"/>
      <c r="CM104" s="151"/>
      <c r="CN104" s="151"/>
      <c r="CO104" s="151"/>
    </row>
    <row r="105" spans="2:93" x14ac:dyDescent="0.25">
      <c r="AM105" s="151"/>
      <c r="AN105" s="151"/>
      <c r="AO105" s="151"/>
      <c r="AP105" s="151"/>
      <c r="AQ105" s="151"/>
      <c r="AR105" s="151"/>
      <c r="AS105" s="151"/>
      <c r="AT105" s="151"/>
      <c r="CH105" s="151"/>
      <c r="CI105" s="151"/>
      <c r="CJ105" s="151"/>
      <c r="CK105" s="151"/>
      <c r="CL105" s="151"/>
      <c r="CM105" s="151"/>
      <c r="CN105" s="151"/>
      <c r="CO105" s="151"/>
    </row>
    <row r="106" spans="2:93" ht="18" x14ac:dyDescent="0.25">
      <c r="B106" s="160" t="s">
        <v>162</v>
      </c>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55"/>
      <c r="AM106" s="113"/>
      <c r="AN106" s="113"/>
      <c r="AO106" s="113"/>
      <c r="AP106" s="113"/>
      <c r="AQ106" s="113"/>
      <c r="AR106" s="113"/>
      <c r="AS106" s="113"/>
      <c r="AT106" s="114"/>
      <c r="AW106" s="100" t="s">
        <v>139</v>
      </c>
      <c r="AX106" s="108"/>
      <c r="AY106" s="108"/>
      <c r="AZ106" s="108"/>
      <c r="BA106" s="108"/>
      <c r="BB106" s="108"/>
      <c r="BC106" s="108"/>
      <c r="BD106" s="108"/>
      <c r="BE106" s="108"/>
      <c r="BF106" s="108"/>
      <c r="BG106" s="108"/>
      <c r="BH106" s="108"/>
      <c r="BI106" s="108"/>
      <c r="BJ106" s="108"/>
      <c r="BK106" s="108"/>
      <c r="BL106" s="108"/>
      <c r="BM106" s="108"/>
      <c r="BN106" s="108"/>
      <c r="BO106" s="108"/>
      <c r="BP106" s="108"/>
      <c r="BQ106" s="108"/>
      <c r="BR106" s="108"/>
      <c r="BS106" s="108"/>
      <c r="BT106" s="108"/>
      <c r="BU106" s="108"/>
      <c r="BV106" s="108"/>
      <c r="BW106" s="108"/>
      <c r="BX106" s="108"/>
      <c r="BY106" s="108"/>
      <c r="BZ106" s="108"/>
      <c r="CA106" s="108"/>
      <c r="CB106" s="108"/>
      <c r="CC106" s="108"/>
      <c r="CD106" s="108"/>
      <c r="CE106" s="108"/>
      <c r="CF106" s="108"/>
      <c r="CG106" s="155"/>
      <c r="CH106" s="113"/>
      <c r="CI106" s="113"/>
      <c r="CJ106" s="113"/>
      <c r="CK106" s="113"/>
      <c r="CL106" s="113"/>
      <c r="CM106" s="113"/>
      <c r="CN106" s="113"/>
      <c r="CO106" s="114"/>
    </row>
    <row r="107" spans="2:93" ht="15.75" thickBot="1" x14ac:dyDescent="0.3">
      <c r="B107" s="157" t="s">
        <v>157</v>
      </c>
      <c r="C107" s="108" t="s">
        <v>1</v>
      </c>
      <c r="D107" s="108" t="s">
        <v>2</v>
      </c>
      <c r="E107" s="108" t="s">
        <v>3</v>
      </c>
      <c r="F107" s="108" t="s">
        <v>5</v>
      </c>
      <c r="G107" s="108" t="s">
        <v>6</v>
      </c>
      <c r="H107" s="108" t="s">
        <v>8</v>
      </c>
      <c r="I107" s="156" t="s">
        <v>9</v>
      </c>
      <c r="J107" s="156" t="s">
        <v>11</v>
      </c>
      <c r="K107" s="108" t="s">
        <v>12</v>
      </c>
      <c r="L107" s="108" t="s">
        <v>7</v>
      </c>
      <c r="M107" s="209" t="s">
        <v>218</v>
      </c>
      <c r="N107" s="156" t="s">
        <v>13</v>
      </c>
      <c r="O107" s="108" t="s">
        <v>14</v>
      </c>
      <c r="P107" s="156" t="s">
        <v>16</v>
      </c>
      <c r="Q107" s="108" t="s">
        <v>19</v>
      </c>
      <c r="R107" s="156" t="s">
        <v>17</v>
      </c>
      <c r="S107" s="108" t="s">
        <v>18</v>
      </c>
      <c r="T107" s="108" t="s">
        <v>20</v>
      </c>
      <c r="U107" s="108" t="s">
        <v>21</v>
      </c>
      <c r="V107" s="156" t="s">
        <v>23</v>
      </c>
      <c r="W107" s="108" t="s">
        <v>24</v>
      </c>
      <c r="X107" s="156" t="s">
        <v>25</v>
      </c>
      <c r="Y107" s="156" t="s">
        <v>28</v>
      </c>
      <c r="Z107" s="108" t="s">
        <v>27</v>
      </c>
      <c r="AA107" s="156" t="s">
        <v>10</v>
      </c>
      <c r="AB107" s="108" t="s">
        <v>26</v>
      </c>
      <c r="AC107" s="108" t="s">
        <v>29</v>
      </c>
      <c r="AD107" s="108" t="s">
        <v>22</v>
      </c>
      <c r="AE107" s="108" t="s">
        <v>15</v>
      </c>
      <c r="AF107" s="108" t="s">
        <v>4</v>
      </c>
      <c r="AG107" s="108" t="s">
        <v>31</v>
      </c>
      <c r="AH107" s="108" t="s">
        <v>206</v>
      </c>
      <c r="AI107" s="108" t="s">
        <v>32</v>
      </c>
      <c r="AJ107" s="108" t="s">
        <v>33</v>
      </c>
      <c r="AK107" s="108" t="s">
        <v>34</v>
      </c>
      <c r="AL107" s="155" t="s">
        <v>35</v>
      </c>
      <c r="AM107" s="113" t="s">
        <v>146</v>
      </c>
      <c r="AN107" s="113" t="s">
        <v>147</v>
      </c>
      <c r="AO107" s="113" t="s">
        <v>148</v>
      </c>
      <c r="AP107" s="113" t="s">
        <v>149</v>
      </c>
      <c r="AQ107" s="113" t="s">
        <v>150</v>
      </c>
      <c r="AR107" s="113" t="s">
        <v>151</v>
      </c>
      <c r="AS107" s="113" t="s">
        <v>152</v>
      </c>
      <c r="AT107" s="114" t="s">
        <v>153</v>
      </c>
      <c r="AW107" s="157" t="s">
        <v>157</v>
      </c>
      <c r="AX107" s="108" t="s">
        <v>1</v>
      </c>
      <c r="AY107" s="108" t="s">
        <v>2</v>
      </c>
      <c r="AZ107" s="108" t="s">
        <v>3</v>
      </c>
      <c r="BA107" s="108" t="s">
        <v>5</v>
      </c>
      <c r="BB107" s="108" t="s">
        <v>6</v>
      </c>
      <c r="BC107" s="108" t="s">
        <v>8</v>
      </c>
      <c r="BD107" s="156" t="s">
        <v>9</v>
      </c>
      <c r="BE107" s="156" t="s">
        <v>11</v>
      </c>
      <c r="BF107" s="108" t="s">
        <v>12</v>
      </c>
      <c r="BG107" s="108" t="s">
        <v>7</v>
      </c>
      <c r="BH107" s="209" t="s">
        <v>218</v>
      </c>
      <c r="BI107" s="156" t="s">
        <v>13</v>
      </c>
      <c r="BJ107" s="108" t="s">
        <v>14</v>
      </c>
      <c r="BK107" s="156" t="s">
        <v>16</v>
      </c>
      <c r="BL107" s="108" t="s">
        <v>19</v>
      </c>
      <c r="BM107" s="156" t="s">
        <v>17</v>
      </c>
      <c r="BN107" s="108" t="s">
        <v>18</v>
      </c>
      <c r="BO107" s="108" t="s">
        <v>20</v>
      </c>
      <c r="BP107" s="108" t="s">
        <v>21</v>
      </c>
      <c r="BQ107" s="156" t="s">
        <v>23</v>
      </c>
      <c r="BR107" s="108" t="s">
        <v>24</v>
      </c>
      <c r="BS107" s="156" t="s">
        <v>25</v>
      </c>
      <c r="BT107" s="156" t="s">
        <v>28</v>
      </c>
      <c r="BU107" s="108" t="s">
        <v>27</v>
      </c>
      <c r="BV107" s="156" t="s">
        <v>10</v>
      </c>
      <c r="BW107" s="108" t="s">
        <v>26</v>
      </c>
      <c r="BX107" s="108" t="s">
        <v>29</v>
      </c>
      <c r="BY107" s="108" t="s">
        <v>22</v>
      </c>
      <c r="BZ107" s="108" t="s">
        <v>15</v>
      </c>
      <c r="CA107" s="108" t="s">
        <v>4</v>
      </c>
      <c r="CB107" s="108" t="s">
        <v>31</v>
      </c>
      <c r="CC107" s="108" t="s">
        <v>206</v>
      </c>
      <c r="CD107" s="108" t="s">
        <v>32</v>
      </c>
      <c r="CE107" s="108" t="s">
        <v>33</v>
      </c>
      <c r="CF107" s="108" t="s">
        <v>34</v>
      </c>
      <c r="CG107" s="155" t="s">
        <v>35</v>
      </c>
      <c r="CH107" s="113" t="s">
        <v>146</v>
      </c>
      <c r="CI107" s="113" t="s">
        <v>147</v>
      </c>
      <c r="CJ107" s="113" t="s">
        <v>148</v>
      </c>
      <c r="CK107" s="113" t="s">
        <v>149</v>
      </c>
      <c r="CL107" s="113" t="s">
        <v>150</v>
      </c>
      <c r="CM107" s="113" t="s">
        <v>151</v>
      </c>
      <c r="CN107" s="113" t="s">
        <v>152</v>
      </c>
      <c r="CO107" s="114" t="s">
        <v>153</v>
      </c>
    </row>
    <row r="108" spans="2:93" ht="15.75" thickTop="1" x14ac:dyDescent="0.25">
      <c r="B108" s="108" t="s">
        <v>1</v>
      </c>
      <c r="C108" s="115" t="s">
        <v>109</v>
      </c>
      <c r="D108" s="116" t="s">
        <v>109</v>
      </c>
      <c r="E108" s="116" t="s">
        <v>109</v>
      </c>
      <c r="F108" s="116" t="s">
        <v>109</v>
      </c>
      <c r="G108" s="116" t="s">
        <v>109</v>
      </c>
      <c r="H108" s="116" t="s">
        <v>109</v>
      </c>
      <c r="I108" s="116" t="s">
        <v>109</v>
      </c>
      <c r="J108" s="116" t="s">
        <v>109</v>
      </c>
      <c r="K108" s="116" t="s">
        <v>109</v>
      </c>
      <c r="L108" s="116">
        <v>570.53879999999992</v>
      </c>
      <c r="M108" s="116" t="s">
        <v>109</v>
      </c>
      <c r="N108" s="116">
        <v>170.82</v>
      </c>
      <c r="O108" s="116" t="s">
        <v>109</v>
      </c>
      <c r="P108" s="116">
        <v>1509.62175</v>
      </c>
      <c r="Q108" s="116" t="s">
        <v>109</v>
      </c>
      <c r="R108" s="116" t="s">
        <v>109</v>
      </c>
      <c r="S108" s="116" t="s">
        <v>109</v>
      </c>
      <c r="T108" s="116" t="s">
        <v>109</v>
      </c>
      <c r="U108" s="116" t="s">
        <v>109</v>
      </c>
      <c r="V108" s="116" t="s">
        <v>109</v>
      </c>
      <c r="W108" s="116" t="s">
        <v>109</v>
      </c>
      <c r="X108" s="116" t="s">
        <v>109</v>
      </c>
      <c r="Y108" s="116">
        <v>957.73080000000004</v>
      </c>
      <c r="Z108" s="116">
        <v>149.4675</v>
      </c>
      <c r="AA108" s="116" t="s">
        <v>109</v>
      </c>
      <c r="AB108" s="116" t="s">
        <v>109</v>
      </c>
      <c r="AC108" s="116" t="s">
        <v>109</v>
      </c>
      <c r="AD108" s="116" t="s">
        <v>109</v>
      </c>
      <c r="AE108" s="116" t="s">
        <v>109</v>
      </c>
      <c r="AF108" s="116" t="s">
        <v>109</v>
      </c>
      <c r="AG108" s="116" t="s">
        <v>109</v>
      </c>
      <c r="AH108" s="116" t="s">
        <v>109</v>
      </c>
      <c r="AI108" s="116" t="s">
        <v>109</v>
      </c>
      <c r="AJ108" s="116" t="s">
        <v>109</v>
      </c>
      <c r="AK108" s="116" t="s">
        <v>109</v>
      </c>
      <c r="AL108" s="118" t="s">
        <v>109</v>
      </c>
      <c r="AM108" s="119" t="s">
        <v>109</v>
      </c>
      <c r="AN108" s="119" t="s">
        <v>109</v>
      </c>
      <c r="AO108" s="119" t="s">
        <v>109</v>
      </c>
      <c r="AP108" s="119" t="s">
        <v>109</v>
      </c>
      <c r="AQ108" s="119" t="s">
        <v>109</v>
      </c>
      <c r="AR108" s="119" t="s">
        <v>109</v>
      </c>
      <c r="AS108" s="119" t="s">
        <v>109</v>
      </c>
      <c r="AT108" s="120" t="s">
        <v>109</v>
      </c>
      <c r="AW108" s="108" t="s">
        <v>1</v>
      </c>
      <c r="AX108" s="115" t="str">
        <f t="shared" ref="AX108:AX127" si="93">IF(C161="","",IF(C108="",0,C108))</f>
        <v/>
      </c>
      <c r="AY108" s="116" t="str">
        <f t="shared" ref="AY108:AY127" si="94">IF(D161="","",IF(D108="",0,D108))</f>
        <v/>
      </c>
      <c r="AZ108" s="116" t="str">
        <f t="shared" ref="AZ108:AZ127" si="95">IF(E161="","",IF(E108="",0,E108))</f>
        <v/>
      </c>
      <c r="BA108" s="116" t="str">
        <f t="shared" ref="BA108:BA127" si="96">IF(F161="","",IF(F108="",0,F108))</f>
        <v/>
      </c>
      <c r="BB108" s="116" t="str">
        <f t="shared" ref="BB108:BB127" si="97">IF(G161="","",IF(G108="",0,G108))</f>
        <v/>
      </c>
      <c r="BC108" s="116" t="str">
        <f t="shared" ref="BC108:BC127" si="98">IF(H161="","",IF(H108="",0,H108))</f>
        <v/>
      </c>
      <c r="BD108" s="116" t="str">
        <f t="shared" ref="BD108:BD127" si="99">IF(I161="","",IF(I108="",0,I108))</f>
        <v/>
      </c>
      <c r="BE108" s="116" t="str">
        <f t="shared" ref="BE108:BE127" si="100">IF(J161="","",IF(J108="",0,J108))</f>
        <v/>
      </c>
      <c r="BF108" s="116" t="str">
        <f t="shared" ref="BF108:BF127" si="101">IF(K161="","",IF(K108="",0,K108))</f>
        <v/>
      </c>
      <c r="BG108" s="116">
        <f t="shared" ref="BG108:BG127" si="102">IF(L161="","",IF(L108="",0,L108))</f>
        <v>570.53879999999992</v>
      </c>
      <c r="BH108" s="116" t="str">
        <f t="shared" ref="BH108:BH127" si="103">IF(M161="","",IF(M108="",0,M108))</f>
        <v/>
      </c>
      <c r="BI108" s="116">
        <f t="shared" ref="BI108:BI127" si="104">IF(N161="","",IF(N108="",0,N108))</f>
        <v>170.82</v>
      </c>
      <c r="BJ108" s="116" t="str">
        <f t="shared" ref="BJ108:BJ127" si="105">IF(O161="","",IF(O108="",0,O108))</f>
        <v/>
      </c>
      <c r="BK108" s="116">
        <f t="shared" ref="BK108:BK127" si="106">IF(P161="","",IF(P108="",0,P108))</f>
        <v>1509.62175</v>
      </c>
      <c r="BL108" s="116" t="str">
        <f t="shared" ref="BL108:BL127" si="107">IF(Q161="","",IF(Q108="",0,Q108))</f>
        <v/>
      </c>
      <c r="BM108" s="116" t="str">
        <f t="shared" ref="BM108:BM127" si="108">IF(R161="","",IF(R108="",0,R108))</f>
        <v/>
      </c>
      <c r="BN108" s="116" t="str">
        <f t="shared" ref="BN108:BN127" si="109">IF(S161="","",IF(S108="",0,S108))</f>
        <v/>
      </c>
      <c r="BO108" s="116" t="str">
        <f t="shared" ref="BO108:BO127" si="110">IF(T161="","",IF(T108="",0,T108))</f>
        <v/>
      </c>
      <c r="BP108" s="116" t="str">
        <f t="shared" ref="BP108:BP127" si="111">IF(U161="","",IF(U108="",0,U108))</f>
        <v/>
      </c>
      <c r="BQ108" s="116" t="str">
        <f t="shared" ref="BQ108:BQ127" si="112">IF(V161="","",IF(V108="",0,V108))</f>
        <v/>
      </c>
      <c r="BR108" s="116" t="str">
        <f t="shared" ref="BR108:BR127" si="113">IF(W161="","",IF(W108="",0,W108))</f>
        <v/>
      </c>
      <c r="BS108" s="116" t="str">
        <f t="shared" ref="BS108:BS127" si="114">IF(X161="","",IF(X108="",0,X108))</f>
        <v/>
      </c>
      <c r="BT108" s="116">
        <f t="shared" ref="BT108:BT127" si="115">IF(Y161="","",IF(Y108="",0,Y108))</f>
        <v>957.73080000000004</v>
      </c>
      <c r="BU108" s="116">
        <f t="shared" ref="BU108:BU127" si="116">IF(Z161="","",IF(Z108="",0,Z108))</f>
        <v>149.4675</v>
      </c>
      <c r="BV108" s="116" t="str">
        <f t="shared" ref="BV108:BV127" si="117">IF(AA161="","",IF(AA108="",0,AA108))</f>
        <v/>
      </c>
      <c r="BW108" s="116" t="str">
        <f t="shared" ref="BW108:BW127" si="118">IF(AB161="","",IF(AB108="",0,AB108))</f>
        <v/>
      </c>
      <c r="BX108" s="116" t="str">
        <f t="shared" ref="BX108:BX127" si="119">IF(AC161="","",IF(AC108="",0,AC108))</f>
        <v/>
      </c>
      <c r="BY108" s="116" t="str">
        <f t="shared" ref="BY108:BY127" si="120">IF(AD161="","",IF(AD108="",0,AD108))</f>
        <v/>
      </c>
      <c r="BZ108" s="116" t="str">
        <f t="shared" ref="BZ108:BZ127" si="121">IF(AE161="","",IF(AE108="",0,AE108))</f>
        <v/>
      </c>
      <c r="CA108" s="116" t="str">
        <f t="shared" ref="CA108:CA127" si="122">IF(AF161="","",IF(AF108="",0,AF108))</f>
        <v/>
      </c>
      <c r="CB108" s="116" t="str">
        <f t="shared" ref="CB108:CB127" si="123">IF(AG161="","",IF(AG108="",0,AG108))</f>
        <v/>
      </c>
      <c r="CC108" s="116" t="str">
        <f t="shared" ref="CC108:CC127" si="124">IF(AH161="","",IF(AH108="",0,AH108))</f>
        <v/>
      </c>
      <c r="CD108" s="116" t="str">
        <f t="shared" ref="CD108:CD127" si="125">IF(AI161="","",IF(AI108="",0,AI108))</f>
        <v/>
      </c>
      <c r="CE108" s="116" t="str">
        <f t="shared" ref="CE108:CE127" si="126">IF(AJ161="","",IF(AJ108="",0,AJ108))</f>
        <v/>
      </c>
      <c r="CF108" s="116" t="str">
        <f t="shared" ref="CF108:CF127" si="127">IF(AK161="","",IF(AK108="",0,AK108))</f>
        <v/>
      </c>
      <c r="CG108" s="118" t="str">
        <f t="shared" ref="CG108:CG127" si="128">IF(AL161="","",IF(AL108="",0,AL108))</f>
        <v/>
      </c>
      <c r="CH108" s="119" t="str">
        <f t="shared" ref="CH108:CH127" si="129">IF(AM161="","",IF(AM108="",0,AM108))</f>
        <v/>
      </c>
      <c r="CI108" s="119" t="str">
        <f t="shared" ref="CI108:CI127" si="130">IF(AN161="","",IF(AN108="",0,AN108))</f>
        <v/>
      </c>
      <c r="CJ108" s="119" t="str">
        <f t="shared" ref="CJ108:CJ127" si="131">IF(AO161="","",IF(AO108="",0,AO108))</f>
        <v/>
      </c>
      <c r="CK108" s="119" t="str">
        <f t="shared" ref="CK108:CK127" si="132">IF(AP161="","",IF(AP108="",0,AP108))</f>
        <v/>
      </c>
      <c r="CL108" s="119" t="str">
        <f t="shared" ref="CL108:CL127" si="133">IF(AQ161="","",IF(AQ108="",0,AQ108))</f>
        <v/>
      </c>
      <c r="CM108" s="119" t="str">
        <f t="shared" ref="CM108:CM127" si="134">IF(AR161="","",IF(AR108="",0,AR108))</f>
        <v/>
      </c>
      <c r="CN108" s="119" t="str">
        <f t="shared" ref="CN108:CN127" si="135">IF(AS161="","",IF(AS108="",0,AS108))</f>
        <v/>
      </c>
      <c r="CO108" s="120" t="str">
        <f t="shared" ref="CO108:CO127" si="136">IF(AT161="","",IF(AT108="",0,AT108))</f>
        <v/>
      </c>
    </row>
    <row r="109" spans="2:93" x14ac:dyDescent="0.25">
      <c r="B109" s="108" t="s">
        <v>2</v>
      </c>
      <c r="C109" s="121" t="s">
        <v>109</v>
      </c>
      <c r="D109" s="122" t="s">
        <v>109</v>
      </c>
      <c r="E109" s="123" t="s">
        <v>109</v>
      </c>
      <c r="F109" s="123" t="s">
        <v>109</v>
      </c>
      <c r="G109" s="123" t="s">
        <v>109</v>
      </c>
      <c r="H109" s="123" t="s">
        <v>109</v>
      </c>
      <c r="I109" s="123" t="s">
        <v>109</v>
      </c>
      <c r="J109" s="123" t="s">
        <v>109</v>
      </c>
      <c r="K109" s="123">
        <v>1140.6505499999998</v>
      </c>
      <c r="L109" s="123">
        <v>448.40250000000003</v>
      </c>
      <c r="M109" s="123" t="s">
        <v>109</v>
      </c>
      <c r="N109" s="123" t="s">
        <v>109</v>
      </c>
      <c r="O109" s="123" t="s">
        <v>109</v>
      </c>
      <c r="P109" s="123" t="s">
        <v>109</v>
      </c>
      <c r="Q109" s="123" t="s">
        <v>109</v>
      </c>
      <c r="R109" s="123" t="s">
        <v>109</v>
      </c>
      <c r="S109" s="123">
        <v>85.41</v>
      </c>
      <c r="T109" s="123" t="s">
        <v>109</v>
      </c>
      <c r="U109" s="123">
        <v>419.9325</v>
      </c>
      <c r="V109" s="123" t="s">
        <v>109</v>
      </c>
      <c r="W109" s="123" t="s">
        <v>109</v>
      </c>
      <c r="X109" s="123" t="s">
        <v>109</v>
      </c>
      <c r="Y109" s="123" t="s">
        <v>109</v>
      </c>
      <c r="Z109" s="123" t="s">
        <v>109</v>
      </c>
      <c r="AA109" s="123" t="s">
        <v>109</v>
      </c>
      <c r="AB109" s="123" t="s">
        <v>109</v>
      </c>
      <c r="AC109" s="123">
        <v>968.54940000000011</v>
      </c>
      <c r="AD109" s="123" t="s">
        <v>109</v>
      </c>
      <c r="AE109" s="123" t="s">
        <v>109</v>
      </c>
      <c r="AF109" s="123" t="s">
        <v>109</v>
      </c>
      <c r="AG109" s="123" t="s">
        <v>109</v>
      </c>
      <c r="AH109" s="123" t="s">
        <v>109</v>
      </c>
      <c r="AI109" s="123" t="s">
        <v>109</v>
      </c>
      <c r="AJ109" s="123" t="s">
        <v>109</v>
      </c>
      <c r="AK109" s="123" t="s">
        <v>109</v>
      </c>
      <c r="AL109" s="125" t="s">
        <v>109</v>
      </c>
      <c r="AM109" s="119" t="s">
        <v>109</v>
      </c>
      <c r="AN109" s="119" t="s">
        <v>109</v>
      </c>
      <c r="AO109" s="119" t="s">
        <v>109</v>
      </c>
      <c r="AP109" s="119" t="s">
        <v>109</v>
      </c>
      <c r="AQ109" s="119" t="s">
        <v>109</v>
      </c>
      <c r="AR109" s="119" t="s">
        <v>109</v>
      </c>
      <c r="AS109" s="119" t="s">
        <v>109</v>
      </c>
      <c r="AT109" s="120" t="s">
        <v>109</v>
      </c>
      <c r="AW109" s="108" t="s">
        <v>2</v>
      </c>
      <c r="AX109" s="121" t="str">
        <f t="shared" si="93"/>
        <v/>
      </c>
      <c r="AY109" s="122" t="str">
        <f t="shared" si="94"/>
        <v/>
      </c>
      <c r="AZ109" s="123" t="str">
        <f t="shared" si="95"/>
        <v/>
      </c>
      <c r="BA109" s="123" t="str">
        <f t="shared" si="96"/>
        <v/>
      </c>
      <c r="BB109" s="123" t="str">
        <f t="shared" si="97"/>
        <v/>
      </c>
      <c r="BC109" s="123" t="str">
        <f t="shared" si="98"/>
        <v/>
      </c>
      <c r="BD109" s="123" t="str">
        <f t="shared" si="99"/>
        <v/>
      </c>
      <c r="BE109" s="123" t="str">
        <f t="shared" si="100"/>
        <v/>
      </c>
      <c r="BF109" s="123">
        <f t="shared" si="101"/>
        <v>1140.6505499999998</v>
      </c>
      <c r="BG109" s="123">
        <f t="shared" si="102"/>
        <v>448.40250000000003</v>
      </c>
      <c r="BH109" s="123" t="str">
        <f t="shared" si="103"/>
        <v/>
      </c>
      <c r="BI109" s="123" t="str">
        <f t="shared" si="104"/>
        <v/>
      </c>
      <c r="BJ109" s="123" t="str">
        <f t="shared" si="105"/>
        <v/>
      </c>
      <c r="BK109" s="123" t="str">
        <f t="shared" si="106"/>
        <v/>
      </c>
      <c r="BL109" s="123" t="str">
        <f t="shared" si="107"/>
        <v/>
      </c>
      <c r="BM109" s="123" t="str">
        <f t="shared" si="108"/>
        <v/>
      </c>
      <c r="BN109" s="123">
        <f t="shared" si="109"/>
        <v>85.41</v>
      </c>
      <c r="BO109" s="123" t="str">
        <f t="shared" si="110"/>
        <v/>
      </c>
      <c r="BP109" s="123">
        <f t="shared" si="111"/>
        <v>419.9325</v>
      </c>
      <c r="BQ109" s="123" t="str">
        <f t="shared" si="112"/>
        <v/>
      </c>
      <c r="BR109" s="123" t="str">
        <f t="shared" si="113"/>
        <v/>
      </c>
      <c r="BS109" s="123" t="str">
        <f t="shared" si="114"/>
        <v/>
      </c>
      <c r="BT109" s="123" t="str">
        <f t="shared" si="115"/>
        <v/>
      </c>
      <c r="BU109" s="123" t="str">
        <f t="shared" si="116"/>
        <v/>
      </c>
      <c r="BV109" s="123" t="str">
        <f t="shared" si="117"/>
        <v/>
      </c>
      <c r="BW109" s="123" t="str">
        <f t="shared" si="118"/>
        <v/>
      </c>
      <c r="BX109" s="123">
        <f t="shared" si="119"/>
        <v>968.54940000000011</v>
      </c>
      <c r="BY109" s="123" t="str">
        <f t="shared" si="120"/>
        <v/>
      </c>
      <c r="BZ109" s="123" t="str">
        <f t="shared" si="121"/>
        <v/>
      </c>
      <c r="CA109" s="123" t="str">
        <f t="shared" si="122"/>
        <v/>
      </c>
      <c r="CB109" s="123" t="str">
        <f t="shared" si="123"/>
        <v/>
      </c>
      <c r="CC109" s="123" t="str">
        <f t="shared" si="124"/>
        <v/>
      </c>
      <c r="CD109" s="123" t="str">
        <f t="shared" si="125"/>
        <v/>
      </c>
      <c r="CE109" s="123" t="str">
        <f t="shared" si="126"/>
        <v/>
      </c>
      <c r="CF109" s="123" t="str">
        <f t="shared" si="127"/>
        <v/>
      </c>
      <c r="CG109" s="125" t="str">
        <f t="shared" si="128"/>
        <v/>
      </c>
      <c r="CH109" s="119" t="str">
        <f t="shared" si="129"/>
        <v/>
      </c>
      <c r="CI109" s="119" t="str">
        <f t="shared" si="130"/>
        <v/>
      </c>
      <c r="CJ109" s="119" t="str">
        <f t="shared" si="131"/>
        <v/>
      </c>
      <c r="CK109" s="119" t="str">
        <f t="shared" si="132"/>
        <v/>
      </c>
      <c r="CL109" s="119" t="str">
        <f t="shared" si="133"/>
        <v/>
      </c>
      <c r="CM109" s="119" t="str">
        <f t="shared" si="134"/>
        <v/>
      </c>
      <c r="CN109" s="119" t="str">
        <f t="shared" si="135"/>
        <v/>
      </c>
      <c r="CO109" s="120" t="str">
        <f t="shared" si="136"/>
        <v/>
      </c>
    </row>
    <row r="110" spans="2:93" x14ac:dyDescent="0.25">
      <c r="B110" s="108" t="s">
        <v>3</v>
      </c>
      <c r="C110" s="121" t="s">
        <v>109</v>
      </c>
      <c r="D110" s="123" t="s">
        <v>109</v>
      </c>
      <c r="E110" s="122" t="s">
        <v>109</v>
      </c>
      <c r="F110" s="123" t="s">
        <v>109</v>
      </c>
      <c r="G110" s="123" t="s">
        <v>109</v>
      </c>
      <c r="H110" s="123" t="s">
        <v>109</v>
      </c>
      <c r="I110" s="123" t="s">
        <v>109</v>
      </c>
      <c r="J110" s="123" t="s">
        <v>109</v>
      </c>
      <c r="K110" s="123" t="s">
        <v>109</v>
      </c>
      <c r="L110" s="123" t="s">
        <v>109</v>
      </c>
      <c r="M110" s="123">
        <v>129.11144999999999</v>
      </c>
      <c r="N110" s="123" t="s">
        <v>109</v>
      </c>
      <c r="O110" s="123" t="s">
        <v>109</v>
      </c>
      <c r="P110" s="123" t="s">
        <v>109</v>
      </c>
      <c r="Q110" s="123" t="s">
        <v>109</v>
      </c>
      <c r="R110" s="123" t="s">
        <v>109</v>
      </c>
      <c r="S110" s="123" t="s">
        <v>109</v>
      </c>
      <c r="T110" s="123" t="s">
        <v>109</v>
      </c>
      <c r="U110" s="123" t="s">
        <v>109</v>
      </c>
      <c r="V110" s="123" t="s">
        <v>109</v>
      </c>
      <c r="W110" s="123" t="s">
        <v>109</v>
      </c>
      <c r="X110" s="123" t="s">
        <v>109</v>
      </c>
      <c r="Y110" s="123" t="s">
        <v>109</v>
      </c>
      <c r="Z110" s="123" t="s">
        <v>109</v>
      </c>
      <c r="AA110" s="123" t="s">
        <v>109</v>
      </c>
      <c r="AB110" s="123" t="s">
        <v>109</v>
      </c>
      <c r="AC110" s="123" t="s">
        <v>109</v>
      </c>
      <c r="AD110" s="123" t="s">
        <v>109</v>
      </c>
      <c r="AE110" s="123" t="s">
        <v>109</v>
      </c>
      <c r="AF110" s="123" t="s">
        <v>109</v>
      </c>
      <c r="AG110" s="123" t="s">
        <v>109</v>
      </c>
      <c r="AH110" s="123" t="s">
        <v>109</v>
      </c>
      <c r="AI110" s="123" t="s">
        <v>109</v>
      </c>
      <c r="AJ110" s="123" t="s">
        <v>109</v>
      </c>
      <c r="AK110" s="123">
        <v>39.430950000000003</v>
      </c>
      <c r="AL110" s="125" t="s">
        <v>109</v>
      </c>
      <c r="AM110" s="119">
        <v>670.75319999999999</v>
      </c>
      <c r="AN110" s="119" t="s">
        <v>109</v>
      </c>
      <c r="AO110" s="119" t="s">
        <v>109</v>
      </c>
      <c r="AP110" s="119" t="s">
        <v>109</v>
      </c>
      <c r="AQ110" s="119" t="s">
        <v>109</v>
      </c>
      <c r="AR110" s="119" t="s">
        <v>109</v>
      </c>
      <c r="AS110" s="119" t="s">
        <v>109</v>
      </c>
      <c r="AT110" s="120" t="s">
        <v>109</v>
      </c>
      <c r="AW110" s="108" t="s">
        <v>3</v>
      </c>
      <c r="AX110" s="121" t="str">
        <f t="shared" si="93"/>
        <v/>
      </c>
      <c r="AY110" s="123" t="str">
        <f t="shared" si="94"/>
        <v/>
      </c>
      <c r="AZ110" s="122" t="str">
        <f t="shared" si="95"/>
        <v/>
      </c>
      <c r="BA110" s="123" t="str">
        <f t="shared" si="96"/>
        <v/>
      </c>
      <c r="BB110" s="123" t="str">
        <f t="shared" si="97"/>
        <v/>
      </c>
      <c r="BC110" s="123" t="str">
        <f t="shared" si="98"/>
        <v/>
      </c>
      <c r="BD110" s="123" t="str">
        <f t="shared" si="99"/>
        <v/>
      </c>
      <c r="BE110" s="123" t="str">
        <f t="shared" si="100"/>
        <v/>
      </c>
      <c r="BF110" s="123" t="str">
        <f t="shared" si="101"/>
        <v/>
      </c>
      <c r="BG110" s="123" t="str">
        <f t="shared" si="102"/>
        <v/>
      </c>
      <c r="BH110" s="123">
        <f t="shared" si="103"/>
        <v>129.11144999999999</v>
      </c>
      <c r="BI110" s="123" t="str">
        <f t="shared" si="104"/>
        <v/>
      </c>
      <c r="BJ110" s="123" t="str">
        <f t="shared" si="105"/>
        <v/>
      </c>
      <c r="BK110" s="123" t="str">
        <f t="shared" si="106"/>
        <v/>
      </c>
      <c r="BL110" s="123" t="str">
        <f t="shared" si="107"/>
        <v/>
      </c>
      <c r="BM110" s="123" t="str">
        <f t="shared" si="108"/>
        <v/>
      </c>
      <c r="BN110" s="123" t="str">
        <f t="shared" si="109"/>
        <v/>
      </c>
      <c r="BO110" s="123" t="str">
        <f t="shared" si="110"/>
        <v/>
      </c>
      <c r="BP110" s="123" t="str">
        <f t="shared" si="111"/>
        <v/>
      </c>
      <c r="BQ110" s="123" t="str">
        <f t="shared" si="112"/>
        <v/>
      </c>
      <c r="BR110" s="123" t="str">
        <f t="shared" si="113"/>
        <v/>
      </c>
      <c r="BS110" s="123" t="str">
        <f t="shared" si="114"/>
        <v/>
      </c>
      <c r="BT110" s="123" t="str">
        <f t="shared" si="115"/>
        <v/>
      </c>
      <c r="BU110" s="123" t="str">
        <f t="shared" si="116"/>
        <v/>
      </c>
      <c r="BV110" s="123" t="str">
        <f t="shared" si="117"/>
        <v/>
      </c>
      <c r="BW110" s="123" t="str">
        <f t="shared" si="118"/>
        <v/>
      </c>
      <c r="BX110" s="123" t="str">
        <f t="shared" si="119"/>
        <v/>
      </c>
      <c r="BY110" s="123" t="str">
        <f t="shared" si="120"/>
        <v/>
      </c>
      <c r="BZ110" s="123" t="str">
        <f t="shared" si="121"/>
        <v/>
      </c>
      <c r="CA110" s="123" t="str">
        <f t="shared" si="122"/>
        <v/>
      </c>
      <c r="CB110" s="123" t="str">
        <f t="shared" si="123"/>
        <v/>
      </c>
      <c r="CC110" s="123" t="str">
        <f t="shared" si="124"/>
        <v/>
      </c>
      <c r="CD110" s="123" t="str">
        <f t="shared" si="125"/>
        <v/>
      </c>
      <c r="CE110" s="123" t="str">
        <f t="shared" si="126"/>
        <v/>
      </c>
      <c r="CF110" s="123">
        <f t="shared" si="127"/>
        <v>39.430950000000003</v>
      </c>
      <c r="CG110" s="125" t="str">
        <f t="shared" si="128"/>
        <v/>
      </c>
      <c r="CH110" s="119">
        <f t="shared" si="129"/>
        <v>670.75319999999999</v>
      </c>
      <c r="CI110" s="119" t="str">
        <f t="shared" si="130"/>
        <v/>
      </c>
      <c r="CJ110" s="119" t="str">
        <f t="shared" si="131"/>
        <v/>
      </c>
      <c r="CK110" s="119" t="str">
        <f t="shared" si="132"/>
        <v/>
      </c>
      <c r="CL110" s="119" t="str">
        <f t="shared" si="133"/>
        <v/>
      </c>
      <c r="CM110" s="119" t="str">
        <f t="shared" si="134"/>
        <v/>
      </c>
      <c r="CN110" s="119" t="str">
        <f t="shared" si="135"/>
        <v/>
      </c>
      <c r="CO110" s="120" t="str">
        <f t="shared" si="136"/>
        <v/>
      </c>
    </row>
    <row r="111" spans="2:93" x14ac:dyDescent="0.25">
      <c r="B111" s="108" t="s">
        <v>5</v>
      </c>
      <c r="C111" s="121" t="s">
        <v>109</v>
      </c>
      <c r="D111" s="123" t="s">
        <v>109</v>
      </c>
      <c r="E111" s="123" t="s">
        <v>109</v>
      </c>
      <c r="F111" s="122" t="s">
        <v>109</v>
      </c>
      <c r="G111" s="123" t="s">
        <v>109</v>
      </c>
      <c r="H111" s="123" t="s">
        <v>109</v>
      </c>
      <c r="I111" s="123" t="s">
        <v>109</v>
      </c>
      <c r="J111" s="123" t="s">
        <v>109</v>
      </c>
      <c r="K111" s="123" t="s">
        <v>109</v>
      </c>
      <c r="L111" s="123" t="s">
        <v>109</v>
      </c>
      <c r="M111" s="123" t="s">
        <v>109</v>
      </c>
      <c r="N111" s="123" t="s">
        <v>109</v>
      </c>
      <c r="O111" s="123" t="s">
        <v>109</v>
      </c>
      <c r="P111" s="123" t="s">
        <v>109</v>
      </c>
      <c r="Q111" s="123" t="s">
        <v>109</v>
      </c>
      <c r="R111" s="123" t="s">
        <v>109</v>
      </c>
      <c r="S111" s="123" t="s">
        <v>109</v>
      </c>
      <c r="T111" s="123" t="s">
        <v>109</v>
      </c>
      <c r="U111" s="123" t="s">
        <v>109</v>
      </c>
      <c r="V111" s="123" t="s">
        <v>109</v>
      </c>
      <c r="W111" s="123" t="s">
        <v>109</v>
      </c>
      <c r="X111" s="123" t="s">
        <v>109</v>
      </c>
      <c r="Y111" s="123" t="s">
        <v>109</v>
      </c>
      <c r="Z111" s="123" t="s">
        <v>109</v>
      </c>
      <c r="AA111" s="123" t="s">
        <v>109</v>
      </c>
      <c r="AB111" s="123" t="s">
        <v>109</v>
      </c>
      <c r="AC111" s="123" t="s">
        <v>109</v>
      </c>
      <c r="AD111" s="123" t="s">
        <v>109</v>
      </c>
      <c r="AE111" s="123" t="s">
        <v>109</v>
      </c>
      <c r="AF111" s="123" t="s">
        <v>109</v>
      </c>
      <c r="AG111" s="123" t="s">
        <v>109</v>
      </c>
      <c r="AH111" s="123" t="s">
        <v>109</v>
      </c>
      <c r="AI111" s="123" t="s">
        <v>109</v>
      </c>
      <c r="AJ111" s="123" t="s">
        <v>109</v>
      </c>
      <c r="AK111" s="123" t="s">
        <v>109</v>
      </c>
      <c r="AL111" s="125" t="s">
        <v>109</v>
      </c>
      <c r="AM111" s="119" t="s">
        <v>109</v>
      </c>
      <c r="AN111" s="119" t="s">
        <v>109</v>
      </c>
      <c r="AO111" s="119" t="s">
        <v>109</v>
      </c>
      <c r="AP111" s="119" t="s">
        <v>109</v>
      </c>
      <c r="AQ111" s="119" t="s">
        <v>109</v>
      </c>
      <c r="AR111" s="119" t="s">
        <v>109</v>
      </c>
      <c r="AS111" s="119" t="s">
        <v>109</v>
      </c>
      <c r="AT111" s="120" t="s">
        <v>109</v>
      </c>
      <c r="AW111" s="108" t="s">
        <v>5</v>
      </c>
      <c r="AX111" s="121" t="str">
        <f t="shared" si="93"/>
        <v/>
      </c>
      <c r="AY111" s="123" t="str">
        <f t="shared" si="94"/>
        <v/>
      </c>
      <c r="AZ111" s="123" t="str">
        <f t="shared" si="95"/>
        <v/>
      </c>
      <c r="BA111" s="122" t="str">
        <f t="shared" si="96"/>
        <v/>
      </c>
      <c r="BB111" s="123" t="str">
        <f t="shared" si="97"/>
        <v/>
      </c>
      <c r="BC111" s="123" t="str">
        <f t="shared" si="98"/>
        <v/>
      </c>
      <c r="BD111" s="123" t="str">
        <f t="shared" si="99"/>
        <v/>
      </c>
      <c r="BE111" s="123" t="str">
        <f t="shared" si="100"/>
        <v/>
      </c>
      <c r="BF111" s="123" t="str">
        <f t="shared" si="101"/>
        <v/>
      </c>
      <c r="BG111" s="123" t="str">
        <f t="shared" si="102"/>
        <v/>
      </c>
      <c r="BH111" s="123" t="str">
        <f t="shared" si="103"/>
        <v/>
      </c>
      <c r="BI111" s="123" t="str">
        <f t="shared" si="104"/>
        <v/>
      </c>
      <c r="BJ111" s="123" t="str">
        <f t="shared" si="105"/>
        <v/>
      </c>
      <c r="BK111" s="123" t="str">
        <f t="shared" si="106"/>
        <v/>
      </c>
      <c r="BL111" s="123" t="str">
        <f t="shared" si="107"/>
        <v/>
      </c>
      <c r="BM111" s="123" t="str">
        <f t="shared" si="108"/>
        <v/>
      </c>
      <c r="BN111" s="123" t="str">
        <f t="shared" si="109"/>
        <v/>
      </c>
      <c r="BO111" s="123" t="str">
        <f t="shared" si="110"/>
        <v/>
      </c>
      <c r="BP111" s="123" t="str">
        <f t="shared" si="111"/>
        <v/>
      </c>
      <c r="BQ111" s="123" t="str">
        <f t="shared" si="112"/>
        <v/>
      </c>
      <c r="BR111" s="123" t="str">
        <f t="shared" si="113"/>
        <v/>
      </c>
      <c r="BS111" s="123" t="str">
        <f t="shared" si="114"/>
        <v/>
      </c>
      <c r="BT111" s="123" t="str">
        <f t="shared" si="115"/>
        <v/>
      </c>
      <c r="BU111" s="123" t="str">
        <f t="shared" si="116"/>
        <v/>
      </c>
      <c r="BV111" s="123" t="str">
        <f t="shared" si="117"/>
        <v/>
      </c>
      <c r="BW111" s="123" t="str">
        <f t="shared" si="118"/>
        <v/>
      </c>
      <c r="BX111" s="123" t="str">
        <f t="shared" si="119"/>
        <v/>
      </c>
      <c r="BY111" s="123" t="str">
        <f t="shared" si="120"/>
        <v/>
      </c>
      <c r="BZ111" s="123" t="str">
        <f t="shared" si="121"/>
        <v/>
      </c>
      <c r="CA111" s="123" t="str">
        <f t="shared" si="122"/>
        <v/>
      </c>
      <c r="CB111" s="123" t="str">
        <f t="shared" si="123"/>
        <v/>
      </c>
      <c r="CC111" s="123" t="str">
        <f t="shared" si="124"/>
        <v/>
      </c>
      <c r="CD111" s="123" t="str">
        <f t="shared" si="125"/>
        <v/>
      </c>
      <c r="CE111" s="123" t="str">
        <f t="shared" si="126"/>
        <v/>
      </c>
      <c r="CF111" s="123" t="str">
        <f t="shared" si="127"/>
        <v/>
      </c>
      <c r="CG111" s="125" t="str">
        <f t="shared" si="128"/>
        <v/>
      </c>
      <c r="CH111" s="119" t="str">
        <f t="shared" si="129"/>
        <v/>
      </c>
      <c r="CI111" s="119" t="str">
        <f t="shared" si="130"/>
        <v/>
      </c>
      <c r="CJ111" s="119" t="str">
        <f t="shared" si="131"/>
        <v/>
      </c>
      <c r="CK111" s="119" t="str">
        <f t="shared" si="132"/>
        <v/>
      </c>
      <c r="CL111" s="119" t="str">
        <f t="shared" si="133"/>
        <v/>
      </c>
      <c r="CM111" s="119" t="str">
        <f t="shared" si="134"/>
        <v/>
      </c>
      <c r="CN111" s="119" t="str">
        <f t="shared" si="135"/>
        <v/>
      </c>
      <c r="CO111" s="120" t="str">
        <f t="shared" si="136"/>
        <v/>
      </c>
    </row>
    <row r="112" spans="2:93" x14ac:dyDescent="0.25">
      <c r="B112" s="108" t="s">
        <v>6</v>
      </c>
      <c r="C112" s="121" t="s">
        <v>109</v>
      </c>
      <c r="D112" s="123" t="s">
        <v>109</v>
      </c>
      <c r="E112" s="123" t="s">
        <v>109</v>
      </c>
      <c r="F112" s="123" t="s">
        <v>109</v>
      </c>
      <c r="G112" s="122" t="s">
        <v>109</v>
      </c>
      <c r="H112" s="123" t="s">
        <v>109</v>
      </c>
      <c r="I112" s="123" t="s">
        <v>109</v>
      </c>
      <c r="J112" s="123" t="s">
        <v>109</v>
      </c>
      <c r="K112" s="123" t="s">
        <v>109</v>
      </c>
      <c r="L112" s="123">
        <v>2419.9500000000003</v>
      </c>
      <c r="M112" s="123" t="s">
        <v>109</v>
      </c>
      <c r="N112" s="123" t="s">
        <v>109</v>
      </c>
      <c r="O112" s="123" t="s">
        <v>109</v>
      </c>
      <c r="P112" s="123" t="s">
        <v>109</v>
      </c>
      <c r="Q112" s="123" t="s">
        <v>109</v>
      </c>
      <c r="R112" s="123" t="s">
        <v>109</v>
      </c>
      <c r="S112" s="123" t="s">
        <v>109</v>
      </c>
      <c r="T112" s="123" t="s">
        <v>109</v>
      </c>
      <c r="U112" s="123" t="s">
        <v>109</v>
      </c>
      <c r="V112" s="123" t="s">
        <v>109</v>
      </c>
      <c r="W112" s="123" t="s">
        <v>109</v>
      </c>
      <c r="X112" s="123" t="s">
        <v>109</v>
      </c>
      <c r="Y112" s="123">
        <v>185.05500000000001</v>
      </c>
      <c r="Z112" s="123" t="s">
        <v>109</v>
      </c>
      <c r="AA112" s="123" t="s">
        <v>109</v>
      </c>
      <c r="AB112" s="123" t="s">
        <v>109</v>
      </c>
      <c r="AC112" s="123" t="s">
        <v>109</v>
      </c>
      <c r="AD112" s="123" t="s">
        <v>109</v>
      </c>
      <c r="AE112" s="123" t="s">
        <v>109</v>
      </c>
      <c r="AF112" s="123" t="s">
        <v>109</v>
      </c>
      <c r="AG112" s="123" t="s">
        <v>109</v>
      </c>
      <c r="AH112" s="123" t="s">
        <v>109</v>
      </c>
      <c r="AI112" s="123" t="s">
        <v>109</v>
      </c>
      <c r="AJ112" s="123" t="s">
        <v>109</v>
      </c>
      <c r="AK112" s="123" t="s">
        <v>109</v>
      </c>
      <c r="AL112" s="125" t="s">
        <v>109</v>
      </c>
      <c r="AM112" s="119" t="s">
        <v>109</v>
      </c>
      <c r="AN112" s="119" t="s">
        <v>109</v>
      </c>
      <c r="AO112" s="119" t="s">
        <v>109</v>
      </c>
      <c r="AP112" s="119" t="s">
        <v>109</v>
      </c>
      <c r="AQ112" s="119" t="s">
        <v>109</v>
      </c>
      <c r="AR112" s="119" t="s">
        <v>109</v>
      </c>
      <c r="AS112" s="119" t="s">
        <v>109</v>
      </c>
      <c r="AT112" s="120" t="s">
        <v>109</v>
      </c>
      <c r="AW112" s="108" t="s">
        <v>6</v>
      </c>
      <c r="AX112" s="121" t="str">
        <f t="shared" si="93"/>
        <v/>
      </c>
      <c r="AY112" s="123" t="str">
        <f t="shared" si="94"/>
        <v/>
      </c>
      <c r="AZ112" s="123" t="str">
        <f t="shared" si="95"/>
        <v/>
      </c>
      <c r="BA112" s="123" t="str">
        <f t="shared" si="96"/>
        <v/>
      </c>
      <c r="BB112" s="122" t="str">
        <f t="shared" si="97"/>
        <v/>
      </c>
      <c r="BC112" s="123" t="str">
        <f t="shared" si="98"/>
        <v/>
      </c>
      <c r="BD112" s="123" t="str">
        <f t="shared" si="99"/>
        <v/>
      </c>
      <c r="BE112" s="123" t="str">
        <f t="shared" si="100"/>
        <v/>
      </c>
      <c r="BF112" s="123" t="str">
        <f t="shared" si="101"/>
        <v/>
      </c>
      <c r="BG112" s="123">
        <f t="shared" si="102"/>
        <v>2419.9500000000003</v>
      </c>
      <c r="BH112" s="123" t="str">
        <f t="shared" si="103"/>
        <v/>
      </c>
      <c r="BI112" s="123" t="str">
        <f t="shared" si="104"/>
        <v/>
      </c>
      <c r="BJ112" s="123" t="str">
        <f t="shared" si="105"/>
        <v/>
      </c>
      <c r="BK112" s="123" t="str">
        <f t="shared" si="106"/>
        <v/>
      </c>
      <c r="BL112" s="123" t="str">
        <f t="shared" si="107"/>
        <v/>
      </c>
      <c r="BM112" s="123" t="str">
        <f t="shared" si="108"/>
        <v/>
      </c>
      <c r="BN112" s="123" t="str">
        <f t="shared" si="109"/>
        <v/>
      </c>
      <c r="BO112" s="123" t="str">
        <f t="shared" si="110"/>
        <v/>
      </c>
      <c r="BP112" s="123" t="str">
        <f t="shared" si="111"/>
        <v/>
      </c>
      <c r="BQ112" s="123" t="str">
        <f t="shared" si="112"/>
        <v/>
      </c>
      <c r="BR112" s="123" t="str">
        <f t="shared" si="113"/>
        <v/>
      </c>
      <c r="BS112" s="123" t="str">
        <f t="shared" si="114"/>
        <v/>
      </c>
      <c r="BT112" s="123">
        <f t="shared" si="115"/>
        <v>185.05500000000001</v>
      </c>
      <c r="BU112" s="123" t="str">
        <f t="shared" si="116"/>
        <v/>
      </c>
      <c r="BV112" s="123" t="str">
        <f t="shared" si="117"/>
        <v/>
      </c>
      <c r="BW112" s="123" t="str">
        <f t="shared" si="118"/>
        <v/>
      </c>
      <c r="BX112" s="123" t="str">
        <f t="shared" si="119"/>
        <v/>
      </c>
      <c r="BY112" s="123" t="str">
        <f t="shared" si="120"/>
        <v/>
      </c>
      <c r="BZ112" s="123" t="str">
        <f t="shared" si="121"/>
        <v/>
      </c>
      <c r="CA112" s="123" t="str">
        <f t="shared" si="122"/>
        <v/>
      </c>
      <c r="CB112" s="123" t="str">
        <f t="shared" si="123"/>
        <v/>
      </c>
      <c r="CC112" s="123" t="str">
        <f t="shared" si="124"/>
        <v/>
      </c>
      <c r="CD112" s="123" t="str">
        <f t="shared" si="125"/>
        <v/>
      </c>
      <c r="CE112" s="123" t="str">
        <f t="shared" si="126"/>
        <v/>
      </c>
      <c r="CF112" s="123" t="str">
        <f t="shared" si="127"/>
        <v/>
      </c>
      <c r="CG112" s="125" t="str">
        <f t="shared" si="128"/>
        <v/>
      </c>
      <c r="CH112" s="119" t="str">
        <f t="shared" si="129"/>
        <v/>
      </c>
      <c r="CI112" s="119" t="str">
        <f t="shared" si="130"/>
        <v/>
      </c>
      <c r="CJ112" s="119" t="str">
        <f t="shared" si="131"/>
        <v/>
      </c>
      <c r="CK112" s="119" t="str">
        <f t="shared" si="132"/>
        <v/>
      </c>
      <c r="CL112" s="119" t="str">
        <f t="shared" si="133"/>
        <v/>
      </c>
      <c r="CM112" s="119" t="str">
        <f t="shared" si="134"/>
        <v/>
      </c>
      <c r="CN112" s="119" t="str">
        <f t="shared" si="135"/>
        <v/>
      </c>
      <c r="CO112" s="120" t="str">
        <f t="shared" si="136"/>
        <v/>
      </c>
    </row>
    <row r="113" spans="2:93" x14ac:dyDescent="0.25">
      <c r="B113" s="108" t="s">
        <v>8</v>
      </c>
      <c r="C113" s="121" t="s">
        <v>109</v>
      </c>
      <c r="D113" s="123" t="s">
        <v>109</v>
      </c>
      <c r="E113" s="123" t="s">
        <v>109</v>
      </c>
      <c r="F113" s="123" t="s">
        <v>109</v>
      </c>
      <c r="G113" s="123" t="s">
        <v>109</v>
      </c>
      <c r="H113" s="122" t="s">
        <v>109</v>
      </c>
      <c r="I113" s="123" t="s">
        <v>109</v>
      </c>
      <c r="J113" s="123" t="s">
        <v>109</v>
      </c>
      <c r="K113" s="123" t="s">
        <v>109</v>
      </c>
      <c r="L113" s="123">
        <v>121.99395</v>
      </c>
      <c r="M113" s="123" t="s">
        <v>109</v>
      </c>
      <c r="N113" s="123" t="s">
        <v>109</v>
      </c>
      <c r="O113" s="123" t="s">
        <v>109</v>
      </c>
      <c r="P113" s="123" t="s">
        <v>109</v>
      </c>
      <c r="Q113" s="123" t="s">
        <v>109</v>
      </c>
      <c r="R113" s="123" t="s">
        <v>109</v>
      </c>
      <c r="S113" s="123" t="s">
        <v>109</v>
      </c>
      <c r="T113" s="123" t="s">
        <v>109</v>
      </c>
      <c r="U113" s="123">
        <v>89.699999999999989</v>
      </c>
      <c r="V113" s="123" t="s">
        <v>109</v>
      </c>
      <c r="W113" s="123" t="s">
        <v>109</v>
      </c>
      <c r="X113" s="123" t="s">
        <v>109</v>
      </c>
      <c r="Y113" s="123" t="s">
        <v>109</v>
      </c>
      <c r="Z113" s="123" t="s">
        <v>109</v>
      </c>
      <c r="AA113" s="123" t="s">
        <v>109</v>
      </c>
      <c r="AB113" s="123">
        <v>129.11144999999999</v>
      </c>
      <c r="AC113" s="123" t="s">
        <v>109</v>
      </c>
      <c r="AD113" s="123" t="s">
        <v>109</v>
      </c>
      <c r="AE113" s="123" t="s">
        <v>109</v>
      </c>
      <c r="AF113" s="123" t="s">
        <v>109</v>
      </c>
      <c r="AG113" s="123" t="s">
        <v>109</v>
      </c>
      <c r="AH113" s="123" t="s">
        <v>109</v>
      </c>
      <c r="AI113" s="123" t="s">
        <v>109</v>
      </c>
      <c r="AJ113" s="123" t="s">
        <v>109</v>
      </c>
      <c r="AK113" s="123" t="s">
        <v>109</v>
      </c>
      <c r="AL113" s="125" t="s">
        <v>109</v>
      </c>
      <c r="AM113" s="119" t="s">
        <v>109</v>
      </c>
      <c r="AN113" s="119" t="s">
        <v>109</v>
      </c>
      <c r="AO113" s="119" t="s">
        <v>109</v>
      </c>
      <c r="AP113" s="119" t="s">
        <v>109</v>
      </c>
      <c r="AQ113" s="119" t="s">
        <v>109</v>
      </c>
      <c r="AR113" s="119" t="s">
        <v>109</v>
      </c>
      <c r="AS113" s="119" t="s">
        <v>109</v>
      </c>
      <c r="AT113" s="120" t="s">
        <v>109</v>
      </c>
      <c r="AW113" s="108" t="s">
        <v>8</v>
      </c>
      <c r="AX113" s="121" t="str">
        <f t="shared" si="93"/>
        <v/>
      </c>
      <c r="AY113" s="123" t="str">
        <f t="shared" si="94"/>
        <v/>
      </c>
      <c r="AZ113" s="123" t="str">
        <f t="shared" si="95"/>
        <v/>
      </c>
      <c r="BA113" s="123" t="str">
        <f t="shared" si="96"/>
        <v/>
      </c>
      <c r="BB113" s="123" t="str">
        <f t="shared" si="97"/>
        <v/>
      </c>
      <c r="BC113" s="122" t="str">
        <f t="shared" si="98"/>
        <v/>
      </c>
      <c r="BD113" s="123" t="str">
        <f t="shared" si="99"/>
        <v/>
      </c>
      <c r="BE113" s="123" t="str">
        <f t="shared" si="100"/>
        <v/>
      </c>
      <c r="BF113" s="123" t="str">
        <f t="shared" si="101"/>
        <v/>
      </c>
      <c r="BG113" s="123">
        <f t="shared" si="102"/>
        <v>121.99395</v>
      </c>
      <c r="BH113" s="123" t="str">
        <f t="shared" si="103"/>
        <v/>
      </c>
      <c r="BI113" s="123" t="str">
        <f t="shared" si="104"/>
        <v/>
      </c>
      <c r="BJ113" s="123" t="str">
        <f t="shared" si="105"/>
        <v/>
      </c>
      <c r="BK113" s="123" t="str">
        <f t="shared" si="106"/>
        <v/>
      </c>
      <c r="BL113" s="123" t="str">
        <f t="shared" si="107"/>
        <v/>
      </c>
      <c r="BM113" s="123" t="str">
        <f t="shared" si="108"/>
        <v/>
      </c>
      <c r="BN113" s="123" t="str">
        <f t="shared" si="109"/>
        <v/>
      </c>
      <c r="BO113" s="123" t="str">
        <f t="shared" si="110"/>
        <v/>
      </c>
      <c r="BP113" s="123">
        <f t="shared" si="111"/>
        <v>89.699999999999989</v>
      </c>
      <c r="BQ113" s="123" t="str">
        <f t="shared" si="112"/>
        <v/>
      </c>
      <c r="BR113" s="123" t="str">
        <f t="shared" si="113"/>
        <v/>
      </c>
      <c r="BS113" s="123" t="str">
        <f t="shared" si="114"/>
        <v/>
      </c>
      <c r="BT113" s="123" t="str">
        <f t="shared" si="115"/>
        <v/>
      </c>
      <c r="BU113" s="123" t="str">
        <f t="shared" si="116"/>
        <v/>
      </c>
      <c r="BV113" s="123" t="str">
        <f t="shared" si="117"/>
        <v/>
      </c>
      <c r="BW113" s="123">
        <f t="shared" si="118"/>
        <v>129.11144999999999</v>
      </c>
      <c r="BX113" s="123" t="str">
        <f t="shared" si="119"/>
        <v/>
      </c>
      <c r="BY113" s="123" t="str">
        <f t="shared" si="120"/>
        <v/>
      </c>
      <c r="BZ113" s="123" t="str">
        <f t="shared" si="121"/>
        <v/>
      </c>
      <c r="CA113" s="123" t="str">
        <f t="shared" si="122"/>
        <v/>
      </c>
      <c r="CB113" s="123" t="str">
        <f t="shared" si="123"/>
        <v/>
      </c>
      <c r="CC113" s="123" t="str">
        <f t="shared" si="124"/>
        <v/>
      </c>
      <c r="CD113" s="123" t="str">
        <f t="shared" si="125"/>
        <v/>
      </c>
      <c r="CE113" s="123" t="str">
        <f t="shared" si="126"/>
        <v/>
      </c>
      <c r="CF113" s="123" t="str">
        <f t="shared" si="127"/>
        <v/>
      </c>
      <c r="CG113" s="125" t="str">
        <f t="shared" si="128"/>
        <v/>
      </c>
      <c r="CH113" s="119" t="str">
        <f t="shared" si="129"/>
        <v/>
      </c>
      <c r="CI113" s="119" t="str">
        <f t="shared" si="130"/>
        <v/>
      </c>
      <c r="CJ113" s="119" t="str">
        <f t="shared" si="131"/>
        <v/>
      </c>
      <c r="CK113" s="119" t="str">
        <f t="shared" si="132"/>
        <v/>
      </c>
      <c r="CL113" s="119" t="str">
        <f t="shared" si="133"/>
        <v/>
      </c>
      <c r="CM113" s="119" t="str">
        <f t="shared" si="134"/>
        <v/>
      </c>
      <c r="CN113" s="119" t="str">
        <f t="shared" si="135"/>
        <v/>
      </c>
      <c r="CO113" s="120" t="str">
        <f t="shared" si="136"/>
        <v/>
      </c>
    </row>
    <row r="114" spans="2:93" x14ac:dyDescent="0.25">
      <c r="B114" s="108" t="s">
        <v>9</v>
      </c>
      <c r="C114" s="121" t="s">
        <v>109</v>
      </c>
      <c r="D114" s="123" t="s">
        <v>109</v>
      </c>
      <c r="E114" s="123" t="s">
        <v>109</v>
      </c>
      <c r="F114" s="123" t="s">
        <v>109</v>
      </c>
      <c r="G114" s="123" t="s">
        <v>109</v>
      </c>
      <c r="H114" s="123" t="s">
        <v>109</v>
      </c>
      <c r="I114" s="122" t="s">
        <v>109</v>
      </c>
      <c r="J114" s="123" t="s">
        <v>109</v>
      </c>
      <c r="K114" s="123" t="s">
        <v>109</v>
      </c>
      <c r="L114" s="123" t="s">
        <v>109</v>
      </c>
      <c r="M114" s="123" t="s">
        <v>109</v>
      </c>
      <c r="N114" s="123" t="s">
        <v>109</v>
      </c>
      <c r="O114" s="123" t="s">
        <v>109</v>
      </c>
      <c r="P114" s="123" t="s">
        <v>109</v>
      </c>
      <c r="Q114" s="123" t="s">
        <v>109</v>
      </c>
      <c r="R114" s="123" t="s">
        <v>109</v>
      </c>
      <c r="S114" s="123" t="s">
        <v>109</v>
      </c>
      <c r="T114" s="123" t="s">
        <v>109</v>
      </c>
      <c r="U114" s="123" t="s">
        <v>109</v>
      </c>
      <c r="V114" s="123" t="s">
        <v>109</v>
      </c>
      <c r="W114" s="123" t="s">
        <v>109</v>
      </c>
      <c r="X114" s="123" t="s">
        <v>109</v>
      </c>
      <c r="Y114" s="123" t="s">
        <v>109</v>
      </c>
      <c r="Z114" s="123" t="s">
        <v>109</v>
      </c>
      <c r="AA114" s="123" t="s">
        <v>109</v>
      </c>
      <c r="AB114" s="123" t="s">
        <v>109</v>
      </c>
      <c r="AC114" s="123" t="s">
        <v>109</v>
      </c>
      <c r="AD114" s="123" t="s">
        <v>109</v>
      </c>
      <c r="AE114" s="123" t="s">
        <v>109</v>
      </c>
      <c r="AF114" s="123" t="s">
        <v>109</v>
      </c>
      <c r="AG114" s="123" t="s">
        <v>109</v>
      </c>
      <c r="AH114" s="123" t="s">
        <v>109</v>
      </c>
      <c r="AI114" s="123" t="s">
        <v>109</v>
      </c>
      <c r="AJ114" s="123" t="s">
        <v>109</v>
      </c>
      <c r="AK114" s="123" t="s">
        <v>109</v>
      </c>
      <c r="AL114" s="125" t="s">
        <v>109</v>
      </c>
      <c r="AM114" s="119" t="s">
        <v>109</v>
      </c>
      <c r="AN114" s="119" t="s">
        <v>109</v>
      </c>
      <c r="AO114" s="119" t="s">
        <v>109</v>
      </c>
      <c r="AP114" s="119" t="s">
        <v>109</v>
      </c>
      <c r="AQ114" s="119" t="s">
        <v>109</v>
      </c>
      <c r="AR114" s="119" t="s">
        <v>109</v>
      </c>
      <c r="AS114" s="119" t="s">
        <v>109</v>
      </c>
      <c r="AT114" s="120" t="s">
        <v>109</v>
      </c>
      <c r="AW114" s="108" t="s">
        <v>9</v>
      </c>
      <c r="AX114" s="121" t="str">
        <f t="shared" si="93"/>
        <v/>
      </c>
      <c r="AY114" s="123" t="str">
        <f t="shared" si="94"/>
        <v/>
      </c>
      <c r="AZ114" s="123" t="str">
        <f t="shared" si="95"/>
        <v/>
      </c>
      <c r="BA114" s="123" t="str">
        <f t="shared" si="96"/>
        <v/>
      </c>
      <c r="BB114" s="123" t="str">
        <f t="shared" si="97"/>
        <v/>
      </c>
      <c r="BC114" s="123" t="str">
        <f t="shared" si="98"/>
        <v/>
      </c>
      <c r="BD114" s="122" t="str">
        <f t="shared" si="99"/>
        <v/>
      </c>
      <c r="BE114" s="123" t="str">
        <f t="shared" si="100"/>
        <v/>
      </c>
      <c r="BF114" s="123" t="str">
        <f t="shared" si="101"/>
        <v/>
      </c>
      <c r="BG114" s="123" t="str">
        <f t="shared" si="102"/>
        <v/>
      </c>
      <c r="BH114" s="123" t="str">
        <f t="shared" si="103"/>
        <v/>
      </c>
      <c r="BI114" s="123" t="str">
        <f t="shared" si="104"/>
        <v/>
      </c>
      <c r="BJ114" s="123" t="str">
        <f t="shared" si="105"/>
        <v/>
      </c>
      <c r="BK114" s="123" t="str">
        <f t="shared" si="106"/>
        <v/>
      </c>
      <c r="BL114" s="123" t="str">
        <f t="shared" si="107"/>
        <v/>
      </c>
      <c r="BM114" s="123" t="str">
        <f t="shared" si="108"/>
        <v/>
      </c>
      <c r="BN114" s="123" t="str">
        <f t="shared" si="109"/>
        <v/>
      </c>
      <c r="BO114" s="123" t="str">
        <f t="shared" si="110"/>
        <v/>
      </c>
      <c r="BP114" s="123" t="str">
        <f t="shared" si="111"/>
        <v/>
      </c>
      <c r="BQ114" s="123" t="str">
        <f t="shared" si="112"/>
        <v/>
      </c>
      <c r="BR114" s="123" t="str">
        <f t="shared" si="113"/>
        <v/>
      </c>
      <c r="BS114" s="123" t="str">
        <f t="shared" si="114"/>
        <v/>
      </c>
      <c r="BT114" s="123" t="str">
        <f t="shared" si="115"/>
        <v/>
      </c>
      <c r="BU114" s="123" t="str">
        <f t="shared" si="116"/>
        <v/>
      </c>
      <c r="BV114" s="123" t="str">
        <f t="shared" si="117"/>
        <v/>
      </c>
      <c r="BW114" s="123" t="str">
        <f t="shared" si="118"/>
        <v/>
      </c>
      <c r="BX114" s="123" t="str">
        <f t="shared" si="119"/>
        <v/>
      </c>
      <c r="BY114" s="123" t="str">
        <f t="shared" si="120"/>
        <v/>
      </c>
      <c r="BZ114" s="123" t="str">
        <f t="shared" si="121"/>
        <v/>
      </c>
      <c r="CA114" s="123" t="str">
        <f t="shared" si="122"/>
        <v/>
      </c>
      <c r="CB114" s="123" t="str">
        <f t="shared" si="123"/>
        <v/>
      </c>
      <c r="CC114" s="123" t="str">
        <f t="shared" si="124"/>
        <v/>
      </c>
      <c r="CD114" s="123" t="str">
        <f t="shared" si="125"/>
        <v/>
      </c>
      <c r="CE114" s="123" t="str">
        <f t="shared" si="126"/>
        <v/>
      </c>
      <c r="CF114" s="123" t="str">
        <f t="shared" si="127"/>
        <v/>
      </c>
      <c r="CG114" s="125" t="str">
        <f t="shared" si="128"/>
        <v/>
      </c>
      <c r="CH114" s="119" t="str">
        <f t="shared" si="129"/>
        <v/>
      </c>
      <c r="CI114" s="119" t="str">
        <f t="shared" si="130"/>
        <v/>
      </c>
      <c r="CJ114" s="119" t="str">
        <f t="shared" si="131"/>
        <v/>
      </c>
      <c r="CK114" s="119" t="str">
        <f t="shared" si="132"/>
        <v/>
      </c>
      <c r="CL114" s="119" t="str">
        <f t="shared" si="133"/>
        <v/>
      </c>
      <c r="CM114" s="119" t="str">
        <f t="shared" si="134"/>
        <v/>
      </c>
      <c r="CN114" s="119" t="str">
        <f t="shared" si="135"/>
        <v/>
      </c>
      <c r="CO114" s="120" t="str">
        <f t="shared" si="136"/>
        <v/>
      </c>
    </row>
    <row r="115" spans="2:93" x14ac:dyDescent="0.25">
      <c r="B115" s="108" t="s">
        <v>11</v>
      </c>
      <c r="C115" s="121" t="s">
        <v>109</v>
      </c>
      <c r="D115" s="123" t="s">
        <v>109</v>
      </c>
      <c r="E115" s="123" t="s">
        <v>109</v>
      </c>
      <c r="F115" s="123" t="s">
        <v>109</v>
      </c>
      <c r="G115" s="123" t="s">
        <v>109</v>
      </c>
      <c r="H115" s="123" t="s">
        <v>109</v>
      </c>
      <c r="I115" s="123" t="s">
        <v>109</v>
      </c>
      <c r="J115" s="122" t="s">
        <v>109</v>
      </c>
      <c r="K115" s="123" t="s">
        <v>109</v>
      </c>
      <c r="L115" s="123" t="s">
        <v>109</v>
      </c>
      <c r="M115" s="123" t="s">
        <v>109</v>
      </c>
      <c r="N115" s="123" t="s">
        <v>109</v>
      </c>
      <c r="O115" s="123" t="s">
        <v>109</v>
      </c>
      <c r="P115" s="123" t="s">
        <v>109</v>
      </c>
      <c r="Q115" s="123" t="s">
        <v>109</v>
      </c>
      <c r="R115" s="123" t="s">
        <v>109</v>
      </c>
      <c r="S115" s="123" t="s">
        <v>109</v>
      </c>
      <c r="T115" s="123" t="s">
        <v>109</v>
      </c>
      <c r="U115" s="123" t="s">
        <v>109</v>
      </c>
      <c r="V115" s="123" t="s">
        <v>109</v>
      </c>
      <c r="W115" s="123" t="s">
        <v>109</v>
      </c>
      <c r="X115" s="123" t="s">
        <v>109</v>
      </c>
      <c r="Y115" s="123" t="s">
        <v>109</v>
      </c>
      <c r="Z115" s="123" t="s">
        <v>109</v>
      </c>
      <c r="AA115" s="123" t="s">
        <v>109</v>
      </c>
      <c r="AB115" s="123" t="s">
        <v>109</v>
      </c>
      <c r="AC115" s="123" t="s">
        <v>109</v>
      </c>
      <c r="AD115" s="123" t="s">
        <v>109</v>
      </c>
      <c r="AE115" s="123" t="s">
        <v>109</v>
      </c>
      <c r="AF115" s="123" t="s">
        <v>109</v>
      </c>
      <c r="AG115" s="123" t="s">
        <v>109</v>
      </c>
      <c r="AH115" s="123" t="s">
        <v>109</v>
      </c>
      <c r="AI115" s="123" t="s">
        <v>109</v>
      </c>
      <c r="AJ115" s="123" t="s">
        <v>109</v>
      </c>
      <c r="AK115" s="123" t="s">
        <v>109</v>
      </c>
      <c r="AL115" s="125" t="s">
        <v>109</v>
      </c>
      <c r="AM115" s="119" t="s">
        <v>109</v>
      </c>
      <c r="AN115" s="119" t="s">
        <v>109</v>
      </c>
      <c r="AO115" s="119" t="s">
        <v>109</v>
      </c>
      <c r="AP115" s="119" t="s">
        <v>109</v>
      </c>
      <c r="AQ115" s="119" t="s">
        <v>109</v>
      </c>
      <c r="AR115" s="119" t="s">
        <v>109</v>
      </c>
      <c r="AS115" s="119" t="s">
        <v>109</v>
      </c>
      <c r="AT115" s="120" t="s">
        <v>109</v>
      </c>
      <c r="AW115" s="108" t="s">
        <v>11</v>
      </c>
      <c r="AX115" s="121" t="str">
        <f t="shared" si="93"/>
        <v/>
      </c>
      <c r="AY115" s="123" t="str">
        <f t="shared" si="94"/>
        <v/>
      </c>
      <c r="AZ115" s="123" t="str">
        <f t="shared" si="95"/>
        <v/>
      </c>
      <c r="BA115" s="123" t="str">
        <f t="shared" si="96"/>
        <v/>
      </c>
      <c r="BB115" s="123" t="str">
        <f t="shared" si="97"/>
        <v/>
      </c>
      <c r="BC115" s="123" t="str">
        <f t="shared" si="98"/>
        <v/>
      </c>
      <c r="BD115" s="123" t="str">
        <f t="shared" si="99"/>
        <v/>
      </c>
      <c r="BE115" s="122" t="str">
        <f t="shared" si="100"/>
        <v/>
      </c>
      <c r="BF115" s="123" t="str">
        <f t="shared" si="101"/>
        <v/>
      </c>
      <c r="BG115" s="123" t="str">
        <f t="shared" si="102"/>
        <v/>
      </c>
      <c r="BH115" s="123" t="str">
        <f t="shared" si="103"/>
        <v/>
      </c>
      <c r="BI115" s="123" t="str">
        <f t="shared" si="104"/>
        <v/>
      </c>
      <c r="BJ115" s="123" t="str">
        <f t="shared" si="105"/>
        <v/>
      </c>
      <c r="BK115" s="123" t="str">
        <f t="shared" si="106"/>
        <v/>
      </c>
      <c r="BL115" s="123" t="str">
        <f t="shared" si="107"/>
        <v/>
      </c>
      <c r="BM115" s="123" t="str">
        <f t="shared" si="108"/>
        <v/>
      </c>
      <c r="BN115" s="123" t="str">
        <f t="shared" si="109"/>
        <v/>
      </c>
      <c r="BO115" s="123" t="str">
        <f t="shared" si="110"/>
        <v/>
      </c>
      <c r="BP115" s="123" t="str">
        <f t="shared" si="111"/>
        <v/>
      </c>
      <c r="BQ115" s="123" t="str">
        <f t="shared" si="112"/>
        <v/>
      </c>
      <c r="BR115" s="123" t="str">
        <f t="shared" si="113"/>
        <v/>
      </c>
      <c r="BS115" s="123" t="str">
        <f t="shared" si="114"/>
        <v/>
      </c>
      <c r="BT115" s="123" t="str">
        <f t="shared" si="115"/>
        <v/>
      </c>
      <c r="BU115" s="123" t="str">
        <f t="shared" si="116"/>
        <v/>
      </c>
      <c r="BV115" s="123" t="str">
        <f t="shared" si="117"/>
        <v/>
      </c>
      <c r="BW115" s="123" t="str">
        <f t="shared" si="118"/>
        <v/>
      </c>
      <c r="BX115" s="123" t="str">
        <f t="shared" si="119"/>
        <v/>
      </c>
      <c r="BY115" s="123" t="str">
        <f t="shared" si="120"/>
        <v/>
      </c>
      <c r="BZ115" s="123" t="str">
        <f t="shared" si="121"/>
        <v/>
      </c>
      <c r="CA115" s="123" t="str">
        <f t="shared" si="122"/>
        <v/>
      </c>
      <c r="CB115" s="123" t="str">
        <f t="shared" si="123"/>
        <v/>
      </c>
      <c r="CC115" s="123" t="str">
        <f t="shared" si="124"/>
        <v/>
      </c>
      <c r="CD115" s="123" t="str">
        <f t="shared" si="125"/>
        <v/>
      </c>
      <c r="CE115" s="123" t="str">
        <f t="shared" si="126"/>
        <v/>
      </c>
      <c r="CF115" s="123" t="str">
        <f t="shared" si="127"/>
        <v/>
      </c>
      <c r="CG115" s="125" t="str">
        <f t="shared" si="128"/>
        <v/>
      </c>
      <c r="CH115" s="119" t="str">
        <f t="shared" si="129"/>
        <v/>
      </c>
      <c r="CI115" s="119" t="str">
        <f t="shared" si="130"/>
        <v/>
      </c>
      <c r="CJ115" s="119" t="str">
        <f t="shared" si="131"/>
        <v/>
      </c>
      <c r="CK115" s="119" t="str">
        <f t="shared" si="132"/>
        <v/>
      </c>
      <c r="CL115" s="119" t="str">
        <f t="shared" si="133"/>
        <v/>
      </c>
      <c r="CM115" s="119" t="str">
        <f t="shared" si="134"/>
        <v/>
      </c>
      <c r="CN115" s="119" t="str">
        <f t="shared" si="135"/>
        <v/>
      </c>
      <c r="CO115" s="120" t="str">
        <f t="shared" si="136"/>
        <v/>
      </c>
    </row>
    <row r="116" spans="2:93" x14ac:dyDescent="0.25">
      <c r="B116" s="108" t="s">
        <v>12</v>
      </c>
      <c r="C116" s="121" t="s">
        <v>109</v>
      </c>
      <c r="D116" s="123">
        <v>233.16929999999999</v>
      </c>
      <c r="E116" s="123" t="s">
        <v>109</v>
      </c>
      <c r="F116" s="123" t="s">
        <v>109</v>
      </c>
      <c r="G116" s="123" t="s">
        <v>109</v>
      </c>
      <c r="H116" s="123" t="s">
        <v>109</v>
      </c>
      <c r="I116" s="123" t="s">
        <v>109</v>
      </c>
      <c r="J116" s="123" t="s">
        <v>109</v>
      </c>
      <c r="K116" s="122" t="s">
        <v>109</v>
      </c>
      <c r="L116" s="123" t="s">
        <v>109</v>
      </c>
      <c r="M116" s="123" t="s">
        <v>109</v>
      </c>
      <c r="N116" s="123" t="s">
        <v>109</v>
      </c>
      <c r="O116" s="123" t="s">
        <v>109</v>
      </c>
      <c r="P116" s="123" t="s">
        <v>109</v>
      </c>
      <c r="Q116" s="123" t="s">
        <v>109</v>
      </c>
      <c r="R116" s="123" t="s">
        <v>109</v>
      </c>
      <c r="S116" s="123" t="s">
        <v>109</v>
      </c>
      <c r="T116" s="123" t="s">
        <v>109</v>
      </c>
      <c r="U116" s="123" t="s">
        <v>109</v>
      </c>
      <c r="V116" s="123" t="s">
        <v>109</v>
      </c>
      <c r="W116" s="123" t="s">
        <v>109</v>
      </c>
      <c r="X116" s="123" t="s">
        <v>109</v>
      </c>
      <c r="Y116" s="123" t="s">
        <v>109</v>
      </c>
      <c r="Z116" s="123" t="s">
        <v>109</v>
      </c>
      <c r="AA116" s="123">
        <v>134.52074999999999</v>
      </c>
      <c r="AB116" s="123" t="s">
        <v>109</v>
      </c>
      <c r="AC116" s="123" t="s">
        <v>109</v>
      </c>
      <c r="AD116" s="123" t="s">
        <v>109</v>
      </c>
      <c r="AE116" s="123" t="s">
        <v>109</v>
      </c>
      <c r="AF116" s="123">
        <v>298.935</v>
      </c>
      <c r="AG116" s="123" t="s">
        <v>109</v>
      </c>
      <c r="AH116" s="123" t="s">
        <v>109</v>
      </c>
      <c r="AI116" s="123" t="s">
        <v>109</v>
      </c>
      <c r="AJ116" s="123" t="s">
        <v>109</v>
      </c>
      <c r="AK116" s="123" t="s">
        <v>109</v>
      </c>
      <c r="AL116" s="125" t="s">
        <v>109</v>
      </c>
      <c r="AM116" s="119" t="s">
        <v>109</v>
      </c>
      <c r="AN116" s="119" t="s">
        <v>109</v>
      </c>
      <c r="AO116" s="119" t="s">
        <v>109</v>
      </c>
      <c r="AP116" s="119" t="s">
        <v>109</v>
      </c>
      <c r="AQ116" s="119" t="s">
        <v>109</v>
      </c>
      <c r="AR116" s="119" t="s">
        <v>109</v>
      </c>
      <c r="AS116" s="119" t="s">
        <v>109</v>
      </c>
      <c r="AT116" s="120" t="s">
        <v>109</v>
      </c>
      <c r="AW116" s="108" t="s">
        <v>12</v>
      </c>
      <c r="AX116" s="121" t="str">
        <f t="shared" si="93"/>
        <v/>
      </c>
      <c r="AY116" s="123">
        <f t="shared" si="94"/>
        <v>233.16929999999999</v>
      </c>
      <c r="AZ116" s="123" t="str">
        <f t="shared" si="95"/>
        <v/>
      </c>
      <c r="BA116" s="123" t="str">
        <f t="shared" si="96"/>
        <v/>
      </c>
      <c r="BB116" s="123" t="str">
        <f t="shared" si="97"/>
        <v/>
      </c>
      <c r="BC116" s="123" t="str">
        <f t="shared" si="98"/>
        <v/>
      </c>
      <c r="BD116" s="123" t="str">
        <f t="shared" si="99"/>
        <v/>
      </c>
      <c r="BE116" s="123" t="str">
        <f t="shared" si="100"/>
        <v/>
      </c>
      <c r="BF116" s="122" t="str">
        <f t="shared" si="101"/>
        <v/>
      </c>
      <c r="BG116" s="123" t="str">
        <f t="shared" si="102"/>
        <v/>
      </c>
      <c r="BH116" s="123" t="str">
        <f t="shared" si="103"/>
        <v/>
      </c>
      <c r="BI116" s="123" t="str">
        <f t="shared" si="104"/>
        <v/>
      </c>
      <c r="BJ116" s="123" t="str">
        <f t="shared" si="105"/>
        <v/>
      </c>
      <c r="BK116" s="123" t="str">
        <f t="shared" si="106"/>
        <v/>
      </c>
      <c r="BL116" s="123" t="str">
        <f t="shared" si="107"/>
        <v/>
      </c>
      <c r="BM116" s="123" t="str">
        <f t="shared" si="108"/>
        <v/>
      </c>
      <c r="BN116" s="123" t="str">
        <f t="shared" si="109"/>
        <v/>
      </c>
      <c r="BO116" s="123" t="str">
        <f t="shared" si="110"/>
        <v/>
      </c>
      <c r="BP116" s="123" t="str">
        <f t="shared" si="111"/>
        <v/>
      </c>
      <c r="BQ116" s="123" t="str">
        <f t="shared" si="112"/>
        <v/>
      </c>
      <c r="BR116" s="123" t="str">
        <f t="shared" si="113"/>
        <v/>
      </c>
      <c r="BS116" s="123" t="str">
        <f t="shared" si="114"/>
        <v/>
      </c>
      <c r="BT116" s="123" t="str">
        <f t="shared" si="115"/>
        <v/>
      </c>
      <c r="BU116" s="123" t="str">
        <f t="shared" si="116"/>
        <v/>
      </c>
      <c r="BV116" s="123">
        <f t="shared" si="117"/>
        <v>134.52074999999999</v>
      </c>
      <c r="BW116" s="123" t="str">
        <f t="shared" si="118"/>
        <v/>
      </c>
      <c r="BX116" s="123" t="str">
        <f t="shared" si="119"/>
        <v/>
      </c>
      <c r="BY116" s="123" t="str">
        <f t="shared" si="120"/>
        <v/>
      </c>
      <c r="BZ116" s="123" t="str">
        <f t="shared" si="121"/>
        <v/>
      </c>
      <c r="CA116" s="123">
        <f t="shared" si="122"/>
        <v>298.935</v>
      </c>
      <c r="CB116" s="123" t="str">
        <f t="shared" si="123"/>
        <v/>
      </c>
      <c r="CC116" s="123" t="str">
        <f t="shared" si="124"/>
        <v/>
      </c>
      <c r="CD116" s="123" t="str">
        <f t="shared" si="125"/>
        <v/>
      </c>
      <c r="CE116" s="123" t="str">
        <f t="shared" si="126"/>
        <v/>
      </c>
      <c r="CF116" s="123" t="str">
        <f t="shared" si="127"/>
        <v/>
      </c>
      <c r="CG116" s="125" t="str">
        <f t="shared" si="128"/>
        <v/>
      </c>
      <c r="CH116" s="119" t="str">
        <f t="shared" si="129"/>
        <v/>
      </c>
      <c r="CI116" s="119" t="str">
        <f t="shared" si="130"/>
        <v/>
      </c>
      <c r="CJ116" s="119" t="str">
        <f t="shared" si="131"/>
        <v/>
      </c>
      <c r="CK116" s="119" t="str">
        <f t="shared" si="132"/>
        <v/>
      </c>
      <c r="CL116" s="119" t="str">
        <f t="shared" si="133"/>
        <v/>
      </c>
      <c r="CM116" s="119" t="str">
        <f t="shared" si="134"/>
        <v/>
      </c>
      <c r="CN116" s="119" t="str">
        <f t="shared" si="135"/>
        <v/>
      </c>
      <c r="CO116" s="120" t="str">
        <f t="shared" si="136"/>
        <v/>
      </c>
    </row>
    <row r="117" spans="2:93" x14ac:dyDescent="0.25">
      <c r="B117" s="108" t="s">
        <v>7</v>
      </c>
      <c r="C117" s="121">
        <v>255.51824999999999</v>
      </c>
      <c r="D117" s="123">
        <v>746.05634999999995</v>
      </c>
      <c r="E117" s="123" t="s">
        <v>109</v>
      </c>
      <c r="F117" s="123" t="s">
        <v>109</v>
      </c>
      <c r="G117" s="123">
        <v>896.80500000000006</v>
      </c>
      <c r="H117" s="123">
        <v>68.328000000000003</v>
      </c>
      <c r="I117" s="123" t="s">
        <v>109</v>
      </c>
      <c r="J117" s="123" t="s">
        <v>109</v>
      </c>
      <c r="K117" s="123">
        <v>837.01800000000003</v>
      </c>
      <c r="L117" s="122" t="s">
        <v>109</v>
      </c>
      <c r="M117" s="123" t="s">
        <v>109</v>
      </c>
      <c r="N117" s="123" t="s">
        <v>109</v>
      </c>
      <c r="O117" s="123" t="s">
        <v>109</v>
      </c>
      <c r="P117" s="123" t="s">
        <v>109</v>
      </c>
      <c r="Q117" s="123" t="s">
        <v>109</v>
      </c>
      <c r="R117" s="123" t="s">
        <v>109</v>
      </c>
      <c r="S117" s="123">
        <v>75.160800000000009</v>
      </c>
      <c r="T117" s="123" t="s">
        <v>109</v>
      </c>
      <c r="U117" s="123">
        <v>1017.8024999999999</v>
      </c>
      <c r="V117" s="123">
        <v>46.690800000000003</v>
      </c>
      <c r="W117" s="123" t="s">
        <v>109</v>
      </c>
      <c r="X117" s="123" t="s">
        <v>109</v>
      </c>
      <c r="Y117" s="123" t="s">
        <v>109</v>
      </c>
      <c r="Z117" s="123" t="s">
        <v>109</v>
      </c>
      <c r="AA117" s="123" t="s">
        <v>109</v>
      </c>
      <c r="AB117" s="123" t="s">
        <v>109</v>
      </c>
      <c r="AC117" s="123" t="s">
        <v>109</v>
      </c>
      <c r="AD117" s="123" t="s">
        <v>109</v>
      </c>
      <c r="AE117" s="123" t="s">
        <v>109</v>
      </c>
      <c r="AF117" s="123">
        <v>871.7514000000001</v>
      </c>
      <c r="AG117" s="123" t="s">
        <v>109</v>
      </c>
      <c r="AH117" s="123" t="s">
        <v>109</v>
      </c>
      <c r="AI117" s="123" t="s">
        <v>109</v>
      </c>
      <c r="AJ117" s="123" t="s">
        <v>109</v>
      </c>
      <c r="AK117" s="123" t="s">
        <v>109</v>
      </c>
      <c r="AL117" s="125" t="s">
        <v>109</v>
      </c>
      <c r="AM117" s="119" t="s">
        <v>109</v>
      </c>
      <c r="AN117" s="119" t="s">
        <v>109</v>
      </c>
      <c r="AO117" s="119" t="s">
        <v>109</v>
      </c>
      <c r="AP117" s="119" t="s">
        <v>109</v>
      </c>
      <c r="AQ117" s="119" t="s">
        <v>109</v>
      </c>
      <c r="AR117" s="119" t="s">
        <v>109</v>
      </c>
      <c r="AS117" s="119" t="s">
        <v>109</v>
      </c>
      <c r="AT117" s="120" t="s">
        <v>109</v>
      </c>
      <c r="AW117" s="108" t="s">
        <v>7</v>
      </c>
      <c r="AX117" s="121">
        <f t="shared" si="93"/>
        <v>255.51824999999999</v>
      </c>
      <c r="AY117" s="123">
        <f t="shared" si="94"/>
        <v>746.05634999999995</v>
      </c>
      <c r="AZ117" s="123" t="str">
        <f t="shared" si="95"/>
        <v/>
      </c>
      <c r="BA117" s="123" t="str">
        <f t="shared" si="96"/>
        <v/>
      </c>
      <c r="BB117" s="123">
        <f t="shared" si="97"/>
        <v>896.80500000000006</v>
      </c>
      <c r="BC117" s="123">
        <f t="shared" si="98"/>
        <v>68.328000000000003</v>
      </c>
      <c r="BD117" s="123" t="str">
        <f t="shared" si="99"/>
        <v/>
      </c>
      <c r="BE117" s="123" t="str">
        <f t="shared" si="100"/>
        <v/>
      </c>
      <c r="BF117" s="123">
        <f t="shared" si="101"/>
        <v>837.01800000000003</v>
      </c>
      <c r="BG117" s="122" t="str">
        <f t="shared" si="102"/>
        <v/>
      </c>
      <c r="BH117" s="123" t="str">
        <f t="shared" si="103"/>
        <v/>
      </c>
      <c r="BI117" s="123" t="str">
        <f t="shared" si="104"/>
        <v/>
      </c>
      <c r="BJ117" s="123" t="str">
        <f t="shared" si="105"/>
        <v/>
      </c>
      <c r="BK117" s="123" t="str">
        <f t="shared" si="106"/>
        <v/>
      </c>
      <c r="BL117" s="123" t="str">
        <f t="shared" si="107"/>
        <v/>
      </c>
      <c r="BM117" s="123" t="str">
        <f t="shared" si="108"/>
        <v/>
      </c>
      <c r="BN117" s="123">
        <f t="shared" si="109"/>
        <v>75.160800000000009</v>
      </c>
      <c r="BO117" s="123" t="str">
        <f t="shared" si="110"/>
        <v/>
      </c>
      <c r="BP117" s="123">
        <f t="shared" si="111"/>
        <v>1017.8024999999999</v>
      </c>
      <c r="BQ117" s="123">
        <f t="shared" si="112"/>
        <v>46.690800000000003</v>
      </c>
      <c r="BR117" s="123" t="str">
        <f t="shared" si="113"/>
        <v/>
      </c>
      <c r="BS117" s="123" t="str">
        <f t="shared" si="114"/>
        <v/>
      </c>
      <c r="BT117" s="123" t="str">
        <f t="shared" si="115"/>
        <v/>
      </c>
      <c r="BU117" s="123" t="str">
        <f t="shared" si="116"/>
        <v/>
      </c>
      <c r="BV117" s="123" t="str">
        <f t="shared" si="117"/>
        <v/>
      </c>
      <c r="BW117" s="123" t="str">
        <f t="shared" si="118"/>
        <v/>
      </c>
      <c r="BX117" s="123" t="str">
        <f t="shared" si="119"/>
        <v/>
      </c>
      <c r="BY117" s="123" t="str">
        <f t="shared" si="120"/>
        <v/>
      </c>
      <c r="BZ117" s="123" t="str">
        <f t="shared" si="121"/>
        <v/>
      </c>
      <c r="CA117" s="123">
        <f t="shared" si="122"/>
        <v>871.7514000000001</v>
      </c>
      <c r="CB117" s="123" t="str">
        <f t="shared" si="123"/>
        <v/>
      </c>
      <c r="CC117" s="123" t="str">
        <f t="shared" si="124"/>
        <v/>
      </c>
      <c r="CD117" s="123" t="str">
        <f t="shared" si="125"/>
        <v/>
      </c>
      <c r="CE117" s="123" t="str">
        <f t="shared" si="126"/>
        <v/>
      </c>
      <c r="CF117" s="123" t="str">
        <f t="shared" si="127"/>
        <v/>
      </c>
      <c r="CG117" s="125" t="str">
        <f t="shared" si="128"/>
        <v/>
      </c>
      <c r="CH117" s="119" t="str">
        <f t="shared" si="129"/>
        <v/>
      </c>
      <c r="CI117" s="119" t="str">
        <f t="shared" si="130"/>
        <v/>
      </c>
      <c r="CJ117" s="119" t="str">
        <f t="shared" si="131"/>
        <v/>
      </c>
      <c r="CK117" s="119" t="str">
        <f t="shared" si="132"/>
        <v/>
      </c>
      <c r="CL117" s="119" t="str">
        <f t="shared" si="133"/>
        <v/>
      </c>
      <c r="CM117" s="119" t="str">
        <f t="shared" si="134"/>
        <v/>
      </c>
      <c r="CN117" s="119" t="str">
        <f t="shared" si="135"/>
        <v/>
      </c>
      <c r="CO117" s="120" t="str">
        <f t="shared" si="136"/>
        <v/>
      </c>
    </row>
    <row r="118" spans="2:93" x14ac:dyDescent="0.25">
      <c r="B118" s="209" t="s">
        <v>218</v>
      </c>
      <c r="C118" s="121" t="s">
        <v>109</v>
      </c>
      <c r="D118" s="123" t="s">
        <v>109</v>
      </c>
      <c r="E118" s="123" t="s">
        <v>109</v>
      </c>
      <c r="F118" s="123" t="s">
        <v>109</v>
      </c>
      <c r="G118" s="123" t="s">
        <v>109</v>
      </c>
      <c r="H118" s="123" t="s">
        <v>109</v>
      </c>
      <c r="I118" s="123" t="s">
        <v>109</v>
      </c>
      <c r="J118" s="123" t="s">
        <v>109</v>
      </c>
      <c r="K118" s="123" t="s">
        <v>109</v>
      </c>
      <c r="L118" s="123" t="s">
        <v>109</v>
      </c>
      <c r="M118" s="122" t="s">
        <v>109</v>
      </c>
      <c r="N118" s="123" t="s">
        <v>109</v>
      </c>
      <c r="O118" s="123" t="s">
        <v>109</v>
      </c>
      <c r="P118" s="123" t="s">
        <v>109</v>
      </c>
      <c r="Q118" s="123" t="s">
        <v>109</v>
      </c>
      <c r="R118" s="123" t="s">
        <v>109</v>
      </c>
      <c r="S118" s="123" t="s">
        <v>109</v>
      </c>
      <c r="T118" s="123" t="s">
        <v>109</v>
      </c>
      <c r="U118" s="123" t="s">
        <v>109</v>
      </c>
      <c r="V118" s="123" t="s">
        <v>109</v>
      </c>
      <c r="W118" s="123" t="s">
        <v>109</v>
      </c>
      <c r="X118" s="123" t="s">
        <v>109</v>
      </c>
      <c r="Y118" s="123" t="s">
        <v>109</v>
      </c>
      <c r="Z118" s="123" t="s">
        <v>109</v>
      </c>
      <c r="AA118" s="123" t="s">
        <v>109</v>
      </c>
      <c r="AB118" s="123" t="s">
        <v>109</v>
      </c>
      <c r="AC118" s="123" t="s">
        <v>109</v>
      </c>
      <c r="AD118" s="123" t="s">
        <v>109</v>
      </c>
      <c r="AE118" s="123" t="s">
        <v>109</v>
      </c>
      <c r="AF118" s="123" t="s">
        <v>109</v>
      </c>
      <c r="AG118" s="123" t="s">
        <v>109</v>
      </c>
      <c r="AH118" s="123" t="s">
        <v>109</v>
      </c>
      <c r="AI118" s="123" t="s">
        <v>109</v>
      </c>
      <c r="AJ118" s="123" t="s">
        <v>109</v>
      </c>
      <c r="AK118" s="123" t="s">
        <v>109</v>
      </c>
      <c r="AL118" s="125" t="s">
        <v>109</v>
      </c>
      <c r="AM118" s="119" t="s">
        <v>109</v>
      </c>
      <c r="AN118" s="119" t="s">
        <v>109</v>
      </c>
      <c r="AO118" s="119" t="s">
        <v>109</v>
      </c>
      <c r="AP118" s="119" t="s">
        <v>109</v>
      </c>
      <c r="AQ118" s="119" t="s">
        <v>109</v>
      </c>
      <c r="AR118" s="119" t="s">
        <v>109</v>
      </c>
      <c r="AS118" s="119" t="s">
        <v>109</v>
      </c>
      <c r="AT118" s="120" t="s">
        <v>109</v>
      </c>
      <c r="AW118" s="209" t="s">
        <v>218</v>
      </c>
      <c r="AX118" s="121" t="str">
        <f t="shared" si="93"/>
        <v/>
      </c>
      <c r="AY118" s="123" t="str">
        <f t="shared" si="94"/>
        <v/>
      </c>
      <c r="AZ118" s="123" t="str">
        <f t="shared" si="95"/>
        <v/>
      </c>
      <c r="BA118" s="123" t="str">
        <f t="shared" si="96"/>
        <v/>
      </c>
      <c r="BB118" s="123" t="str">
        <f t="shared" si="97"/>
        <v/>
      </c>
      <c r="BC118" s="123" t="str">
        <f t="shared" si="98"/>
        <v/>
      </c>
      <c r="BD118" s="123" t="str">
        <f t="shared" si="99"/>
        <v/>
      </c>
      <c r="BE118" s="123" t="str">
        <f t="shared" si="100"/>
        <v/>
      </c>
      <c r="BF118" s="123" t="str">
        <f t="shared" si="101"/>
        <v/>
      </c>
      <c r="BG118" s="123" t="str">
        <f t="shared" si="102"/>
        <v/>
      </c>
      <c r="BH118" s="122" t="str">
        <f t="shared" si="103"/>
        <v/>
      </c>
      <c r="BI118" s="123" t="str">
        <f t="shared" si="104"/>
        <v/>
      </c>
      <c r="BJ118" s="123" t="str">
        <f t="shared" si="105"/>
        <v/>
      </c>
      <c r="BK118" s="123" t="str">
        <f t="shared" si="106"/>
        <v/>
      </c>
      <c r="BL118" s="123" t="str">
        <f t="shared" si="107"/>
        <v/>
      </c>
      <c r="BM118" s="123" t="str">
        <f t="shared" si="108"/>
        <v/>
      </c>
      <c r="BN118" s="123" t="str">
        <f t="shared" si="109"/>
        <v/>
      </c>
      <c r="BO118" s="123" t="str">
        <f t="shared" si="110"/>
        <v/>
      </c>
      <c r="BP118" s="123" t="str">
        <f t="shared" si="111"/>
        <v/>
      </c>
      <c r="BQ118" s="123" t="str">
        <f t="shared" si="112"/>
        <v/>
      </c>
      <c r="BR118" s="123" t="str">
        <f t="shared" si="113"/>
        <v/>
      </c>
      <c r="BS118" s="123" t="str">
        <f t="shared" si="114"/>
        <v/>
      </c>
      <c r="BT118" s="123" t="str">
        <f t="shared" si="115"/>
        <v/>
      </c>
      <c r="BU118" s="123" t="str">
        <f t="shared" si="116"/>
        <v/>
      </c>
      <c r="BV118" s="123" t="str">
        <f t="shared" si="117"/>
        <v/>
      </c>
      <c r="BW118" s="123" t="str">
        <f t="shared" si="118"/>
        <v/>
      </c>
      <c r="BX118" s="123" t="str">
        <f t="shared" si="119"/>
        <v/>
      </c>
      <c r="BY118" s="123" t="str">
        <f t="shared" si="120"/>
        <v/>
      </c>
      <c r="BZ118" s="123" t="str">
        <f t="shared" si="121"/>
        <v/>
      </c>
      <c r="CA118" s="123" t="str">
        <f t="shared" si="122"/>
        <v/>
      </c>
      <c r="CB118" s="123" t="str">
        <f t="shared" si="123"/>
        <v/>
      </c>
      <c r="CC118" s="123" t="str">
        <f t="shared" si="124"/>
        <v/>
      </c>
      <c r="CD118" s="123" t="str">
        <f t="shared" si="125"/>
        <v/>
      </c>
      <c r="CE118" s="123" t="str">
        <f t="shared" si="126"/>
        <v/>
      </c>
      <c r="CF118" s="123" t="str">
        <f t="shared" si="127"/>
        <v/>
      </c>
      <c r="CG118" s="125" t="str">
        <f t="shared" si="128"/>
        <v/>
      </c>
      <c r="CH118" s="119" t="str">
        <f t="shared" si="129"/>
        <v/>
      </c>
      <c r="CI118" s="119" t="str">
        <f t="shared" si="130"/>
        <v/>
      </c>
      <c r="CJ118" s="119" t="str">
        <f t="shared" si="131"/>
        <v/>
      </c>
      <c r="CK118" s="119" t="str">
        <f t="shared" si="132"/>
        <v/>
      </c>
      <c r="CL118" s="119" t="str">
        <f t="shared" si="133"/>
        <v/>
      </c>
      <c r="CM118" s="119" t="str">
        <f t="shared" si="134"/>
        <v/>
      </c>
      <c r="CN118" s="119" t="str">
        <f t="shared" si="135"/>
        <v/>
      </c>
      <c r="CO118" s="120" t="str">
        <f t="shared" si="136"/>
        <v/>
      </c>
    </row>
    <row r="119" spans="2:93" x14ac:dyDescent="0.25">
      <c r="B119" s="108" t="s">
        <v>13</v>
      </c>
      <c r="C119" s="121" t="s">
        <v>109</v>
      </c>
      <c r="D119" s="123" t="s">
        <v>109</v>
      </c>
      <c r="E119" s="123" t="s">
        <v>109</v>
      </c>
      <c r="F119" s="123" t="s">
        <v>109</v>
      </c>
      <c r="G119" s="123" t="s">
        <v>109</v>
      </c>
      <c r="H119" s="123" t="s">
        <v>109</v>
      </c>
      <c r="I119" s="123" t="s">
        <v>109</v>
      </c>
      <c r="J119" s="123" t="s">
        <v>109</v>
      </c>
      <c r="K119" s="123" t="s">
        <v>109</v>
      </c>
      <c r="L119" s="123" t="s">
        <v>109</v>
      </c>
      <c r="M119" s="123" t="s">
        <v>109</v>
      </c>
      <c r="N119" s="122" t="s">
        <v>109</v>
      </c>
      <c r="O119" s="123" t="s">
        <v>109</v>
      </c>
      <c r="P119" s="123" t="s">
        <v>109</v>
      </c>
      <c r="Q119" s="123" t="s">
        <v>109</v>
      </c>
      <c r="R119" s="123" t="s">
        <v>109</v>
      </c>
      <c r="S119" s="123" t="s">
        <v>109</v>
      </c>
      <c r="T119" s="123" t="s">
        <v>109</v>
      </c>
      <c r="U119" s="123" t="s">
        <v>109</v>
      </c>
      <c r="V119" s="123" t="s">
        <v>109</v>
      </c>
      <c r="W119" s="123" t="s">
        <v>109</v>
      </c>
      <c r="X119" s="123">
        <v>59.787000000000006</v>
      </c>
      <c r="Y119" s="123" t="s">
        <v>109</v>
      </c>
      <c r="Z119" s="123" t="s">
        <v>109</v>
      </c>
      <c r="AA119" s="123" t="s">
        <v>109</v>
      </c>
      <c r="AB119" s="123" t="s">
        <v>109</v>
      </c>
      <c r="AC119" s="123" t="s">
        <v>109</v>
      </c>
      <c r="AD119" s="123" t="s">
        <v>109</v>
      </c>
      <c r="AE119" s="123" t="s">
        <v>109</v>
      </c>
      <c r="AF119" s="123" t="s">
        <v>109</v>
      </c>
      <c r="AG119" s="123" t="s">
        <v>109</v>
      </c>
      <c r="AH119" s="123" t="s">
        <v>109</v>
      </c>
      <c r="AI119" s="123">
        <v>270.46499999999997</v>
      </c>
      <c r="AJ119" s="123" t="s">
        <v>109</v>
      </c>
      <c r="AK119" s="123" t="s">
        <v>109</v>
      </c>
      <c r="AL119" s="125">
        <v>184.48560000000003</v>
      </c>
      <c r="AM119" s="119" t="s">
        <v>109</v>
      </c>
      <c r="AN119" s="119" t="s">
        <v>109</v>
      </c>
      <c r="AO119" s="119" t="s">
        <v>109</v>
      </c>
      <c r="AP119" s="119" t="s">
        <v>109</v>
      </c>
      <c r="AQ119" s="119" t="s">
        <v>109</v>
      </c>
      <c r="AR119" s="119" t="s">
        <v>109</v>
      </c>
      <c r="AS119" s="119" t="s">
        <v>109</v>
      </c>
      <c r="AT119" s="120" t="s">
        <v>109</v>
      </c>
      <c r="AW119" s="108" t="s">
        <v>13</v>
      </c>
      <c r="AX119" s="121" t="str">
        <f t="shared" si="93"/>
        <v/>
      </c>
      <c r="AY119" s="123" t="str">
        <f t="shared" si="94"/>
        <v/>
      </c>
      <c r="AZ119" s="123" t="str">
        <f t="shared" si="95"/>
        <v/>
      </c>
      <c r="BA119" s="123" t="str">
        <f t="shared" si="96"/>
        <v/>
      </c>
      <c r="BB119" s="123" t="str">
        <f t="shared" si="97"/>
        <v/>
      </c>
      <c r="BC119" s="123" t="str">
        <f t="shared" si="98"/>
        <v/>
      </c>
      <c r="BD119" s="123" t="str">
        <f t="shared" si="99"/>
        <v/>
      </c>
      <c r="BE119" s="123" t="str">
        <f t="shared" si="100"/>
        <v/>
      </c>
      <c r="BF119" s="123" t="str">
        <f t="shared" si="101"/>
        <v/>
      </c>
      <c r="BG119" s="123" t="str">
        <f t="shared" si="102"/>
        <v/>
      </c>
      <c r="BH119" s="123" t="str">
        <f t="shared" si="103"/>
        <v/>
      </c>
      <c r="BI119" s="122" t="str">
        <f t="shared" si="104"/>
        <v/>
      </c>
      <c r="BJ119" s="123" t="str">
        <f t="shared" si="105"/>
        <v/>
      </c>
      <c r="BK119" s="123" t="str">
        <f t="shared" si="106"/>
        <v/>
      </c>
      <c r="BL119" s="123" t="str">
        <f t="shared" si="107"/>
        <v/>
      </c>
      <c r="BM119" s="123" t="str">
        <f t="shared" si="108"/>
        <v/>
      </c>
      <c r="BN119" s="123" t="str">
        <f t="shared" si="109"/>
        <v/>
      </c>
      <c r="BO119" s="123" t="str">
        <f t="shared" si="110"/>
        <v/>
      </c>
      <c r="BP119" s="123" t="str">
        <f t="shared" si="111"/>
        <v/>
      </c>
      <c r="BQ119" s="123" t="str">
        <f t="shared" si="112"/>
        <v/>
      </c>
      <c r="BR119" s="123" t="str">
        <f t="shared" si="113"/>
        <v/>
      </c>
      <c r="BS119" s="123">
        <f t="shared" si="114"/>
        <v>59.787000000000006</v>
      </c>
      <c r="BT119" s="123" t="str">
        <f t="shared" si="115"/>
        <v/>
      </c>
      <c r="BU119" s="123" t="str">
        <f t="shared" si="116"/>
        <v/>
      </c>
      <c r="BV119" s="123" t="str">
        <f t="shared" si="117"/>
        <v/>
      </c>
      <c r="BW119" s="123" t="str">
        <f t="shared" si="118"/>
        <v/>
      </c>
      <c r="BX119" s="123" t="str">
        <f t="shared" si="119"/>
        <v/>
      </c>
      <c r="BY119" s="123" t="str">
        <f t="shared" si="120"/>
        <v/>
      </c>
      <c r="BZ119" s="123" t="str">
        <f t="shared" si="121"/>
        <v/>
      </c>
      <c r="CA119" s="123" t="str">
        <f t="shared" si="122"/>
        <v/>
      </c>
      <c r="CB119" s="123" t="str">
        <f t="shared" si="123"/>
        <v/>
      </c>
      <c r="CC119" s="123" t="str">
        <f t="shared" si="124"/>
        <v/>
      </c>
      <c r="CD119" s="123">
        <f t="shared" si="125"/>
        <v>270.46499999999997</v>
      </c>
      <c r="CE119" s="123" t="str">
        <f t="shared" si="126"/>
        <v/>
      </c>
      <c r="CF119" s="123" t="str">
        <f t="shared" si="127"/>
        <v/>
      </c>
      <c r="CG119" s="125">
        <f t="shared" si="128"/>
        <v>184.48560000000003</v>
      </c>
      <c r="CH119" s="119" t="str">
        <f t="shared" si="129"/>
        <v/>
      </c>
      <c r="CI119" s="119" t="str">
        <f t="shared" si="130"/>
        <v/>
      </c>
      <c r="CJ119" s="119" t="str">
        <f t="shared" si="131"/>
        <v/>
      </c>
      <c r="CK119" s="119" t="str">
        <f t="shared" si="132"/>
        <v/>
      </c>
      <c r="CL119" s="119" t="str">
        <f t="shared" si="133"/>
        <v/>
      </c>
      <c r="CM119" s="119" t="str">
        <f t="shared" si="134"/>
        <v/>
      </c>
      <c r="CN119" s="119" t="str">
        <f t="shared" si="135"/>
        <v/>
      </c>
      <c r="CO119" s="120" t="str">
        <f t="shared" si="136"/>
        <v/>
      </c>
    </row>
    <row r="120" spans="2:93" x14ac:dyDescent="0.25">
      <c r="B120" s="108" t="s">
        <v>14</v>
      </c>
      <c r="C120" s="121" t="s">
        <v>109</v>
      </c>
      <c r="D120" s="123" t="s">
        <v>109</v>
      </c>
      <c r="E120" s="123" t="s">
        <v>109</v>
      </c>
      <c r="F120" s="123" t="s">
        <v>109</v>
      </c>
      <c r="G120" s="123" t="s">
        <v>109</v>
      </c>
      <c r="H120" s="123" t="s">
        <v>109</v>
      </c>
      <c r="I120" s="123" t="s">
        <v>109</v>
      </c>
      <c r="J120" s="123" t="s">
        <v>109</v>
      </c>
      <c r="K120" s="123" t="s">
        <v>109</v>
      </c>
      <c r="L120" s="123" t="s">
        <v>109</v>
      </c>
      <c r="M120" s="123" t="s">
        <v>109</v>
      </c>
      <c r="N120" s="123" t="s">
        <v>109</v>
      </c>
      <c r="O120" s="122" t="s">
        <v>109</v>
      </c>
      <c r="P120" s="123" t="s">
        <v>109</v>
      </c>
      <c r="Q120" s="123" t="s">
        <v>109</v>
      </c>
      <c r="R120" s="123" t="s">
        <v>109</v>
      </c>
      <c r="S120" s="123" t="s">
        <v>109</v>
      </c>
      <c r="T120" s="123" t="s">
        <v>109</v>
      </c>
      <c r="U120" s="123" t="s">
        <v>109</v>
      </c>
      <c r="V120" s="123" t="s">
        <v>109</v>
      </c>
      <c r="W120" s="123" t="s">
        <v>109</v>
      </c>
      <c r="X120" s="123" t="s">
        <v>109</v>
      </c>
      <c r="Y120" s="123" t="s">
        <v>109</v>
      </c>
      <c r="Z120" s="123" t="s">
        <v>109</v>
      </c>
      <c r="AA120" s="123" t="s">
        <v>109</v>
      </c>
      <c r="AB120" s="123" t="s">
        <v>109</v>
      </c>
      <c r="AC120" s="123">
        <v>437.58390000000003</v>
      </c>
      <c r="AD120" s="123" t="s">
        <v>109</v>
      </c>
      <c r="AE120" s="123" t="s">
        <v>109</v>
      </c>
      <c r="AF120" s="123" t="s">
        <v>109</v>
      </c>
      <c r="AG120" s="123" t="s">
        <v>109</v>
      </c>
      <c r="AH120" s="123" t="s">
        <v>109</v>
      </c>
      <c r="AI120" s="123" t="s">
        <v>109</v>
      </c>
      <c r="AJ120" s="123" t="s">
        <v>109</v>
      </c>
      <c r="AK120" s="123" t="s">
        <v>109</v>
      </c>
      <c r="AL120" s="125" t="s">
        <v>109</v>
      </c>
      <c r="AM120" s="119" t="s">
        <v>109</v>
      </c>
      <c r="AN120" s="119" t="s">
        <v>109</v>
      </c>
      <c r="AO120" s="119" t="s">
        <v>109</v>
      </c>
      <c r="AP120" s="119" t="s">
        <v>109</v>
      </c>
      <c r="AQ120" s="119" t="s">
        <v>109</v>
      </c>
      <c r="AR120" s="119" t="s">
        <v>109</v>
      </c>
      <c r="AS120" s="119" t="s">
        <v>109</v>
      </c>
      <c r="AT120" s="120" t="s">
        <v>109</v>
      </c>
      <c r="AW120" s="108" t="s">
        <v>14</v>
      </c>
      <c r="AX120" s="121" t="str">
        <f t="shared" si="93"/>
        <v/>
      </c>
      <c r="AY120" s="123" t="str">
        <f t="shared" si="94"/>
        <v/>
      </c>
      <c r="AZ120" s="123" t="str">
        <f t="shared" si="95"/>
        <v/>
      </c>
      <c r="BA120" s="123" t="str">
        <f t="shared" si="96"/>
        <v/>
      </c>
      <c r="BB120" s="123" t="str">
        <f t="shared" si="97"/>
        <v/>
      </c>
      <c r="BC120" s="123" t="str">
        <f t="shared" si="98"/>
        <v/>
      </c>
      <c r="BD120" s="123" t="str">
        <f t="shared" si="99"/>
        <v/>
      </c>
      <c r="BE120" s="123" t="str">
        <f t="shared" si="100"/>
        <v/>
      </c>
      <c r="BF120" s="123" t="str">
        <f t="shared" si="101"/>
        <v/>
      </c>
      <c r="BG120" s="123" t="str">
        <f t="shared" si="102"/>
        <v/>
      </c>
      <c r="BH120" s="123" t="str">
        <f t="shared" si="103"/>
        <v/>
      </c>
      <c r="BI120" s="123" t="str">
        <f t="shared" si="104"/>
        <v/>
      </c>
      <c r="BJ120" s="122" t="str">
        <f t="shared" si="105"/>
        <v/>
      </c>
      <c r="BK120" s="123" t="str">
        <f t="shared" si="106"/>
        <v/>
      </c>
      <c r="BL120" s="123" t="str">
        <f t="shared" si="107"/>
        <v/>
      </c>
      <c r="BM120" s="123" t="str">
        <f t="shared" si="108"/>
        <v/>
      </c>
      <c r="BN120" s="123" t="str">
        <f t="shared" si="109"/>
        <v/>
      </c>
      <c r="BO120" s="123" t="str">
        <f t="shared" si="110"/>
        <v/>
      </c>
      <c r="BP120" s="123" t="str">
        <f t="shared" si="111"/>
        <v/>
      </c>
      <c r="BQ120" s="123" t="str">
        <f t="shared" si="112"/>
        <v/>
      </c>
      <c r="BR120" s="123" t="str">
        <f t="shared" si="113"/>
        <v/>
      </c>
      <c r="BS120" s="123" t="str">
        <f t="shared" si="114"/>
        <v/>
      </c>
      <c r="BT120" s="123" t="str">
        <f t="shared" si="115"/>
        <v/>
      </c>
      <c r="BU120" s="123" t="str">
        <f t="shared" si="116"/>
        <v/>
      </c>
      <c r="BV120" s="123" t="str">
        <f t="shared" si="117"/>
        <v/>
      </c>
      <c r="BW120" s="123" t="str">
        <f t="shared" si="118"/>
        <v/>
      </c>
      <c r="BX120" s="123">
        <f t="shared" si="119"/>
        <v>437.58390000000003</v>
      </c>
      <c r="BY120" s="123" t="str">
        <f t="shared" si="120"/>
        <v/>
      </c>
      <c r="BZ120" s="123" t="str">
        <f t="shared" si="121"/>
        <v/>
      </c>
      <c r="CA120" s="123" t="str">
        <f t="shared" si="122"/>
        <v/>
      </c>
      <c r="CB120" s="123" t="str">
        <f t="shared" si="123"/>
        <v/>
      </c>
      <c r="CC120" s="123" t="str">
        <f t="shared" si="124"/>
        <v/>
      </c>
      <c r="CD120" s="123" t="str">
        <f t="shared" si="125"/>
        <v/>
      </c>
      <c r="CE120" s="123" t="str">
        <f t="shared" si="126"/>
        <v/>
      </c>
      <c r="CF120" s="123" t="str">
        <f t="shared" si="127"/>
        <v/>
      </c>
      <c r="CG120" s="125" t="str">
        <f t="shared" si="128"/>
        <v/>
      </c>
      <c r="CH120" s="119" t="str">
        <f t="shared" si="129"/>
        <v/>
      </c>
      <c r="CI120" s="119" t="str">
        <f t="shared" si="130"/>
        <v/>
      </c>
      <c r="CJ120" s="119" t="str">
        <f t="shared" si="131"/>
        <v/>
      </c>
      <c r="CK120" s="119" t="str">
        <f t="shared" si="132"/>
        <v/>
      </c>
      <c r="CL120" s="119" t="str">
        <f t="shared" si="133"/>
        <v/>
      </c>
      <c r="CM120" s="119" t="str">
        <f t="shared" si="134"/>
        <v/>
      </c>
      <c r="CN120" s="119" t="str">
        <f t="shared" si="135"/>
        <v/>
      </c>
      <c r="CO120" s="120" t="str">
        <f t="shared" si="136"/>
        <v/>
      </c>
    </row>
    <row r="121" spans="2:93" x14ac:dyDescent="0.25">
      <c r="B121" s="108" t="s">
        <v>16</v>
      </c>
      <c r="C121" s="121">
        <v>129.11144999999999</v>
      </c>
      <c r="D121" s="123" t="s">
        <v>109</v>
      </c>
      <c r="E121" s="123" t="s">
        <v>109</v>
      </c>
      <c r="F121" s="123" t="s">
        <v>109</v>
      </c>
      <c r="G121" s="123" t="s">
        <v>109</v>
      </c>
      <c r="H121" s="123" t="s">
        <v>109</v>
      </c>
      <c r="I121" s="123" t="s">
        <v>109</v>
      </c>
      <c r="J121" s="123" t="s">
        <v>109</v>
      </c>
      <c r="K121" s="123" t="s">
        <v>109</v>
      </c>
      <c r="L121" s="123" t="s">
        <v>109</v>
      </c>
      <c r="M121" s="123" t="s">
        <v>109</v>
      </c>
      <c r="N121" s="123" t="s">
        <v>109</v>
      </c>
      <c r="O121" s="123" t="s">
        <v>109</v>
      </c>
      <c r="P121" s="122" t="s">
        <v>109</v>
      </c>
      <c r="Q121" s="123" t="s">
        <v>109</v>
      </c>
      <c r="R121" s="123" t="s">
        <v>109</v>
      </c>
      <c r="S121" s="123" t="s">
        <v>109</v>
      </c>
      <c r="T121" s="123" t="s">
        <v>109</v>
      </c>
      <c r="U121" s="123" t="s">
        <v>109</v>
      </c>
      <c r="V121" s="123" t="s">
        <v>109</v>
      </c>
      <c r="W121" s="123" t="s">
        <v>109</v>
      </c>
      <c r="X121" s="123" t="s">
        <v>109</v>
      </c>
      <c r="Y121" s="123" t="s">
        <v>109</v>
      </c>
      <c r="Z121" s="123">
        <v>80.712450000000004</v>
      </c>
      <c r="AA121" s="123" t="s">
        <v>109</v>
      </c>
      <c r="AB121" s="123" t="s">
        <v>109</v>
      </c>
      <c r="AC121" s="123" t="s">
        <v>109</v>
      </c>
      <c r="AD121" s="123" t="s">
        <v>109</v>
      </c>
      <c r="AE121" s="123" t="s">
        <v>109</v>
      </c>
      <c r="AF121" s="123">
        <v>74.733750000000001</v>
      </c>
      <c r="AG121" s="123" t="s">
        <v>109</v>
      </c>
      <c r="AH121" s="123" t="s">
        <v>109</v>
      </c>
      <c r="AI121" s="123" t="s">
        <v>109</v>
      </c>
      <c r="AJ121" s="123" t="s">
        <v>109</v>
      </c>
      <c r="AK121" s="123" t="s">
        <v>109</v>
      </c>
      <c r="AL121" s="125" t="s">
        <v>109</v>
      </c>
      <c r="AM121" s="119" t="s">
        <v>109</v>
      </c>
      <c r="AN121" s="119" t="s">
        <v>109</v>
      </c>
      <c r="AO121" s="119" t="s">
        <v>109</v>
      </c>
      <c r="AP121" s="119" t="s">
        <v>109</v>
      </c>
      <c r="AQ121" s="119" t="s">
        <v>109</v>
      </c>
      <c r="AR121" s="119" t="s">
        <v>109</v>
      </c>
      <c r="AS121" s="119" t="s">
        <v>109</v>
      </c>
      <c r="AT121" s="120" t="s">
        <v>109</v>
      </c>
      <c r="AW121" s="108" t="s">
        <v>16</v>
      </c>
      <c r="AX121" s="121">
        <f t="shared" si="93"/>
        <v>129.11144999999999</v>
      </c>
      <c r="AY121" s="123" t="str">
        <f t="shared" si="94"/>
        <v/>
      </c>
      <c r="AZ121" s="123" t="str">
        <f t="shared" si="95"/>
        <v/>
      </c>
      <c r="BA121" s="123" t="str">
        <f t="shared" si="96"/>
        <v/>
      </c>
      <c r="BB121" s="123" t="str">
        <f t="shared" si="97"/>
        <v/>
      </c>
      <c r="BC121" s="123" t="str">
        <f t="shared" si="98"/>
        <v/>
      </c>
      <c r="BD121" s="123" t="str">
        <f t="shared" si="99"/>
        <v/>
      </c>
      <c r="BE121" s="123" t="str">
        <f t="shared" si="100"/>
        <v/>
      </c>
      <c r="BF121" s="123" t="str">
        <f t="shared" si="101"/>
        <v/>
      </c>
      <c r="BG121" s="123" t="str">
        <f t="shared" si="102"/>
        <v/>
      </c>
      <c r="BH121" s="123" t="str">
        <f t="shared" si="103"/>
        <v/>
      </c>
      <c r="BI121" s="123" t="str">
        <f t="shared" si="104"/>
        <v/>
      </c>
      <c r="BJ121" s="123" t="str">
        <f t="shared" si="105"/>
        <v/>
      </c>
      <c r="BK121" s="122" t="str">
        <f t="shared" si="106"/>
        <v/>
      </c>
      <c r="BL121" s="123" t="str">
        <f t="shared" si="107"/>
        <v/>
      </c>
      <c r="BM121" s="123" t="str">
        <f t="shared" si="108"/>
        <v/>
      </c>
      <c r="BN121" s="123" t="str">
        <f t="shared" si="109"/>
        <v/>
      </c>
      <c r="BO121" s="123" t="str">
        <f t="shared" si="110"/>
        <v/>
      </c>
      <c r="BP121" s="123" t="str">
        <f t="shared" si="111"/>
        <v/>
      </c>
      <c r="BQ121" s="123" t="str">
        <f t="shared" si="112"/>
        <v/>
      </c>
      <c r="BR121" s="123" t="str">
        <f t="shared" si="113"/>
        <v/>
      </c>
      <c r="BS121" s="123" t="str">
        <f t="shared" si="114"/>
        <v/>
      </c>
      <c r="BT121" s="123">
        <f t="shared" si="115"/>
        <v>0</v>
      </c>
      <c r="BU121" s="123">
        <f t="shared" si="116"/>
        <v>80.712450000000004</v>
      </c>
      <c r="BV121" s="123" t="str">
        <f t="shared" si="117"/>
        <v/>
      </c>
      <c r="BW121" s="123" t="str">
        <f t="shared" si="118"/>
        <v/>
      </c>
      <c r="BX121" s="123" t="str">
        <f t="shared" si="119"/>
        <v/>
      </c>
      <c r="BY121" s="123" t="str">
        <f t="shared" si="120"/>
        <v/>
      </c>
      <c r="BZ121" s="123" t="str">
        <f t="shared" si="121"/>
        <v/>
      </c>
      <c r="CA121" s="123">
        <f t="shared" si="122"/>
        <v>74.733750000000001</v>
      </c>
      <c r="CB121" s="123" t="str">
        <f t="shared" si="123"/>
        <v/>
      </c>
      <c r="CC121" s="123" t="str">
        <f t="shared" si="124"/>
        <v/>
      </c>
      <c r="CD121" s="123" t="str">
        <f t="shared" si="125"/>
        <v/>
      </c>
      <c r="CE121" s="123" t="str">
        <f t="shared" si="126"/>
        <v/>
      </c>
      <c r="CF121" s="123" t="str">
        <f t="shared" si="127"/>
        <v/>
      </c>
      <c r="CG121" s="125" t="str">
        <f t="shared" si="128"/>
        <v/>
      </c>
      <c r="CH121" s="119" t="str">
        <f t="shared" si="129"/>
        <v/>
      </c>
      <c r="CI121" s="119" t="str">
        <f t="shared" si="130"/>
        <v/>
      </c>
      <c r="CJ121" s="119" t="str">
        <f t="shared" si="131"/>
        <v/>
      </c>
      <c r="CK121" s="119" t="str">
        <f t="shared" si="132"/>
        <v/>
      </c>
      <c r="CL121" s="119" t="str">
        <f t="shared" si="133"/>
        <v/>
      </c>
      <c r="CM121" s="119" t="str">
        <f t="shared" si="134"/>
        <v/>
      </c>
      <c r="CN121" s="119" t="str">
        <f t="shared" si="135"/>
        <v/>
      </c>
      <c r="CO121" s="120" t="str">
        <f t="shared" si="136"/>
        <v/>
      </c>
    </row>
    <row r="122" spans="2:93" x14ac:dyDescent="0.25">
      <c r="B122" s="108" t="s">
        <v>19</v>
      </c>
      <c r="C122" s="121" t="s">
        <v>109</v>
      </c>
      <c r="D122" s="123" t="s">
        <v>109</v>
      </c>
      <c r="E122" s="123" t="s">
        <v>109</v>
      </c>
      <c r="F122" s="123" t="s">
        <v>109</v>
      </c>
      <c r="G122" s="123" t="s">
        <v>109</v>
      </c>
      <c r="H122" s="123" t="s">
        <v>109</v>
      </c>
      <c r="I122" s="123">
        <v>104.62725</v>
      </c>
      <c r="J122" s="123" t="s">
        <v>109</v>
      </c>
      <c r="K122" s="123" t="s">
        <v>109</v>
      </c>
      <c r="L122" s="123" t="s">
        <v>109</v>
      </c>
      <c r="M122" s="123" t="s">
        <v>109</v>
      </c>
      <c r="N122" s="123" t="s">
        <v>109</v>
      </c>
      <c r="O122" s="123" t="s">
        <v>109</v>
      </c>
      <c r="P122" s="123" t="s">
        <v>109</v>
      </c>
      <c r="Q122" s="122" t="s">
        <v>109</v>
      </c>
      <c r="R122" s="123">
        <v>78.861900000000006</v>
      </c>
      <c r="S122" s="123" t="s">
        <v>109</v>
      </c>
      <c r="T122" s="123" t="s">
        <v>109</v>
      </c>
      <c r="U122" s="123" t="s">
        <v>109</v>
      </c>
      <c r="V122" s="123" t="s">
        <v>109</v>
      </c>
      <c r="W122" s="123" t="s">
        <v>109</v>
      </c>
      <c r="X122" s="123" t="s">
        <v>109</v>
      </c>
      <c r="Y122" s="123" t="s">
        <v>109</v>
      </c>
      <c r="Z122" s="123" t="s">
        <v>109</v>
      </c>
      <c r="AA122" s="123" t="s">
        <v>109</v>
      </c>
      <c r="AB122" s="123" t="s">
        <v>109</v>
      </c>
      <c r="AC122" s="123" t="s">
        <v>109</v>
      </c>
      <c r="AD122" s="123" t="s">
        <v>109</v>
      </c>
      <c r="AE122" s="123" t="s">
        <v>109</v>
      </c>
      <c r="AF122" s="123" t="s">
        <v>109</v>
      </c>
      <c r="AG122" s="123" t="s">
        <v>109</v>
      </c>
      <c r="AH122" s="123" t="s">
        <v>109</v>
      </c>
      <c r="AI122" s="123" t="s">
        <v>109</v>
      </c>
      <c r="AJ122" s="123" t="s">
        <v>109</v>
      </c>
      <c r="AK122" s="123" t="s">
        <v>109</v>
      </c>
      <c r="AL122" s="125" t="s">
        <v>109</v>
      </c>
      <c r="AM122" s="119" t="s">
        <v>109</v>
      </c>
      <c r="AN122" s="119" t="s">
        <v>109</v>
      </c>
      <c r="AO122" s="119" t="s">
        <v>109</v>
      </c>
      <c r="AP122" s="119" t="s">
        <v>109</v>
      </c>
      <c r="AQ122" s="119" t="s">
        <v>109</v>
      </c>
      <c r="AR122" s="119" t="s">
        <v>109</v>
      </c>
      <c r="AS122" s="119" t="s">
        <v>109</v>
      </c>
      <c r="AT122" s="120" t="s">
        <v>109</v>
      </c>
      <c r="AW122" s="108" t="s">
        <v>19</v>
      </c>
      <c r="AX122" s="121" t="str">
        <f t="shared" si="93"/>
        <v/>
      </c>
      <c r="AY122" s="123" t="str">
        <f t="shared" si="94"/>
        <v/>
      </c>
      <c r="AZ122" s="123" t="str">
        <f t="shared" si="95"/>
        <v/>
      </c>
      <c r="BA122" s="123" t="str">
        <f t="shared" si="96"/>
        <v/>
      </c>
      <c r="BB122" s="123" t="str">
        <f t="shared" si="97"/>
        <v/>
      </c>
      <c r="BC122" s="123" t="str">
        <f t="shared" si="98"/>
        <v/>
      </c>
      <c r="BD122" s="123">
        <f t="shared" si="99"/>
        <v>104.62725</v>
      </c>
      <c r="BE122" s="123" t="str">
        <f t="shared" si="100"/>
        <v/>
      </c>
      <c r="BF122" s="123" t="str">
        <f t="shared" si="101"/>
        <v/>
      </c>
      <c r="BG122" s="123" t="str">
        <f t="shared" si="102"/>
        <v/>
      </c>
      <c r="BH122" s="123" t="str">
        <f t="shared" si="103"/>
        <v/>
      </c>
      <c r="BI122" s="123" t="str">
        <f t="shared" si="104"/>
        <v/>
      </c>
      <c r="BJ122" s="123" t="str">
        <f t="shared" si="105"/>
        <v/>
      </c>
      <c r="BK122" s="123" t="str">
        <f t="shared" si="106"/>
        <v/>
      </c>
      <c r="BL122" s="122" t="str">
        <f t="shared" si="107"/>
        <v/>
      </c>
      <c r="BM122" s="123">
        <f t="shared" si="108"/>
        <v>78.861900000000006</v>
      </c>
      <c r="BN122" s="123" t="str">
        <f t="shared" si="109"/>
        <v/>
      </c>
      <c r="BO122" s="123" t="str">
        <f t="shared" si="110"/>
        <v/>
      </c>
      <c r="BP122" s="123" t="str">
        <f t="shared" si="111"/>
        <v/>
      </c>
      <c r="BQ122" s="123" t="str">
        <f t="shared" si="112"/>
        <v/>
      </c>
      <c r="BR122" s="123" t="str">
        <f t="shared" si="113"/>
        <v/>
      </c>
      <c r="BS122" s="123" t="str">
        <f t="shared" si="114"/>
        <v/>
      </c>
      <c r="BT122" s="123" t="str">
        <f t="shared" si="115"/>
        <v/>
      </c>
      <c r="BU122" s="123" t="str">
        <f t="shared" si="116"/>
        <v/>
      </c>
      <c r="BV122" s="123" t="str">
        <f t="shared" si="117"/>
        <v/>
      </c>
      <c r="BW122" s="123" t="str">
        <f t="shared" si="118"/>
        <v/>
      </c>
      <c r="BX122" s="123" t="str">
        <f t="shared" si="119"/>
        <v/>
      </c>
      <c r="BY122" s="123" t="str">
        <f t="shared" si="120"/>
        <v/>
      </c>
      <c r="BZ122" s="123" t="str">
        <f t="shared" si="121"/>
        <v/>
      </c>
      <c r="CA122" s="123" t="str">
        <f t="shared" si="122"/>
        <v/>
      </c>
      <c r="CB122" s="123" t="str">
        <f t="shared" si="123"/>
        <v/>
      </c>
      <c r="CC122" s="123" t="str">
        <f t="shared" si="124"/>
        <v/>
      </c>
      <c r="CD122" s="123" t="str">
        <f t="shared" si="125"/>
        <v/>
      </c>
      <c r="CE122" s="123" t="str">
        <f t="shared" si="126"/>
        <v/>
      </c>
      <c r="CF122" s="123" t="str">
        <f t="shared" si="127"/>
        <v/>
      </c>
      <c r="CG122" s="125" t="str">
        <f t="shared" si="128"/>
        <v/>
      </c>
      <c r="CH122" s="119" t="str">
        <f t="shared" si="129"/>
        <v/>
      </c>
      <c r="CI122" s="119" t="str">
        <f t="shared" si="130"/>
        <v/>
      </c>
      <c r="CJ122" s="119" t="str">
        <f t="shared" si="131"/>
        <v/>
      </c>
      <c r="CK122" s="119" t="str">
        <f t="shared" si="132"/>
        <v/>
      </c>
      <c r="CL122" s="119" t="str">
        <f t="shared" si="133"/>
        <v/>
      </c>
      <c r="CM122" s="119" t="str">
        <f t="shared" si="134"/>
        <v/>
      </c>
      <c r="CN122" s="119" t="str">
        <f t="shared" si="135"/>
        <v/>
      </c>
      <c r="CO122" s="120" t="str">
        <f t="shared" si="136"/>
        <v/>
      </c>
    </row>
    <row r="123" spans="2:93" x14ac:dyDescent="0.25">
      <c r="B123" s="108" t="s">
        <v>17</v>
      </c>
      <c r="C123" s="121" t="s">
        <v>109</v>
      </c>
      <c r="D123" s="123" t="s">
        <v>109</v>
      </c>
      <c r="E123" s="123" t="s">
        <v>109</v>
      </c>
      <c r="F123" s="123" t="s">
        <v>109</v>
      </c>
      <c r="G123" s="123" t="s">
        <v>109</v>
      </c>
      <c r="H123" s="123" t="s">
        <v>109</v>
      </c>
      <c r="I123" s="123" t="s">
        <v>109</v>
      </c>
      <c r="J123" s="123" t="s">
        <v>109</v>
      </c>
      <c r="K123" s="123" t="s">
        <v>109</v>
      </c>
      <c r="L123" s="123" t="s">
        <v>109</v>
      </c>
      <c r="M123" s="123" t="s">
        <v>109</v>
      </c>
      <c r="N123" s="123" t="s">
        <v>109</v>
      </c>
      <c r="O123" s="123" t="s">
        <v>109</v>
      </c>
      <c r="P123" s="123" t="s">
        <v>109</v>
      </c>
      <c r="Q123" s="123">
        <v>78.861900000000006</v>
      </c>
      <c r="R123" s="122" t="s">
        <v>109</v>
      </c>
      <c r="S123" s="123" t="s">
        <v>109</v>
      </c>
      <c r="T123" s="123" t="s">
        <v>109</v>
      </c>
      <c r="U123" s="123" t="s">
        <v>109</v>
      </c>
      <c r="V123" s="123" t="s">
        <v>109</v>
      </c>
      <c r="W123" s="123" t="s">
        <v>109</v>
      </c>
      <c r="X123" s="123" t="s">
        <v>109</v>
      </c>
      <c r="Y123" s="123" t="s">
        <v>109</v>
      </c>
      <c r="Z123" s="123" t="s">
        <v>109</v>
      </c>
      <c r="AA123" s="123" t="s">
        <v>109</v>
      </c>
      <c r="AB123" s="123" t="s">
        <v>109</v>
      </c>
      <c r="AC123" s="123" t="s">
        <v>109</v>
      </c>
      <c r="AD123" s="123" t="s">
        <v>109</v>
      </c>
      <c r="AE123" s="123" t="s">
        <v>109</v>
      </c>
      <c r="AF123" s="123" t="s">
        <v>109</v>
      </c>
      <c r="AG123" s="123" t="s">
        <v>109</v>
      </c>
      <c r="AH123" s="123" t="s">
        <v>109</v>
      </c>
      <c r="AI123" s="123" t="s">
        <v>109</v>
      </c>
      <c r="AJ123" s="123" t="s">
        <v>109</v>
      </c>
      <c r="AK123" s="123" t="s">
        <v>109</v>
      </c>
      <c r="AL123" s="125" t="s">
        <v>109</v>
      </c>
      <c r="AM123" s="119" t="s">
        <v>109</v>
      </c>
      <c r="AN123" s="119" t="s">
        <v>109</v>
      </c>
      <c r="AO123" s="119">
        <v>134.52074999999999</v>
      </c>
      <c r="AP123" s="119" t="s">
        <v>109</v>
      </c>
      <c r="AQ123" s="119" t="s">
        <v>109</v>
      </c>
      <c r="AR123" s="119" t="s">
        <v>109</v>
      </c>
      <c r="AS123" s="119" t="s">
        <v>109</v>
      </c>
      <c r="AT123" s="120" t="s">
        <v>109</v>
      </c>
      <c r="AW123" s="108" t="s">
        <v>17</v>
      </c>
      <c r="AX123" s="121" t="str">
        <f t="shared" si="93"/>
        <v/>
      </c>
      <c r="AY123" s="123" t="str">
        <f t="shared" si="94"/>
        <v/>
      </c>
      <c r="AZ123" s="123" t="str">
        <f t="shared" si="95"/>
        <v/>
      </c>
      <c r="BA123" s="123" t="str">
        <f t="shared" si="96"/>
        <v/>
      </c>
      <c r="BB123" s="123" t="str">
        <f t="shared" si="97"/>
        <v/>
      </c>
      <c r="BC123" s="123" t="str">
        <f t="shared" si="98"/>
        <v/>
      </c>
      <c r="BD123" s="123" t="str">
        <f t="shared" si="99"/>
        <v/>
      </c>
      <c r="BE123" s="123" t="str">
        <f t="shared" si="100"/>
        <v/>
      </c>
      <c r="BF123" s="123" t="str">
        <f t="shared" si="101"/>
        <v/>
      </c>
      <c r="BG123" s="123" t="str">
        <f t="shared" si="102"/>
        <v/>
      </c>
      <c r="BH123" s="123" t="str">
        <f t="shared" si="103"/>
        <v/>
      </c>
      <c r="BI123" s="123" t="str">
        <f t="shared" si="104"/>
        <v/>
      </c>
      <c r="BJ123" s="123" t="str">
        <f t="shared" si="105"/>
        <v/>
      </c>
      <c r="BK123" s="123" t="str">
        <f t="shared" si="106"/>
        <v/>
      </c>
      <c r="BL123" s="123">
        <f t="shared" si="107"/>
        <v>78.861900000000006</v>
      </c>
      <c r="BM123" s="122" t="str">
        <f t="shared" si="108"/>
        <v/>
      </c>
      <c r="BN123" s="123" t="str">
        <f t="shared" si="109"/>
        <v/>
      </c>
      <c r="BO123" s="123" t="str">
        <f t="shared" si="110"/>
        <v/>
      </c>
      <c r="BP123" s="123" t="str">
        <f t="shared" si="111"/>
        <v/>
      </c>
      <c r="BQ123" s="123" t="str">
        <f t="shared" si="112"/>
        <v/>
      </c>
      <c r="BR123" s="123" t="str">
        <f t="shared" si="113"/>
        <v/>
      </c>
      <c r="BS123" s="123" t="str">
        <f t="shared" si="114"/>
        <v/>
      </c>
      <c r="BT123" s="123" t="str">
        <f t="shared" si="115"/>
        <v/>
      </c>
      <c r="BU123" s="123" t="str">
        <f t="shared" si="116"/>
        <v/>
      </c>
      <c r="BV123" s="123" t="str">
        <f t="shared" si="117"/>
        <v/>
      </c>
      <c r="BW123" s="123" t="str">
        <f t="shared" si="118"/>
        <v/>
      </c>
      <c r="BX123" s="123" t="str">
        <f t="shared" si="119"/>
        <v/>
      </c>
      <c r="BY123" s="123" t="str">
        <f t="shared" si="120"/>
        <v/>
      </c>
      <c r="BZ123" s="123" t="str">
        <f t="shared" si="121"/>
        <v/>
      </c>
      <c r="CA123" s="123" t="str">
        <f t="shared" si="122"/>
        <v/>
      </c>
      <c r="CB123" s="123" t="str">
        <f t="shared" si="123"/>
        <v/>
      </c>
      <c r="CC123" s="123" t="str">
        <f t="shared" si="124"/>
        <v/>
      </c>
      <c r="CD123" s="123" t="str">
        <f t="shared" si="125"/>
        <v/>
      </c>
      <c r="CE123" s="123" t="str">
        <f t="shared" si="126"/>
        <v/>
      </c>
      <c r="CF123" s="123" t="str">
        <f t="shared" si="127"/>
        <v/>
      </c>
      <c r="CG123" s="125" t="str">
        <f t="shared" si="128"/>
        <v/>
      </c>
      <c r="CH123" s="119" t="str">
        <f t="shared" si="129"/>
        <v/>
      </c>
      <c r="CI123" s="119" t="str">
        <f t="shared" si="130"/>
        <v/>
      </c>
      <c r="CJ123" s="119">
        <f t="shared" si="131"/>
        <v>134.52074999999999</v>
      </c>
      <c r="CK123" s="119" t="str">
        <f t="shared" si="132"/>
        <v/>
      </c>
      <c r="CL123" s="119" t="str">
        <f t="shared" si="133"/>
        <v/>
      </c>
      <c r="CM123" s="119" t="str">
        <f t="shared" si="134"/>
        <v/>
      </c>
      <c r="CN123" s="119" t="str">
        <f t="shared" si="135"/>
        <v/>
      </c>
      <c r="CO123" s="120" t="str">
        <f t="shared" si="136"/>
        <v/>
      </c>
    </row>
    <row r="124" spans="2:93" x14ac:dyDescent="0.25">
      <c r="B124" s="108" t="s">
        <v>18</v>
      </c>
      <c r="C124" s="121" t="s">
        <v>109</v>
      </c>
      <c r="D124" s="123" t="s">
        <v>109</v>
      </c>
      <c r="E124" s="123" t="s">
        <v>109</v>
      </c>
      <c r="F124" s="123" t="s">
        <v>109</v>
      </c>
      <c r="G124" s="123" t="s">
        <v>109</v>
      </c>
      <c r="H124" s="123" t="s">
        <v>109</v>
      </c>
      <c r="I124" s="123" t="s">
        <v>109</v>
      </c>
      <c r="J124" s="123" t="s">
        <v>109</v>
      </c>
      <c r="K124" s="123" t="s">
        <v>109</v>
      </c>
      <c r="L124" s="123" t="s">
        <v>109</v>
      </c>
      <c r="M124" s="123" t="s">
        <v>109</v>
      </c>
      <c r="N124" s="123" t="s">
        <v>109</v>
      </c>
      <c r="O124" s="123" t="s">
        <v>109</v>
      </c>
      <c r="P124" s="123" t="s">
        <v>109</v>
      </c>
      <c r="Q124" s="123" t="s">
        <v>109</v>
      </c>
      <c r="R124" s="123" t="s">
        <v>109</v>
      </c>
      <c r="S124" s="122" t="s">
        <v>109</v>
      </c>
      <c r="T124" s="123" t="s">
        <v>109</v>
      </c>
      <c r="U124" s="123" t="s">
        <v>109</v>
      </c>
      <c r="V124" s="123" t="s">
        <v>109</v>
      </c>
      <c r="W124" s="123" t="s">
        <v>109</v>
      </c>
      <c r="X124" s="123" t="s">
        <v>109</v>
      </c>
      <c r="Y124" s="123" t="s">
        <v>109</v>
      </c>
      <c r="Z124" s="123" t="s">
        <v>109</v>
      </c>
      <c r="AA124" s="123" t="s">
        <v>109</v>
      </c>
      <c r="AB124" s="123" t="s">
        <v>109</v>
      </c>
      <c r="AC124" s="123" t="s">
        <v>109</v>
      </c>
      <c r="AD124" s="123" t="s">
        <v>109</v>
      </c>
      <c r="AE124" s="123" t="s">
        <v>109</v>
      </c>
      <c r="AF124" s="123" t="s">
        <v>109</v>
      </c>
      <c r="AG124" s="123" t="s">
        <v>109</v>
      </c>
      <c r="AH124" s="123" t="s">
        <v>109</v>
      </c>
      <c r="AI124" s="123" t="s">
        <v>109</v>
      </c>
      <c r="AJ124" s="123" t="s">
        <v>109</v>
      </c>
      <c r="AK124" s="123" t="s">
        <v>109</v>
      </c>
      <c r="AL124" s="125" t="s">
        <v>109</v>
      </c>
      <c r="AM124" s="119" t="s">
        <v>109</v>
      </c>
      <c r="AN124" s="119" t="s">
        <v>109</v>
      </c>
      <c r="AO124" s="119" t="s">
        <v>109</v>
      </c>
      <c r="AP124" s="119" t="s">
        <v>109</v>
      </c>
      <c r="AQ124" s="119" t="s">
        <v>109</v>
      </c>
      <c r="AR124" s="119" t="s">
        <v>109</v>
      </c>
      <c r="AS124" s="119" t="s">
        <v>109</v>
      </c>
      <c r="AT124" s="120" t="s">
        <v>109</v>
      </c>
      <c r="AW124" s="108" t="s">
        <v>18</v>
      </c>
      <c r="AX124" s="121" t="str">
        <f t="shared" si="93"/>
        <v/>
      </c>
      <c r="AY124" s="123" t="str">
        <f t="shared" si="94"/>
        <v/>
      </c>
      <c r="AZ124" s="123" t="str">
        <f t="shared" si="95"/>
        <v/>
      </c>
      <c r="BA124" s="123" t="str">
        <f t="shared" si="96"/>
        <v/>
      </c>
      <c r="BB124" s="123" t="str">
        <f t="shared" si="97"/>
        <v/>
      </c>
      <c r="BC124" s="123" t="str">
        <f t="shared" si="98"/>
        <v/>
      </c>
      <c r="BD124" s="123" t="str">
        <f t="shared" si="99"/>
        <v/>
      </c>
      <c r="BE124" s="123" t="str">
        <f t="shared" si="100"/>
        <v/>
      </c>
      <c r="BF124" s="123" t="str">
        <f t="shared" si="101"/>
        <v/>
      </c>
      <c r="BG124" s="123" t="str">
        <f t="shared" si="102"/>
        <v/>
      </c>
      <c r="BH124" s="123" t="str">
        <f t="shared" si="103"/>
        <v/>
      </c>
      <c r="BI124" s="123" t="str">
        <f t="shared" si="104"/>
        <v/>
      </c>
      <c r="BJ124" s="123" t="str">
        <f t="shared" si="105"/>
        <v/>
      </c>
      <c r="BK124" s="123" t="str">
        <f t="shared" si="106"/>
        <v/>
      </c>
      <c r="BL124" s="123" t="str">
        <f t="shared" si="107"/>
        <v/>
      </c>
      <c r="BM124" s="123" t="str">
        <f t="shared" si="108"/>
        <v/>
      </c>
      <c r="BN124" s="122" t="str">
        <f t="shared" si="109"/>
        <v/>
      </c>
      <c r="BO124" s="123" t="str">
        <f t="shared" si="110"/>
        <v/>
      </c>
      <c r="BP124" s="123" t="str">
        <f t="shared" si="111"/>
        <v/>
      </c>
      <c r="BQ124" s="123" t="str">
        <f t="shared" si="112"/>
        <v/>
      </c>
      <c r="BR124" s="123" t="str">
        <f t="shared" si="113"/>
        <v/>
      </c>
      <c r="BS124" s="123" t="str">
        <f t="shared" si="114"/>
        <v/>
      </c>
      <c r="BT124" s="123" t="str">
        <f t="shared" si="115"/>
        <v/>
      </c>
      <c r="BU124" s="123" t="str">
        <f t="shared" si="116"/>
        <v/>
      </c>
      <c r="BV124" s="123" t="str">
        <f t="shared" si="117"/>
        <v/>
      </c>
      <c r="BW124" s="123" t="str">
        <f t="shared" si="118"/>
        <v/>
      </c>
      <c r="BX124" s="123" t="str">
        <f t="shared" si="119"/>
        <v/>
      </c>
      <c r="BY124" s="123" t="str">
        <f t="shared" si="120"/>
        <v/>
      </c>
      <c r="BZ124" s="123" t="str">
        <f t="shared" si="121"/>
        <v/>
      </c>
      <c r="CA124" s="123" t="str">
        <f t="shared" si="122"/>
        <v/>
      </c>
      <c r="CB124" s="123" t="str">
        <f t="shared" si="123"/>
        <v/>
      </c>
      <c r="CC124" s="123" t="str">
        <f t="shared" si="124"/>
        <v/>
      </c>
      <c r="CD124" s="123" t="str">
        <f t="shared" si="125"/>
        <v/>
      </c>
      <c r="CE124" s="123" t="str">
        <f t="shared" si="126"/>
        <v/>
      </c>
      <c r="CF124" s="123" t="str">
        <f t="shared" si="127"/>
        <v/>
      </c>
      <c r="CG124" s="125" t="str">
        <f t="shared" si="128"/>
        <v/>
      </c>
      <c r="CH124" s="119" t="str">
        <f t="shared" si="129"/>
        <v/>
      </c>
      <c r="CI124" s="119" t="str">
        <f t="shared" si="130"/>
        <v/>
      </c>
      <c r="CJ124" s="119" t="str">
        <f t="shared" si="131"/>
        <v/>
      </c>
      <c r="CK124" s="119" t="str">
        <f t="shared" si="132"/>
        <v/>
      </c>
      <c r="CL124" s="119" t="str">
        <f t="shared" si="133"/>
        <v/>
      </c>
      <c r="CM124" s="119" t="str">
        <f t="shared" si="134"/>
        <v/>
      </c>
      <c r="CN124" s="119" t="str">
        <f t="shared" si="135"/>
        <v/>
      </c>
      <c r="CO124" s="120" t="str">
        <f t="shared" si="136"/>
        <v/>
      </c>
    </row>
    <row r="125" spans="2:93" x14ac:dyDescent="0.25">
      <c r="B125" s="108" t="s">
        <v>20</v>
      </c>
      <c r="C125" s="121" t="s">
        <v>109</v>
      </c>
      <c r="D125" s="123" t="s">
        <v>109</v>
      </c>
      <c r="E125" s="123" t="s">
        <v>109</v>
      </c>
      <c r="F125" s="123" t="s">
        <v>109</v>
      </c>
      <c r="G125" s="123" t="s">
        <v>109</v>
      </c>
      <c r="H125" s="123" t="s">
        <v>109</v>
      </c>
      <c r="I125" s="123" t="s">
        <v>109</v>
      </c>
      <c r="J125" s="123" t="s">
        <v>109</v>
      </c>
      <c r="K125" s="123" t="s">
        <v>109</v>
      </c>
      <c r="L125" s="123" t="s">
        <v>109</v>
      </c>
      <c r="M125" s="123" t="s">
        <v>109</v>
      </c>
      <c r="N125" s="123" t="s">
        <v>109</v>
      </c>
      <c r="O125" s="123" t="s">
        <v>109</v>
      </c>
      <c r="P125" s="123" t="s">
        <v>109</v>
      </c>
      <c r="Q125" s="123" t="s">
        <v>109</v>
      </c>
      <c r="R125" s="123" t="s">
        <v>109</v>
      </c>
      <c r="S125" s="123" t="s">
        <v>109</v>
      </c>
      <c r="T125" s="122" t="s">
        <v>109</v>
      </c>
      <c r="U125" s="123" t="s">
        <v>109</v>
      </c>
      <c r="V125" s="123" t="s">
        <v>109</v>
      </c>
      <c r="W125" s="123" t="s">
        <v>109</v>
      </c>
      <c r="X125" s="123" t="s">
        <v>109</v>
      </c>
      <c r="Y125" s="123" t="s">
        <v>109</v>
      </c>
      <c r="Z125" s="123" t="s">
        <v>109</v>
      </c>
      <c r="AA125" s="123" t="s">
        <v>109</v>
      </c>
      <c r="AB125" s="123" t="s">
        <v>109</v>
      </c>
      <c r="AC125" s="123" t="s">
        <v>109</v>
      </c>
      <c r="AD125" s="123" t="s">
        <v>109</v>
      </c>
      <c r="AE125" s="123" t="s">
        <v>109</v>
      </c>
      <c r="AF125" s="123" t="s">
        <v>109</v>
      </c>
      <c r="AG125" s="123" t="s">
        <v>109</v>
      </c>
      <c r="AH125" s="123" t="s">
        <v>109</v>
      </c>
      <c r="AI125" s="123" t="s">
        <v>109</v>
      </c>
      <c r="AJ125" s="123" t="s">
        <v>109</v>
      </c>
      <c r="AK125" s="123" t="s">
        <v>109</v>
      </c>
      <c r="AL125" s="125" t="s">
        <v>109</v>
      </c>
      <c r="AM125" s="119" t="s">
        <v>109</v>
      </c>
      <c r="AN125" s="119" t="s">
        <v>109</v>
      </c>
      <c r="AO125" s="119" t="s">
        <v>109</v>
      </c>
      <c r="AP125" s="119" t="s">
        <v>109</v>
      </c>
      <c r="AQ125" s="119" t="s">
        <v>109</v>
      </c>
      <c r="AR125" s="119" t="s">
        <v>109</v>
      </c>
      <c r="AS125" s="119" t="s">
        <v>109</v>
      </c>
      <c r="AT125" s="120" t="s">
        <v>109</v>
      </c>
      <c r="AW125" s="108" t="s">
        <v>20</v>
      </c>
      <c r="AX125" s="121" t="str">
        <f t="shared" si="93"/>
        <v/>
      </c>
      <c r="AY125" s="123" t="str">
        <f t="shared" si="94"/>
        <v/>
      </c>
      <c r="AZ125" s="123" t="str">
        <f t="shared" si="95"/>
        <v/>
      </c>
      <c r="BA125" s="123" t="str">
        <f t="shared" si="96"/>
        <v/>
      </c>
      <c r="BB125" s="123" t="str">
        <f t="shared" si="97"/>
        <v/>
      </c>
      <c r="BC125" s="123" t="str">
        <f t="shared" si="98"/>
        <v/>
      </c>
      <c r="BD125" s="123" t="str">
        <f t="shared" si="99"/>
        <v/>
      </c>
      <c r="BE125" s="123" t="str">
        <f t="shared" si="100"/>
        <v/>
      </c>
      <c r="BF125" s="123" t="str">
        <f t="shared" si="101"/>
        <v/>
      </c>
      <c r="BG125" s="123" t="str">
        <f t="shared" si="102"/>
        <v/>
      </c>
      <c r="BH125" s="123" t="str">
        <f t="shared" si="103"/>
        <v/>
      </c>
      <c r="BI125" s="123" t="str">
        <f t="shared" si="104"/>
        <v/>
      </c>
      <c r="BJ125" s="123" t="str">
        <f t="shared" si="105"/>
        <v/>
      </c>
      <c r="BK125" s="123" t="str">
        <f t="shared" si="106"/>
        <v/>
      </c>
      <c r="BL125" s="123" t="str">
        <f t="shared" si="107"/>
        <v/>
      </c>
      <c r="BM125" s="123" t="str">
        <f t="shared" si="108"/>
        <v/>
      </c>
      <c r="BN125" s="123" t="str">
        <f t="shared" si="109"/>
        <v/>
      </c>
      <c r="BO125" s="122" t="str">
        <f t="shared" si="110"/>
        <v/>
      </c>
      <c r="BP125" s="123" t="str">
        <f t="shared" si="111"/>
        <v/>
      </c>
      <c r="BQ125" s="123" t="str">
        <f t="shared" si="112"/>
        <v/>
      </c>
      <c r="BR125" s="123" t="str">
        <f t="shared" si="113"/>
        <v/>
      </c>
      <c r="BS125" s="123" t="str">
        <f t="shared" si="114"/>
        <v/>
      </c>
      <c r="BT125" s="123" t="str">
        <f t="shared" si="115"/>
        <v/>
      </c>
      <c r="BU125" s="123" t="str">
        <f t="shared" si="116"/>
        <v/>
      </c>
      <c r="BV125" s="123" t="str">
        <f t="shared" si="117"/>
        <v/>
      </c>
      <c r="BW125" s="123" t="str">
        <f t="shared" si="118"/>
        <v/>
      </c>
      <c r="BX125" s="123" t="str">
        <f t="shared" si="119"/>
        <v/>
      </c>
      <c r="BY125" s="123" t="str">
        <f t="shared" si="120"/>
        <v/>
      </c>
      <c r="BZ125" s="123" t="str">
        <f t="shared" si="121"/>
        <v/>
      </c>
      <c r="CA125" s="123" t="str">
        <f t="shared" si="122"/>
        <v/>
      </c>
      <c r="CB125" s="123" t="str">
        <f t="shared" si="123"/>
        <v/>
      </c>
      <c r="CC125" s="123" t="str">
        <f t="shared" si="124"/>
        <v/>
      </c>
      <c r="CD125" s="123" t="str">
        <f t="shared" si="125"/>
        <v/>
      </c>
      <c r="CE125" s="123" t="str">
        <f t="shared" si="126"/>
        <v/>
      </c>
      <c r="CF125" s="123" t="str">
        <f t="shared" si="127"/>
        <v/>
      </c>
      <c r="CG125" s="125" t="str">
        <f t="shared" si="128"/>
        <v/>
      </c>
      <c r="CH125" s="119" t="str">
        <f t="shared" si="129"/>
        <v/>
      </c>
      <c r="CI125" s="119" t="str">
        <f t="shared" si="130"/>
        <v/>
      </c>
      <c r="CJ125" s="119" t="str">
        <f t="shared" si="131"/>
        <v/>
      </c>
      <c r="CK125" s="119" t="str">
        <f t="shared" si="132"/>
        <v/>
      </c>
      <c r="CL125" s="119" t="str">
        <f t="shared" si="133"/>
        <v/>
      </c>
      <c r="CM125" s="119" t="str">
        <f t="shared" si="134"/>
        <v/>
      </c>
      <c r="CN125" s="119" t="str">
        <f t="shared" si="135"/>
        <v/>
      </c>
      <c r="CO125" s="120" t="str">
        <f t="shared" si="136"/>
        <v/>
      </c>
    </row>
    <row r="126" spans="2:93" x14ac:dyDescent="0.25">
      <c r="B126" s="108" t="s">
        <v>21</v>
      </c>
      <c r="C126" s="121" t="s">
        <v>109</v>
      </c>
      <c r="D126" s="123">
        <v>2320.3050000000003</v>
      </c>
      <c r="E126" s="123" t="s">
        <v>109</v>
      </c>
      <c r="F126" s="123" t="s">
        <v>109</v>
      </c>
      <c r="G126" s="123" t="s">
        <v>109</v>
      </c>
      <c r="H126" s="123" t="s">
        <v>109</v>
      </c>
      <c r="I126" s="123" t="s">
        <v>109</v>
      </c>
      <c r="J126" s="123" t="s">
        <v>109</v>
      </c>
      <c r="K126" s="123" t="s">
        <v>109</v>
      </c>
      <c r="L126" s="123">
        <v>3734.26755</v>
      </c>
      <c r="M126" s="123" t="s">
        <v>109</v>
      </c>
      <c r="N126" s="123" t="s">
        <v>109</v>
      </c>
      <c r="O126" s="123" t="s">
        <v>109</v>
      </c>
      <c r="P126" s="123" t="s">
        <v>109</v>
      </c>
      <c r="Q126" s="123" t="s">
        <v>109</v>
      </c>
      <c r="R126" s="123" t="s">
        <v>109</v>
      </c>
      <c r="S126" s="123" t="s">
        <v>109</v>
      </c>
      <c r="T126" s="123" t="s">
        <v>109</v>
      </c>
      <c r="U126" s="122" t="s">
        <v>109</v>
      </c>
      <c r="V126" s="123" t="s">
        <v>109</v>
      </c>
      <c r="W126" s="123" t="s">
        <v>109</v>
      </c>
      <c r="X126" s="123" t="s">
        <v>109</v>
      </c>
      <c r="Y126" s="123" t="s">
        <v>109</v>
      </c>
      <c r="Z126" s="123" t="s">
        <v>109</v>
      </c>
      <c r="AA126" s="123" t="s">
        <v>109</v>
      </c>
      <c r="AB126" s="123" t="s">
        <v>109</v>
      </c>
      <c r="AC126" s="123">
        <v>1162.1454000000001</v>
      </c>
      <c r="AD126" s="123" t="s">
        <v>109</v>
      </c>
      <c r="AE126" s="123" t="s">
        <v>109</v>
      </c>
      <c r="AF126" s="123" t="s">
        <v>109</v>
      </c>
      <c r="AG126" s="123" t="s">
        <v>109</v>
      </c>
      <c r="AH126" s="123" t="s">
        <v>109</v>
      </c>
      <c r="AI126" s="123" t="s">
        <v>109</v>
      </c>
      <c r="AJ126" s="123" t="s">
        <v>109</v>
      </c>
      <c r="AK126" s="123" t="s">
        <v>109</v>
      </c>
      <c r="AL126" s="125" t="s">
        <v>109</v>
      </c>
      <c r="AM126" s="119" t="s">
        <v>109</v>
      </c>
      <c r="AN126" s="119" t="s">
        <v>109</v>
      </c>
      <c r="AO126" s="119" t="s">
        <v>109</v>
      </c>
      <c r="AP126" s="119" t="s">
        <v>109</v>
      </c>
      <c r="AQ126" s="119" t="s">
        <v>109</v>
      </c>
      <c r="AR126" s="119" t="s">
        <v>109</v>
      </c>
      <c r="AS126" s="119" t="s">
        <v>109</v>
      </c>
      <c r="AT126" s="120" t="s">
        <v>109</v>
      </c>
      <c r="AW126" s="108" t="s">
        <v>21</v>
      </c>
      <c r="AX126" s="121" t="str">
        <f t="shared" si="93"/>
        <v/>
      </c>
      <c r="AY126" s="123">
        <f t="shared" si="94"/>
        <v>2320.3050000000003</v>
      </c>
      <c r="AZ126" s="123" t="str">
        <f t="shared" si="95"/>
        <v/>
      </c>
      <c r="BA126" s="123" t="str">
        <f t="shared" si="96"/>
        <v/>
      </c>
      <c r="BB126" s="123" t="str">
        <f t="shared" si="97"/>
        <v/>
      </c>
      <c r="BC126" s="123" t="str">
        <f t="shared" si="98"/>
        <v/>
      </c>
      <c r="BD126" s="123" t="str">
        <f t="shared" si="99"/>
        <v/>
      </c>
      <c r="BE126" s="123" t="str">
        <f t="shared" si="100"/>
        <v/>
      </c>
      <c r="BF126" s="123" t="str">
        <f t="shared" si="101"/>
        <v/>
      </c>
      <c r="BG126" s="123">
        <f t="shared" si="102"/>
        <v>3734.26755</v>
      </c>
      <c r="BH126" s="123" t="str">
        <f t="shared" si="103"/>
        <v/>
      </c>
      <c r="BI126" s="123" t="str">
        <f t="shared" si="104"/>
        <v/>
      </c>
      <c r="BJ126" s="123" t="str">
        <f t="shared" si="105"/>
        <v/>
      </c>
      <c r="BK126" s="123" t="str">
        <f t="shared" si="106"/>
        <v/>
      </c>
      <c r="BL126" s="123" t="str">
        <f t="shared" si="107"/>
        <v/>
      </c>
      <c r="BM126" s="123" t="str">
        <f t="shared" si="108"/>
        <v/>
      </c>
      <c r="BN126" s="123" t="str">
        <f t="shared" si="109"/>
        <v/>
      </c>
      <c r="BO126" s="123" t="str">
        <f t="shared" si="110"/>
        <v/>
      </c>
      <c r="BP126" s="122" t="str">
        <f t="shared" si="111"/>
        <v/>
      </c>
      <c r="BQ126" s="123" t="str">
        <f t="shared" si="112"/>
        <v/>
      </c>
      <c r="BR126" s="123" t="str">
        <f t="shared" si="113"/>
        <v/>
      </c>
      <c r="BS126" s="123" t="str">
        <f t="shared" si="114"/>
        <v/>
      </c>
      <c r="BT126" s="123" t="str">
        <f t="shared" si="115"/>
        <v/>
      </c>
      <c r="BU126" s="123" t="str">
        <f t="shared" si="116"/>
        <v/>
      </c>
      <c r="BV126" s="123" t="str">
        <f t="shared" si="117"/>
        <v/>
      </c>
      <c r="BW126" s="123" t="str">
        <f t="shared" si="118"/>
        <v/>
      </c>
      <c r="BX126" s="123">
        <f t="shared" si="119"/>
        <v>1162.1454000000001</v>
      </c>
      <c r="BY126" s="123" t="str">
        <f t="shared" si="120"/>
        <v/>
      </c>
      <c r="BZ126" s="123" t="str">
        <f t="shared" si="121"/>
        <v/>
      </c>
      <c r="CA126" s="123" t="str">
        <f t="shared" si="122"/>
        <v/>
      </c>
      <c r="CB126" s="123" t="str">
        <f t="shared" si="123"/>
        <v/>
      </c>
      <c r="CC126" s="123" t="str">
        <f t="shared" si="124"/>
        <v/>
      </c>
      <c r="CD126" s="123" t="str">
        <f t="shared" si="125"/>
        <v/>
      </c>
      <c r="CE126" s="123" t="str">
        <f t="shared" si="126"/>
        <v/>
      </c>
      <c r="CF126" s="123" t="str">
        <f t="shared" si="127"/>
        <v/>
      </c>
      <c r="CG126" s="125" t="str">
        <f t="shared" si="128"/>
        <v/>
      </c>
      <c r="CH126" s="119" t="str">
        <f t="shared" si="129"/>
        <v/>
      </c>
      <c r="CI126" s="119" t="str">
        <f t="shared" si="130"/>
        <v/>
      </c>
      <c r="CJ126" s="119" t="str">
        <f t="shared" si="131"/>
        <v/>
      </c>
      <c r="CK126" s="119" t="str">
        <f t="shared" si="132"/>
        <v/>
      </c>
      <c r="CL126" s="119" t="str">
        <f t="shared" si="133"/>
        <v/>
      </c>
      <c r="CM126" s="119" t="str">
        <f t="shared" si="134"/>
        <v/>
      </c>
      <c r="CN126" s="119" t="str">
        <f t="shared" si="135"/>
        <v/>
      </c>
      <c r="CO126" s="120" t="str">
        <f t="shared" si="136"/>
        <v/>
      </c>
    </row>
    <row r="127" spans="2:93" x14ac:dyDescent="0.25">
      <c r="B127" s="108" t="s">
        <v>23</v>
      </c>
      <c r="C127" s="121" t="s">
        <v>109</v>
      </c>
      <c r="D127" s="123" t="s">
        <v>109</v>
      </c>
      <c r="E127" s="123" t="s">
        <v>109</v>
      </c>
      <c r="F127" s="123" t="s">
        <v>109</v>
      </c>
      <c r="G127" s="123" t="s">
        <v>109</v>
      </c>
      <c r="H127" s="123" t="s">
        <v>109</v>
      </c>
      <c r="I127" s="123" t="s">
        <v>109</v>
      </c>
      <c r="J127" s="123" t="s">
        <v>109</v>
      </c>
      <c r="K127" s="123" t="s">
        <v>109</v>
      </c>
      <c r="L127" s="123"/>
      <c r="M127" s="123" t="s">
        <v>109</v>
      </c>
      <c r="N127" s="123" t="s">
        <v>109</v>
      </c>
      <c r="O127" s="123" t="s">
        <v>109</v>
      </c>
      <c r="P127" s="123" t="s">
        <v>109</v>
      </c>
      <c r="Q127" s="123" t="s">
        <v>109</v>
      </c>
      <c r="R127" s="123" t="s">
        <v>109</v>
      </c>
      <c r="S127" s="123" t="s">
        <v>109</v>
      </c>
      <c r="T127" s="123" t="s">
        <v>109</v>
      </c>
      <c r="U127" s="123" t="s">
        <v>109</v>
      </c>
      <c r="V127" s="122" t="s">
        <v>109</v>
      </c>
      <c r="W127" s="123" t="s">
        <v>109</v>
      </c>
      <c r="X127" s="123" t="s">
        <v>109</v>
      </c>
      <c r="Y127" s="123" t="s">
        <v>109</v>
      </c>
      <c r="Z127" s="123" t="s">
        <v>109</v>
      </c>
      <c r="AA127" s="123" t="s">
        <v>109</v>
      </c>
      <c r="AB127" s="123" t="s">
        <v>109</v>
      </c>
      <c r="AC127" s="123" t="s">
        <v>109</v>
      </c>
      <c r="AD127" s="123" t="s">
        <v>109</v>
      </c>
      <c r="AE127" s="123" t="s">
        <v>109</v>
      </c>
      <c r="AF127" s="123" t="s">
        <v>109</v>
      </c>
      <c r="AG127" s="123" t="s">
        <v>109</v>
      </c>
      <c r="AH127" s="123" t="s">
        <v>109</v>
      </c>
      <c r="AI127" s="123" t="s">
        <v>109</v>
      </c>
      <c r="AJ127" s="123" t="s">
        <v>109</v>
      </c>
      <c r="AK127" s="123" t="s">
        <v>109</v>
      </c>
      <c r="AL127" s="125" t="s">
        <v>109</v>
      </c>
      <c r="AM127" s="119" t="s">
        <v>109</v>
      </c>
      <c r="AN127" s="119" t="s">
        <v>109</v>
      </c>
      <c r="AO127" s="119" t="s">
        <v>109</v>
      </c>
      <c r="AP127" s="119" t="s">
        <v>109</v>
      </c>
      <c r="AQ127" s="119" t="s">
        <v>109</v>
      </c>
      <c r="AR127" s="119" t="s">
        <v>109</v>
      </c>
      <c r="AS127" s="119" t="s">
        <v>109</v>
      </c>
      <c r="AT127" s="120" t="s">
        <v>109</v>
      </c>
      <c r="AW127" s="108" t="s">
        <v>23</v>
      </c>
      <c r="AX127" s="121" t="str">
        <f t="shared" si="93"/>
        <v/>
      </c>
      <c r="AY127" s="123" t="str">
        <f t="shared" si="94"/>
        <v/>
      </c>
      <c r="AZ127" s="123" t="str">
        <f t="shared" si="95"/>
        <v/>
      </c>
      <c r="BA127" s="123" t="str">
        <f t="shared" si="96"/>
        <v/>
      </c>
      <c r="BB127" s="123" t="str">
        <f t="shared" si="97"/>
        <v/>
      </c>
      <c r="BC127" s="123" t="str">
        <f t="shared" si="98"/>
        <v/>
      </c>
      <c r="BD127" s="123" t="str">
        <f t="shared" si="99"/>
        <v/>
      </c>
      <c r="BE127" s="123" t="str">
        <f t="shared" si="100"/>
        <v/>
      </c>
      <c r="BF127" s="123" t="str">
        <f t="shared" si="101"/>
        <v/>
      </c>
      <c r="BG127" s="123" t="str">
        <f t="shared" si="102"/>
        <v/>
      </c>
      <c r="BH127" s="123" t="str">
        <f t="shared" si="103"/>
        <v/>
      </c>
      <c r="BI127" s="123" t="str">
        <f t="shared" si="104"/>
        <v/>
      </c>
      <c r="BJ127" s="123" t="str">
        <f t="shared" si="105"/>
        <v/>
      </c>
      <c r="BK127" s="123" t="str">
        <f t="shared" si="106"/>
        <v/>
      </c>
      <c r="BL127" s="123" t="str">
        <f t="shared" si="107"/>
        <v/>
      </c>
      <c r="BM127" s="123" t="str">
        <f t="shared" si="108"/>
        <v/>
      </c>
      <c r="BN127" s="123" t="str">
        <f t="shared" si="109"/>
        <v/>
      </c>
      <c r="BO127" s="123" t="str">
        <f t="shared" si="110"/>
        <v/>
      </c>
      <c r="BP127" s="123" t="str">
        <f t="shared" si="111"/>
        <v/>
      </c>
      <c r="BQ127" s="122" t="str">
        <f t="shared" si="112"/>
        <v/>
      </c>
      <c r="BR127" s="123" t="str">
        <f t="shared" si="113"/>
        <v/>
      </c>
      <c r="BS127" s="123" t="str">
        <f t="shared" si="114"/>
        <v/>
      </c>
      <c r="BT127" s="123" t="str">
        <f t="shared" si="115"/>
        <v/>
      </c>
      <c r="BU127" s="123" t="str">
        <f t="shared" si="116"/>
        <v/>
      </c>
      <c r="BV127" s="123" t="str">
        <f t="shared" si="117"/>
        <v/>
      </c>
      <c r="BW127" s="123" t="str">
        <f t="shared" si="118"/>
        <v/>
      </c>
      <c r="BX127" s="123" t="str">
        <f t="shared" si="119"/>
        <v/>
      </c>
      <c r="BY127" s="123" t="str">
        <f t="shared" si="120"/>
        <v/>
      </c>
      <c r="BZ127" s="123" t="str">
        <f t="shared" si="121"/>
        <v/>
      </c>
      <c r="CA127" s="123" t="str">
        <f t="shared" si="122"/>
        <v/>
      </c>
      <c r="CB127" s="123" t="str">
        <f t="shared" si="123"/>
        <v/>
      </c>
      <c r="CC127" s="123" t="str">
        <f t="shared" si="124"/>
        <v/>
      </c>
      <c r="CD127" s="123" t="str">
        <f t="shared" si="125"/>
        <v/>
      </c>
      <c r="CE127" s="123" t="str">
        <f t="shared" si="126"/>
        <v/>
      </c>
      <c r="CF127" s="123" t="str">
        <f t="shared" si="127"/>
        <v/>
      </c>
      <c r="CG127" s="125" t="str">
        <f t="shared" si="128"/>
        <v/>
      </c>
      <c r="CH127" s="119" t="str">
        <f t="shared" si="129"/>
        <v/>
      </c>
      <c r="CI127" s="119" t="str">
        <f t="shared" si="130"/>
        <v/>
      </c>
      <c r="CJ127" s="119" t="str">
        <f t="shared" si="131"/>
        <v/>
      </c>
      <c r="CK127" s="119" t="str">
        <f t="shared" si="132"/>
        <v/>
      </c>
      <c r="CL127" s="119" t="str">
        <f t="shared" si="133"/>
        <v/>
      </c>
      <c r="CM127" s="119" t="str">
        <f t="shared" si="134"/>
        <v/>
      </c>
      <c r="CN127" s="119" t="str">
        <f t="shared" si="135"/>
        <v/>
      </c>
      <c r="CO127" s="120" t="str">
        <f t="shared" si="136"/>
        <v/>
      </c>
    </row>
    <row r="128" spans="2:93" x14ac:dyDescent="0.25">
      <c r="B128" s="108" t="s">
        <v>24</v>
      </c>
      <c r="C128" s="121" t="s">
        <v>109</v>
      </c>
      <c r="D128" s="123" t="s">
        <v>109</v>
      </c>
      <c r="E128" s="123" t="s">
        <v>109</v>
      </c>
      <c r="F128" s="123" t="s">
        <v>109</v>
      </c>
      <c r="G128" s="123" t="s">
        <v>109</v>
      </c>
      <c r="H128" s="123" t="s">
        <v>109</v>
      </c>
      <c r="I128" s="123" t="s">
        <v>109</v>
      </c>
      <c r="J128" s="123" t="s">
        <v>109</v>
      </c>
      <c r="K128" s="123" t="s">
        <v>109</v>
      </c>
      <c r="L128" s="123" t="s">
        <v>109</v>
      </c>
      <c r="M128" s="123" t="s">
        <v>109</v>
      </c>
      <c r="N128" s="123" t="s">
        <v>109</v>
      </c>
      <c r="O128" s="123" t="s">
        <v>109</v>
      </c>
      <c r="P128" s="123" t="s">
        <v>109</v>
      </c>
      <c r="Q128" s="123" t="s">
        <v>109</v>
      </c>
      <c r="R128" s="123" t="s">
        <v>109</v>
      </c>
      <c r="S128" s="123" t="s">
        <v>109</v>
      </c>
      <c r="T128" s="123" t="s">
        <v>109</v>
      </c>
      <c r="U128" s="123" t="s">
        <v>109</v>
      </c>
      <c r="V128" s="123" t="s">
        <v>109</v>
      </c>
      <c r="W128" s="122" t="s">
        <v>109</v>
      </c>
      <c r="X128" s="123" t="s">
        <v>109</v>
      </c>
      <c r="Y128" s="123" t="s">
        <v>109</v>
      </c>
      <c r="Z128" s="123" t="s">
        <v>109</v>
      </c>
      <c r="AA128" s="123">
        <v>149.4675</v>
      </c>
      <c r="AB128" s="123" t="s">
        <v>109</v>
      </c>
      <c r="AC128" s="123" t="s">
        <v>109</v>
      </c>
      <c r="AD128" s="123" t="s">
        <v>109</v>
      </c>
      <c r="AE128" s="123" t="s">
        <v>109</v>
      </c>
      <c r="AF128" s="123" t="s">
        <v>109</v>
      </c>
      <c r="AG128" s="123" t="s">
        <v>109</v>
      </c>
      <c r="AH128" s="123" t="s">
        <v>109</v>
      </c>
      <c r="AI128" s="123" t="s">
        <v>109</v>
      </c>
      <c r="AJ128" s="123" t="s">
        <v>109</v>
      </c>
      <c r="AK128" s="123" t="s">
        <v>109</v>
      </c>
      <c r="AL128" s="125" t="s">
        <v>109</v>
      </c>
      <c r="AM128" s="119" t="s">
        <v>109</v>
      </c>
      <c r="AN128" s="119" t="s">
        <v>109</v>
      </c>
      <c r="AO128" s="119" t="s">
        <v>109</v>
      </c>
      <c r="AP128" s="119" t="s">
        <v>109</v>
      </c>
      <c r="AQ128" s="119" t="s">
        <v>109</v>
      </c>
      <c r="AR128" s="119" t="s">
        <v>109</v>
      </c>
      <c r="AS128" s="119" t="s">
        <v>109</v>
      </c>
      <c r="AT128" s="120" t="s">
        <v>109</v>
      </c>
      <c r="AW128" s="108" t="s">
        <v>24</v>
      </c>
      <c r="AX128" s="121" t="str">
        <f t="shared" ref="AX128:CO128" si="137">IF(C181="","",IF(C128="",0,C128))</f>
        <v/>
      </c>
      <c r="AY128" s="123" t="str">
        <f t="shared" si="137"/>
        <v/>
      </c>
      <c r="AZ128" s="123" t="str">
        <f t="shared" si="137"/>
        <v/>
      </c>
      <c r="BA128" s="123" t="str">
        <f t="shared" si="137"/>
        <v/>
      </c>
      <c r="BB128" s="123" t="str">
        <f t="shared" si="137"/>
        <v/>
      </c>
      <c r="BC128" s="123" t="str">
        <f t="shared" si="137"/>
        <v/>
      </c>
      <c r="BD128" s="123" t="str">
        <f t="shared" si="137"/>
        <v/>
      </c>
      <c r="BE128" s="123" t="str">
        <f t="shared" si="137"/>
        <v/>
      </c>
      <c r="BF128" s="123" t="str">
        <f t="shared" si="137"/>
        <v/>
      </c>
      <c r="BG128" s="123" t="str">
        <f t="shared" si="137"/>
        <v/>
      </c>
      <c r="BH128" s="123" t="str">
        <f t="shared" si="137"/>
        <v/>
      </c>
      <c r="BI128" s="123" t="str">
        <f t="shared" si="137"/>
        <v/>
      </c>
      <c r="BJ128" s="123" t="str">
        <f t="shared" si="137"/>
        <v/>
      </c>
      <c r="BK128" s="123" t="str">
        <f t="shared" si="137"/>
        <v/>
      </c>
      <c r="BL128" s="123" t="str">
        <f t="shared" si="137"/>
        <v/>
      </c>
      <c r="BM128" s="123" t="str">
        <f t="shared" si="137"/>
        <v/>
      </c>
      <c r="BN128" s="123" t="str">
        <f t="shared" si="137"/>
        <v/>
      </c>
      <c r="BO128" s="123" t="str">
        <f t="shared" si="137"/>
        <v/>
      </c>
      <c r="BP128" s="123" t="str">
        <f t="shared" si="137"/>
        <v/>
      </c>
      <c r="BQ128" s="123" t="str">
        <f t="shared" si="137"/>
        <v/>
      </c>
      <c r="BR128" s="122" t="str">
        <f t="shared" si="137"/>
        <v/>
      </c>
      <c r="BS128" s="123" t="str">
        <f t="shared" si="137"/>
        <v/>
      </c>
      <c r="BT128" s="123" t="str">
        <f t="shared" si="137"/>
        <v/>
      </c>
      <c r="BU128" s="123" t="str">
        <f t="shared" si="137"/>
        <v/>
      </c>
      <c r="BV128" s="123">
        <f t="shared" si="137"/>
        <v>149.4675</v>
      </c>
      <c r="BW128" s="123" t="str">
        <f t="shared" si="137"/>
        <v/>
      </c>
      <c r="BX128" s="123" t="str">
        <f t="shared" si="137"/>
        <v/>
      </c>
      <c r="BY128" s="123" t="str">
        <f t="shared" si="137"/>
        <v/>
      </c>
      <c r="BZ128" s="123" t="str">
        <f t="shared" si="137"/>
        <v/>
      </c>
      <c r="CA128" s="123" t="str">
        <f t="shared" si="137"/>
        <v/>
      </c>
      <c r="CB128" s="123" t="str">
        <f t="shared" si="137"/>
        <v/>
      </c>
      <c r="CC128" s="123" t="str">
        <f t="shared" si="137"/>
        <v/>
      </c>
      <c r="CD128" s="123" t="str">
        <f t="shared" si="137"/>
        <v/>
      </c>
      <c r="CE128" s="123" t="str">
        <f t="shared" si="137"/>
        <v/>
      </c>
      <c r="CF128" s="123" t="str">
        <f t="shared" si="137"/>
        <v/>
      </c>
      <c r="CG128" s="125" t="str">
        <f t="shared" si="137"/>
        <v/>
      </c>
      <c r="CH128" s="119" t="str">
        <f t="shared" si="137"/>
        <v/>
      </c>
      <c r="CI128" s="119" t="str">
        <f t="shared" si="137"/>
        <v/>
      </c>
      <c r="CJ128" s="119" t="str">
        <f t="shared" si="137"/>
        <v/>
      </c>
      <c r="CK128" s="119" t="str">
        <f t="shared" si="137"/>
        <v/>
      </c>
      <c r="CL128" s="119" t="str">
        <f t="shared" si="137"/>
        <v/>
      </c>
      <c r="CM128" s="119" t="str">
        <f t="shared" si="137"/>
        <v/>
      </c>
      <c r="CN128" s="119" t="str">
        <f t="shared" si="137"/>
        <v/>
      </c>
      <c r="CO128" s="120" t="str">
        <f t="shared" si="137"/>
        <v/>
      </c>
    </row>
    <row r="129" spans="2:93" x14ac:dyDescent="0.25">
      <c r="B129" s="108" t="s">
        <v>25</v>
      </c>
      <c r="C129" s="121" t="s">
        <v>109</v>
      </c>
      <c r="D129" s="123" t="s">
        <v>109</v>
      </c>
      <c r="E129" s="123">
        <v>1176.5227499999999</v>
      </c>
      <c r="F129" s="123" t="s">
        <v>109</v>
      </c>
      <c r="G129" s="123" t="s">
        <v>109</v>
      </c>
      <c r="H129" s="123" t="s">
        <v>109</v>
      </c>
      <c r="I129" s="123" t="s">
        <v>109</v>
      </c>
      <c r="J129" s="123" t="s">
        <v>109</v>
      </c>
      <c r="K129" s="123" t="s">
        <v>109</v>
      </c>
      <c r="L129" s="123" t="s">
        <v>109</v>
      </c>
      <c r="M129" s="123" t="s">
        <v>109</v>
      </c>
      <c r="N129" s="123" t="s">
        <v>109</v>
      </c>
      <c r="O129" s="123" t="s">
        <v>109</v>
      </c>
      <c r="P129" s="123" t="s">
        <v>109</v>
      </c>
      <c r="Q129" s="123" t="s">
        <v>109</v>
      </c>
      <c r="R129" s="123" t="s">
        <v>109</v>
      </c>
      <c r="S129" s="123" t="s">
        <v>109</v>
      </c>
      <c r="T129" s="123" t="s">
        <v>109</v>
      </c>
      <c r="U129" s="123" t="s">
        <v>109</v>
      </c>
      <c r="V129" s="123" t="s">
        <v>109</v>
      </c>
      <c r="W129" s="123" t="s">
        <v>109</v>
      </c>
      <c r="X129" s="122" t="s">
        <v>109</v>
      </c>
      <c r="Y129" s="123" t="s">
        <v>109</v>
      </c>
      <c r="Z129" s="123" t="s">
        <v>109</v>
      </c>
      <c r="AA129" s="123" t="s">
        <v>109</v>
      </c>
      <c r="AB129" s="123" t="s">
        <v>109</v>
      </c>
      <c r="AC129" s="123" t="s">
        <v>109</v>
      </c>
      <c r="AD129" s="123" t="s">
        <v>109</v>
      </c>
      <c r="AE129" s="123" t="s">
        <v>109</v>
      </c>
      <c r="AF129" s="123" t="s">
        <v>109</v>
      </c>
      <c r="AG129" s="123" t="s">
        <v>109</v>
      </c>
      <c r="AH129" s="123" t="s">
        <v>109</v>
      </c>
      <c r="AI129" s="123" t="s">
        <v>109</v>
      </c>
      <c r="AJ129" s="123" t="s">
        <v>109</v>
      </c>
      <c r="AK129" s="123" t="s">
        <v>109</v>
      </c>
      <c r="AL129" s="125" t="s">
        <v>109</v>
      </c>
      <c r="AM129" s="119" t="s">
        <v>109</v>
      </c>
      <c r="AN129" s="119" t="s">
        <v>109</v>
      </c>
      <c r="AO129" s="119" t="s">
        <v>109</v>
      </c>
      <c r="AP129" s="119" t="s">
        <v>109</v>
      </c>
      <c r="AQ129" s="119" t="s">
        <v>109</v>
      </c>
      <c r="AR129" s="119" t="s">
        <v>109</v>
      </c>
      <c r="AS129" s="119" t="s">
        <v>109</v>
      </c>
      <c r="AT129" s="120" t="s">
        <v>109</v>
      </c>
      <c r="AW129" s="108" t="s">
        <v>25</v>
      </c>
      <c r="AX129" s="121" t="str">
        <f t="shared" ref="AX129:CO129" si="138">IF(C182="","",IF(C129="",0,C129))</f>
        <v/>
      </c>
      <c r="AY129" s="123" t="str">
        <f t="shared" si="138"/>
        <v/>
      </c>
      <c r="AZ129" s="123">
        <f t="shared" si="138"/>
        <v>1176.5227499999999</v>
      </c>
      <c r="BA129" s="123" t="str">
        <f t="shared" si="138"/>
        <v/>
      </c>
      <c r="BB129" s="123" t="str">
        <f t="shared" si="138"/>
        <v/>
      </c>
      <c r="BC129" s="123" t="str">
        <f t="shared" si="138"/>
        <v/>
      </c>
      <c r="BD129" s="123" t="str">
        <f t="shared" si="138"/>
        <v/>
      </c>
      <c r="BE129" s="123" t="str">
        <f t="shared" si="138"/>
        <v/>
      </c>
      <c r="BF129" s="123" t="str">
        <f t="shared" si="138"/>
        <v/>
      </c>
      <c r="BG129" s="123" t="str">
        <f t="shared" si="138"/>
        <v/>
      </c>
      <c r="BH129" s="123" t="str">
        <f t="shared" si="138"/>
        <v/>
      </c>
      <c r="BI129" s="123" t="str">
        <f t="shared" si="138"/>
        <v/>
      </c>
      <c r="BJ129" s="123" t="str">
        <f t="shared" si="138"/>
        <v/>
      </c>
      <c r="BK129" s="123" t="str">
        <f t="shared" si="138"/>
        <v/>
      </c>
      <c r="BL129" s="123" t="str">
        <f t="shared" si="138"/>
        <v/>
      </c>
      <c r="BM129" s="123" t="str">
        <f t="shared" si="138"/>
        <v/>
      </c>
      <c r="BN129" s="123" t="str">
        <f t="shared" si="138"/>
        <v/>
      </c>
      <c r="BO129" s="123" t="str">
        <f t="shared" si="138"/>
        <v/>
      </c>
      <c r="BP129" s="123" t="str">
        <f t="shared" si="138"/>
        <v/>
      </c>
      <c r="BQ129" s="123" t="str">
        <f t="shared" si="138"/>
        <v/>
      </c>
      <c r="BR129" s="123" t="str">
        <f t="shared" si="138"/>
        <v/>
      </c>
      <c r="BS129" s="122" t="str">
        <f t="shared" si="138"/>
        <v/>
      </c>
      <c r="BT129" s="123" t="str">
        <f t="shared" si="138"/>
        <v/>
      </c>
      <c r="BU129" s="123" t="str">
        <f t="shared" si="138"/>
        <v/>
      </c>
      <c r="BV129" s="123" t="str">
        <f t="shared" si="138"/>
        <v/>
      </c>
      <c r="BW129" s="123" t="str">
        <f t="shared" si="138"/>
        <v/>
      </c>
      <c r="BX129" s="123" t="str">
        <f t="shared" si="138"/>
        <v/>
      </c>
      <c r="BY129" s="123" t="str">
        <f t="shared" si="138"/>
        <v/>
      </c>
      <c r="BZ129" s="123" t="str">
        <f t="shared" si="138"/>
        <v/>
      </c>
      <c r="CA129" s="123" t="str">
        <f t="shared" si="138"/>
        <v/>
      </c>
      <c r="CB129" s="123" t="str">
        <f t="shared" si="138"/>
        <v/>
      </c>
      <c r="CC129" s="123" t="str">
        <f t="shared" si="138"/>
        <v/>
      </c>
      <c r="CD129" s="123" t="str">
        <f t="shared" si="138"/>
        <v/>
      </c>
      <c r="CE129" s="123" t="str">
        <f t="shared" si="138"/>
        <v/>
      </c>
      <c r="CF129" s="123" t="str">
        <f t="shared" si="138"/>
        <v/>
      </c>
      <c r="CG129" s="125" t="str">
        <f t="shared" si="138"/>
        <v/>
      </c>
      <c r="CH129" s="119" t="str">
        <f t="shared" si="138"/>
        <v/>
      </c>
      <c r="CI129" s="119" t="str">
        <f t="shared" si="138"/>
        <v/>
      </c>
      <c r="CJ129" s="119" t="str">
        <f t="shared" si="138"/>
        <v/>
      </c>
      <c r="CK129" s="119" t="str">
        <f t="shared" si="138"/>
        <v/>
      </c>
      <c r="CL129" s="119" t="str">
        <f t="shared" si="138"/>
        <v/>
      </c>
      <c r="CM129" s="119" t="str">
        <f t="shared" si="138"/>
        <v/>
      </c>
      <c r="CN129" s="119" t="str">
        <f t="shared" si="138"/>
        <v/>
      </c>
      <c r="CO129" s="120" t="str">
        <f t="shared" si="138"/>
        <v/>
      </c>
    </row>
    <row r="130" spans="2:93" x14ac:dyDescent="0.25">
      <c r="B130" s="108" t="s">
        <v>28</v>
      </c>
      <c r="C130" s="121">
        <v>2166.7093500000001</v>
      </c>
      <c r="D130" s="123" t="s">
        <v>109</v>
      </c>
      <c r="E130" s="123" t="s">
        <v>109</v>
      </c>
      <c r="F130" s="123" t="s">
        <v>109</v>
      </c>
      <c r="G130" s="123">
        <v>2220.66</v>
      </c>
      <c r="H130" s="123" t="s">
        <v>109</v>
      </c>
      <c r="I130" s="123" t="s">
        <v>109</v>
      </c>
      <c r="J130" s="123" t="s">
        <v>109</v>
      </c>
      <c r="K130" s="123" t="s">
        <v>109</v>
      </c>
      <c r="L130" s="123" t="s">
        <v>109</v>
      </c>
      <c r="M130" s="123" t="s">
        <v>109</v>
      </c>
      <c r="N130" s="123" t="s">
        <v>109</v>
      </c>
      <c r="O130" s="123" t="s">
        <v>109</v>
      </c>
      <c r="P130" s="123" t="s">
        <v>109</v>
      </c>
      <c r="Q130" s="123" t="s">
        <v>109</v>
      </c>
      <c r="R130" s="123" t="s">
        <v>109</v>
      </c>
      <c r="S130" s="123" t="s">
        <v>109</v>
      </c>
      <c r="T130" s="123" t="s">
        <v>109</v>
      </c>
      <c r="U130" s="123" t="s">
        <v>109</v>
      </c>
      <c r="V130" s="123" t="s">
        <v>109</v>
      </c>
      <c r="W130" s="123" t="s">
        <v>109</v>
      </c>
      <c r="X130" s="123" t="s">
        <v>109</v>
      </c>
      <c r="Y130" s="122" t="s">
        <v>109</v>
      </c>
      <c r="Z130" s="123" t="s">
        <v>109</v>
      </c>
      <c r="AA130" s="123" t="s">
        <v>109</v>
      </c>
      <c r="AB130" s="123" t="s">
        <v>109</v>
      </c>
      <c r="AC130" s="123" t="s">
        <v>109</v>
      </c>
      <c r="AD130" s="123" t="s">
        <v>109</v>
      </c>
      <c r="AE130" s="123" t="s">
        <v>109</v>
      </c>
      <c r="AF130" s="123" t="s">
        <v>109</v>
      </c>
      <c r="AG130" s="123" t="s">
        <v>109</v>
      </c>
      <c r="AH130" s="123" t="s">
        <v>109</v>
      </c>
      <c r="AI130" s="123" t="s">
        <v>109</v>
      </c>
      <c r="AJ130" s="123" t="s">
        <v>109</v>
      </c>
      <c r="AK130" s="123" t="s">
        <v>109</v>
      </c>
      <c r="AL130" s="125" t="s">
        <v>109</v>
      </c>
      <c r="AM130" s="119" t="s">
        <v>109</v>
      </c>
      <c r="AN130" s="119" t="s">
        <v>109</v>
      </c>
      <c r="AO130" s="119" t="s">
        <v>109</v>
      </c>
      <c r="AP130" s="119" t="s">
        <v>109</v>
      </c>
      <c r="AQ130" s="119">
        <v>1779.2326499999999</v>
      </c>
      <c r="AR130" s="119" t="s">
        <v>109</v>
      </c>
      <c r="AS130" s="119" t="s">
        <v>109</v>
      </c>
      <c r="AT130" s="120" t="s">
        <v>109</v>
      </c>
      <c r="AW130" s="108" t="s">
        <v>28</v>
      </c>
      <c r="AX130" s="121">
        <f t="shared" ref="AX130:CO130" si="139">IF(C183="","",IF(C130="",0,C130))</f>
        <v>2166.7093500000001</v>
      </c>
      <c r="AY130" s="123" t="str">
        <f t="shared" si="139"/>
        <v/>
      </c>
      <c r="AZ130" s="123" t="str">
        <f t="shared" si="139"/>
        <v/>
      </c>
      <c r="BA130" s="123" t="str">
        <f t="shared" si="139"/>
        <v/>
      </c>
      <c r="BB130" s="123">
        <f t="shared" si="139"/>
        <v>2220.66</v>
      </c>
      <c r="BC130" s="123" t="str">
        <f t="shared" si="139"/>
        <v/>
      </c>
      <c r="BD130" s="123" t="str">
        <f t="shared" si="139"/>
        <v/>
      </c>
      <c r="BE130" s="123" t="str">
        <f t="shared" si="139"/>
        <v/>
      </c>
      <c r="BF130" s="123" t="str">
        <f t="shared" si="139"/>
        <v/>
      </c>
      <c r="BG130" s="123" t="str">
        <f t="shared" si="139"/>
        <v/>
      </c>
      <c r="BH130" s="123" t="str">
        <f t="shared" si="139"/>
        <v/>
      </c>
      <c r="BI130" s="123" t="str">
        <f t="shared" si="139"/>
        <v/>
      </c>
      <c r="BJ130" s="123" t="str">
        <f t="shared" si="139"/>
        <v/>
      </c>
      <c r="BK130" s="123" t="str">
        <f t="shared" si="139"/>
        <v/>
      </c>
      <c r="BL130" s="123" t="str">
        <f t="shared" si="139"/>
        <v/>
      </c>
      <c r="BM130" s="123" t="str">
        <f t="shared" si="139"/>
        <v/>
      </c>
      <c r="BN130" s="123" t="str">
        <f t="shared" si="139"/>
        <v/>
      </c>
      <c r="BO130" s="123" t="str">
        <f t="shared" si="139"/>
        <v/>
      </c>
      <c r="BP130" s="123" t="str">
        <f t="shared" si="139"/>
        <v/>
      </c>
      <c r="BQ130" s="123" t="str">
        <f t="shared" si="139"/>
        <v/>
      </c>
      <c r="BR130" s="123" t="str">
        <f t="shared" si="139"/>
        <v/>
      </c>
      <c r="BS130" s="123" t="str">
        <f t="shared" si="139"/>
        <v/>
      </c>
      <c r="BT130" s="122" t="str">
        <f t="shared" si="139"/>
        <v/>
      </c>
      <c r="BU130" s="123" t="str">
        <f t="shared" si="139"/>
        <v/>
      </c>
      <c r="BV130" s="123" t="str">
        <f t="shared" si="139"/>
        <v/>
      </c>
      <c r="BW130" s="123" t="str">
        <f t="shared" si="139"/>
        <v/>
      </c>
      <c r="BX130" s="123" t="str">
        <f t="shared" si="139"/>
        <v/>
      </c>
      <c r="BY130" s="123" t="str">
        <f t="shared" si="139"/>
        <v/>
      </c>
      <c r="BZ130" s="123" t="str">
        <f t="shared" si="139"/>
        <v/>
      </c>
      <c r="CA130" s="123" t="str">
        <f t="shared" si="139"/>
        <v/>
      </c>
      <c r="CB130" s="123" t="str">
        <f t="shared" si="139"/>
        <v/>
      </c>
      <c r="CC130" s="123" t="str">
        <f t="shared" si="139"/>
        <v/>
      </c>
      <c r="CD130" s="123" t="str">
        <f t="shared" si="139"/>
        <v/>
      </c>
      <c r="CE130" s="123" t="str">
        <f t="shared" si="139"/>
        <v/>
      </c>
      <c r="CF130" s="123" t="str">
        <f t="shared" si="139"/>
        <v/>
      </c>
      <c r="CG130" s="125" t="str">
        <f t="shared" si="139"/>
        <v/>
      </c>
      <c r="CH130" s="119" t="str">
        <f t="shared" si="139"/>
        <v/>
      </c>
      <c r="CI130" s="119" t="str">
        <f t="shared" si="139"/>
        <v/>
      </c>
      <c r="CJ130" s="119" t="str">
        <f t="shared" si="139"/>
        <v/>
      </c>
      <c r="CK130" s="119" t="str">
        <f t="shared" si="139"/>
        <v/>
      </c>
      <c r="CL130" s="119">
        <f t="shared" si="139"/>
        <v>1779.2326499999999</v>
      </c>
      <c r="CM130" s="119" t="str">
        <f t="shared" si="139"/>
        <v/>
      </c>
      <c r="CN130" s="119" t="str">
        <f t="shared" si="139"/>
        <v/>
      </c>
      <c r="CO130" s="120" t="str">
        <f t="shared" si="139"/>
        <v/>
      </c>
    </row>
    <row r="131" spans="2:93" x14ac:dyDescent="0.25">
      <c r="B131" s="108" t="s">
        <v>27</v>
      </c>
      <c r="C131" s="121" t="s">
        <v>109</v>
      </c>
      <c r="D131" s="123" t="s">
        <v>109</v>
      </c>
      <c r="E131" s="123" t="s">
        <v>109</v>
      </c>
      <c r="F131" s="123" t="s">
        <v>109</v>
      </c>
      <c r="G131" s="123" t="s">
        <v>109</v>
      </c>
      <c r="H131" s="123" t="s">
        <v>109</v>
      </c>
      <c r="I131" s="123" t="s">
        <v>109</v>
      </c>
      <c r="J131" s="123" t="s">
        <v>109</v>
      </c>
      <c r="K131" s="123" t="s">
        <v>109</v>
      </c>
      <c r="L131" s="123" t="s">
        <v>109</v>
      </c>
      <c r="M131" s="123" t="s">
        <v>109</v>
      </c>
      <c r="N131" s="123">
        <v>71.744399999999999</v>
      </c>
      <c r="O131" s="123" t="s">
        <v>109</v>
      </c>
      <c r="P131" s="123">
        <v>94.378050000000002</v>
      </c>
      <c r="Q131" s="123" t="s">
        <v>109</v>
      </c>
      <c r="R131" s="123" t="s">
        <v>109</v>
      </c>
      <c r="S131" s="123" t="s">
        <v>109</v>
      </c>
      <c r="T131" s="123" t="s">
        <v>109</v>
      </c>
      <c r="U131" s="123" t="s">
        <v>109</v>
      </c>
      <c r="V131" s="123" t="s">
        <v>109</v>
      </c>
      <c r="W131" s="123" t="s">
        <v>109</v>
      </c>
      <c r="X131" s="123" t="s">
        <v>109</v>
      </c>
      <c r="Y131" s="123" t="s">
        <v>109</v>
      </c>
      <c r="Z131" s="122" t="s">
        <v>109</v>
      </c>
      <c r="AA131" s="123" t="s">
        <v>109</v>
      </c>
      <c r="AB131" s="123" t="s">
        <v>109</v>
      </c>
      <c r="AC131" s="123" t="s">
        <v>109</v>
      </c>
      <c r="AD131" s="123" t="s">
        <v>109</v>
      </c>
      <c r="AE131" s="123" t="s">
        <v>109</v>
      </c>
      <c r="AF131" s="123" t="s">
        <v>109</v>
      </c>
      <c r="AG131" s="123" t="s">
        <v>109</v>
      </c>
      <c r="AH131" s="123" t="s">
        <v>109</v>
      </c>
      <c r="AI131" s="123">
        <v>280.99889999999994</v>
      </c>
      <c r="AJ131" s="123" t="s">
        <v>109</v>
      </c>
      <c r="AK131" s="123" t="s">
        <v>109</v>
      </c>
      <c r="AL131" s="125" t="s">
        <v>109</v>
      </c>
      <c r="AM131" s="119" t="s">
        <v>109</v>
      </c>
      <c r="AN131" s="119" t="s">
        <v>109</v>
      </c>
      <c r="AO131" s="119" t="s">
        <v>109</v>
      </c>
      <c r="AP131" s="119" t="s">
        <v>109</v>
      </c>
      <c r="AQ131" s="119" t="s">
        <v>109</v>
      </c>
      <c r="AR131" s="119" t="s">
        <v>109</v>
      </c>
      <c r="AS131" s="119" t="s">
        <v>109</v>
      </c>
      <c r="AT131" s="120" t="s">
        <v>109</v>
      </c>
      <c r="AW131" s="108" t="s">
        <v>27</v>
      </c>
      <c r="AX131" s="121" t="str">
        <f t="shared" ref="AX131:CO131" si="140">IF(C184="","",IF(C131="",0,C131))</f>
        <v/>
      </c>
      <c r="AY131" s="123" t="str">
        <f t="shared" si="140"/>
        <v/>
      </c>
      <c r="AZ131" s="123" t="str">
        <f t="shared" si="140"/>
        <v/>
      </c>
      <c r="BA131" s="123" t="str">
        <f t="shared" si="140"/>
        <v/>
      </c>
      <c r="BB131" s="123" t="str">
        <f t="shared" si="140"/>
        <v/>
      </c>
      <c r="BC131" s="123" t="str">
        <f t="shared" si="140"/>
        <v/>
      </c>
      <c r="BD131" s="123" t="str">
        <f t="shared" si="140"/>
        <v/>
      </c>
      <c r="BE131" s="123" t="str">
        <f t="shared" si="140"/>
        <v/>
      </c>
      <c r="BF131" s="123" t="str">
        <f t="shared" si="140"/>
        <v/>
      </c>
      <c r="BG131" s="123" t="str">
        <f t="shared" si="140"/>
        <v/>
      </c>
      <c r="BH131" s="123" t="str">
        <f t="shared" si="140"/>
        <v/>
      </c>
      <c r="BI131" s="123">
        <f t="shared" si="140"/>
        <v>71.744399999999999</v>
      </c>
      <c r="BJ131" s="123" t="str">
        <f t="shared" si="140"/>
        <v/>
      </c>
      <c r="BK131" s="123">
        <f t="shared" si="140"/>
        <v>94.378050000000002</v>
      </c>
      <c r="BL131" s="123" t="str">
        <f t="shared" si="140"/>
        <v/>
      </c>
      <c r="BM131" s="123" t="str">
        <f t="shared" si="140"/>
        <v/>
      </c>
      <c r="BN131" s="123" t="str">
        <f t="shared" si="140"/>
        <v/>
      </c>
      <c r="BO131" s="123" t="str">
        <f t="shared" si="140"/>
        <v/>
      </c>
      <c r="BP131" s="123" t="str">
        <f t="shared" si="140"/>
        <v/>
      </c>
      <c r="BQ131" s="123" t="str">
        <f t="shared" si="140"/>
        <v/>
      </c>
      <c r="BR131" s="123" t="str">
        <f t="shared" si="140"/>
        <v/>
      </c>
      <c r="BS131" s="123" t="str">
        <f t="shared" si="140"/>
        <v/>
      </c>
      <c r="BT131" s="123" t="str">
        <f t="shared" si="140"/>
        <v/>
      </c>
      <c r="BU131" s="122" t="str">
        <f t="shared" si="140"/>
        <v/>
      </c>
      <c r="BV131" s="123" t="str">
        <f t="shared" si="140"/>
        <v/>
      </c>
      <c r="BW131" s="123" t="str">
        <f t="shared" si="140"/>
        <v/>
      </c>
      <c r="BX131" s="123" t="str">
        <f t="shared" si="140"/>
        <v/>
      </c>
      <c r="BY131" s="123" t="str">
        <f t="shared" si="140"/>
        <v/>
      </c>
      <c r="BZ131" s="123" t="str">
        <f t="shared" si="140"/>
        <v/>
      </c>
      <c r="CA131" s="123" t="str">
        <f t="shared" si="140"/>
        <v/>
      </c>
      <c r="CB131" s="123" t="str">
        <f t="shared" si="140"/>
        <v/>
      </c>
      <c r="CC131" s="123" t="str">
        <f t="shared" si="140"/>
        <v/>
      </c>
      <c r="CD131" s="123">
        <f t="shared" si="140"/>
        <v>280.99889999999994</v>
      </c>
      <c r="CE131" s="123" t="str">
        <f t="shared" si="140"/>
        <v/>
      </c>
      <c r="CF131" s="123" t="str">
        <f t="shared" si="140"/>
        <v/>
      </c>
      <c r="CG131" s="125" t="str">
        <f t="shared" si="140"/>
        <v/>
      </c>
      <c r="CH131" s="119" t="str">
        <f t="shared" si="140"/>
        <v/>
      </c>
      <c r="CI131" s="119" t="str">
        <f t="shared" si="140"/>
        <v/>
      </c>
      <c r="CJ131" s="119" t="str">
        <f t="shared" si="140"/>
        <v/>
      </c>
      <c r="CK131" s="119" t="str">
        <f t="shared" si="140"/>
        <v/>
      </c>
      <c r="CL131" s="119" t="str">
        <f t="shared" si="140"/>
        <v/>
      </c>
      <c r="CM131" s="119" t="str">
        <f t="shared" si="140"/>
        <v/>
      </c>
      <c r="CN131" s="119" t="str">
        <f t="shared" si="140"/>
        <v/>
      </c>
      <c r="CO131" s="120" t="str">
        <f t="shared" si="140"/>
        <v/>
      </c>
    </row>
    <row r="132" spans="2:93" x14ac:dyDescent="0.25">
      <c r="B132" s="108" t="s">
        <v>10</v>
      </c>
      <c r="C132" s="121" t="s">
        <v>109</v>
      </c>
      <c r="D132" s="123" t="s">
        <v>109</v>
      </c>
      <c r="E132" s="123" t="s">
        <v>109</v>
      </c>
      <c r="F132" s="123" t="s">
        <v>109</v>
      </c>
      <c r="G132" s="123" t="s">
        <v>109</v>
      </c>
      <c r="H132" s="123" t="s">
        <v>109</v>
      </c>
      <c r="I132" s="123" t="s">
        <v>109</v>
      </c>
      <c r="J132" s="123" t="s">
        <v>109</v>
      </c>
      <c r="K132" s="123">
        <v>138.07949999999997</v>
      </c>
      <c r="L132" s="123" t="s">
        <v>109</v>
      </c>
      <c r="M132" s="123" t="s">
        <v>109</v>
      </c>
      <c r="N132" s="123" t="s">
        <v>109</v>
      </c>
      <c r="O132" s="123" t="s">
        <v>109</v>
      </c>
      <c r="P132" s="123" t="s">
        <v>109</v>
      </c>
      <c r="Q132" s="123" t="s">
        <v>109</v>
      </c>
      <c r="R132" s="123" t="s">
        <v>109</v>
      </c>
      <c r="S132" s="123" t="s">
        <v>109</v>
      </c>
      <c r="T132" s="123" t="s">
        <v>109</v>
      </c>
      <c r="U132" s="123" t="s">
        <v>109</v>
      </c>
      <c r="V132" s="123" t="s">
        <v>109</v>
      </c>
      <c r="W132" s="123">
        <v>243.27615000000003</v>
      </c>
      <c r="X132" s="123" t="s">
        <v>109</v>
      </c>
      <c r="Y132" s="123" t="s">
        <v>109</v>
      </c>
      <c r="Z132" s="123" t="s">
        <v>109</v>
      </c>
      <c r="AA132" s="122" t="s">
        <v>109</v>
      </c>
      <c r="AB132" s="123" t="s">
        <v>109</v>
      </c>
      <c r="AC132" s="123" t="s">
        <v>109</v>
      </c>
      <c r="AD132" s="123" t="s">
        <v>109</v>
      </c>
      <c r="AE132" s="123" t="s">
        <v>109</v>
      </c>
      <c r="AF132" s="123" t="s">
        <v>109</v>
      </c>
      <c r="AG132" s="123" t="s">
        <v>109</v>
      </c>
      <c r="AH132" s="123" t="s">
        <v>109</v>
      </c>
      <c r="AI132" s="123" t="s">
        <v>109</v>
      </c>
      <c r="AJ132" s="123" t="s">
        <v>109</v>
      </c>
      <c r="AK132" s="123" t="s">
        <v>109</v>
      </c>
      <c r="AL132" s="125" t="s">
        <v>109</v>
      </c>
      <c r="AM132" s="119" t="s">
        <v>109</v>
      </c>
      <c r="AN132" s="119" t="s">
        <v>109</v>
      </c>
      <c r="AO132" s="119" t="s">
        <v>109</v>
      </c>
      <c r="AP132" s="119" t="s">
        <v>109</v>
      </c>
      <c r="AQ132" s="119" t="s">
        <v>109</v>
      </c>
      <c r="AR132" s="119" t="s">
        <v>109</v>
      </c>
      <c r="AS132" s="119" t="s">
        <v>109</v>
      </c>
      <c r="AT132" s="120" t="s">
        <v>109</v>
      </c>
      <c r="AW132" s="108" t="s">
        <v>10</v>
      </c>
      <c r="AX132" s="121" t="str">
        <f t="shared" ref="AX132:CO132" si="141">IF(C185="","",IF(C132="",0,C132))</f>
        <v/>
      </c>
      <c r="AY132" s="123" t="str">
        <f t="shared" si="141"/>
        <v/>
      </c>
      <c r="AZ132" s="123" t="str">
        <f t="shared" si="141"/>
        <v/>
      </c>
      <c r="BA132" s="123" t="str">
        <f t="shared" si="141"/>
        <v/>
      </c>
      <c r="BB132" s="123" t="str">
        <f t="shared" si="141"/>
        <v/>
      </c>
      <c r="BC132" s="123" t="str">
        <f t="shared" si="141"/>
        <v/>
      </c>
      <c r="BD132" s="123" t="str">
        <f t="shared" si="141"/>
        <v/>
      </c>
      <c r="BE132" s="123" t="str">
        <f t="shared" si="141"/>
        <v/>
      </c>
      <c r="BF132" s="123">
        <f t="shared" si="141"/>
        <v>138.07949999999997</v>
      </c>
      <c r="BG132" s="123" t="str">
        <f t="shared" si="141"/>
        <v/>
      </c>
      <c r="BH132" s="123" t="str">
        <f t="shared" si="141"/>
        <v/>
      </c>
      <c r="BI132" s="123" t="str">
        <f t="shared" si="141"/>
        <v/>
      </c>
      <c r="BJ132" s="123" t="str">
        <f t="shared" si="141"/>
        <v/>
      </c>
      <c r="BK132" s="123" t="str">
        <f t="shared" si="141"/>
        <v/>
      </c>
      <c r="BL132" s="123" t="str">
        <f t="shared" si="141"/>
        <v/>
      </c>
      <c r="BM132" s="123" t="str">
        <f t="shared" si="141"/>
        <v/>
      </c>
      <c r="BN132" s="123" t="str">
        <f t="shared" si="141"/>
        <v/>
      </c>
      <c r="BO132" s="123" t="str">
        <f t="shared" si="141"/>
        <v/>
      </c>
      <c r="BP132" s="123" t="str">
        <f t="shared" si="141"/>
        <v/>
      </c>
      <c r="BQ132" s="123" t="str">
        <f t="shared" si="141"/>
        <v/>
      </c>
      <c r="BR132" s="123">
        <f t="shared" si="141"/>
        <v>243.27615000000003</v>
      </c>
      <c r="BS132" s="123" t="str">
        <f t="shared" si="141"/>
        <v/>
      </c>
      <c r="BT132" s="123" t="str">
        <f t="shared" si="141"/>
        <v/>
      </c>
      <c r="BU132" s="123" t="str">
        <f t="shared" si="141"/>
        <v/>
      </c>
      <c r="BV132" s="122" t="str">
        <f t="shared" si="141"/>
        <v/>
      </c>
      <c r="BW132" s="123" t="str">
        <f t="shared" si="141"/>
        <v/>
      </c>
      <c r="BX132" s="123" t="str">
        <f t="shared" si="141"/>
        <v/>
      </c>
      <c r="BY132" s="123" t="str">
        <f t="shared" si="141"/>
        <v/>
      </c>
      <c r="BZ132" s="123" t="str">
        <f t="shared" si="141"/>
        <v/>
      </c>
      <c r="CA132" s="123" t="str">
        <f t="shared" si="141"/>
        <v/>
      </c>
      <c r="CB132" s="123" t="str">
        <f t="shared" si="141"/>
        <v/>
      </c>
      <c r="CC132" s="123" t="str">
        <f t="shared" si="141"/>
        <v/>
      </c>
      <c r="CD132" s="123" t="str">
        <f t="shared" si="141"/>
        <v/>
      </c>
      <c r="CE132" s="123" t="str">
        <f t="shared" si="141"/>
        <v/>
      </c>
      <c r="CF132" s="123" t="str">
        <f t="shared" si="141"/>
        <v/>
      </c>
      <c r="CG132" s="125" t="str">
        <f t="shared" si="141"/>
        <v/>
      </c>
      <c r="CH132" s="119" t="str">
        <f t="shared" si="141"/>
        <v/>
      </c>
      <c r="CI132" s="119" t="str">
        <f t="shared" si="141"/>
        <v/>
      </c>
      <c r="CJ132" s="119" t="str">
        <f t="shared" si="141"/>
        <v/>
      </c>
      <c r="CK132" s="119" t="str">
        <f t="shared" si="141"/>
        <v/>
      </c>
      <c r="CL132" s="119" t="str">
        <f t="shared" si="141"/>
        <v/>
      </c>
      <c r="CM132" s="119" t="str">
        <f t="shared" si="141"/>
        <v/>
      </c>
      <c r="CN132" s="119" t="str">
        <f t="shared" si="141"/>
        <v/>
      </c>
      <c r="CO132" s="120" t="str">
        <f t="shared" si="141"/>
        <v/>
      </c>
    </row>
    <row r="133" spans="2:93" x14ac:dyDescent="0.25">
      <c r="B133" s="108" t="s">
        <v>26</v>
      </c>
      <c r="C133" s="121" t="s">
        <v>109</v>
      </c>
      <c r="D133" s="123" t="s">
        <v>109</v>
      </c>
      <c r="E133" s="123" t="s">
        <v>109</v>
      </c>
      <c r="F133" s="123" t="s">
        <v>109</v>
      </c>
      <c r="G133" s="123" t="s">
        <v>109</v>
      </c>
      <c r="H133" s="123" t="s">
        <v>109</v>
      </c>
      <c r="I133" s="123" t="s">
        <v>109</v>
      </c>
      <c r="J133" s="123" t="s">
        <v>109</v>
      </c>
      <c r="K133" s="123" t="s">
        <v>109</v>
      </c>
      <c r="L133" s="123" t="s">
        <v>109</v>
      </c>
      <c r="M133" s="123" t="s">
        <v>109</v>
      </c>
      <c r="N133" s="123" t="s">
        <v>109</v>
      </c>
      <c r="O133" s="123" t="s">
        <v>109</v>
      </c>
      <c r="P133" s="123" t="s">
        <v>109</v>
      </c>
      <c r="Q133" s="123" t="s">
        <v>109</v>
      </c>
      <c r="R133" s="123" t="s">
        <v>109</v>
      </c>
      <c r="S133" s="123" t="s">
        <v>109</v>
      </c>
      <c r="T133" s="123" t="s">
        <v>109</v>
      </c>
      <c r="U133" s="123" t="s">
        <v>109</v>
      </c>
      <c r="V133" s="123" t="s">
        <v>109</v>
      </c>
      <c r="W133" s="123" t="s">
        <v>109</v>
      </c>
      <c r="X133" s="123" t="s">
        <v>109</v>
      </c>
      <c r="Y133" s="123" t="s">
        <v>109</v>
      </c>
      <c r="Z133" s="123" t="s">
        <v>109</v>
      </c>
      <c r="AA133" s="123" t="s">
        <v>109</v>
      </c>
      <c r="AB133" s="122" t="s">
        <v>109</v>
      </c>
      <c r="AC133" s="123" t="s">
        <v>109</v>
      </c>
      <c r="AD133" s="123" t="s">
        <v>109</v>
      </c>
      <c r="AE133" s="123" t="s">
        <v>109</v>
      </c>
      <c r="AF133" s="123" t="s">
        <v>109</v>
      </c>
      <c r="AG133" s="123" t="s">
        <v>109</v>
      </c>
      <c r="AH133" s="123" t="s">
        <v>109</v>
      </c>
      <c r="AI133" s="123" t="s">
        <v>109</v>
      </c>
      <c r="AJ133" s="123" t="s">
        <v>109</v>
      </c>
      <c r="AK133" s="123" t="s">
        <v>109</v>
      </c>
      <c r="AL133" s="125" t="s">
        <v>109</v>
      </c>
      <c r="AM133" s="119" t="s">
        <v>109</v>
      </c>
      <c r="AN133" s="119" t="s">
        <v>109</v>
      </c>
      <c r="AO133" s="119" t="s">
        <v>109</v>
      </c>
      <c r="AP133" s="119" t="s">
        <v>109</v>
      </c>
      <c r="AQ133" s="119" t="s">
        <v>109</v>
      </c>
      <c r="AR133" s="119" t="s">
        <v>109</v>
      </c>
      <c r="AS133" s="119" t="s">
        <v>109</v>
      </c>
      <c r="AT133" s="120" t="s">
        <v>109</v>
      </c>
      <c r="AW133" s="108" t="s">
        <v>26</v>
      </c>
      <c r="AX133" s="121" t="str">
        <f t="shared" ref="AX133:CO133" si="142">IF(C186="","",IF(C133="",0,C133))</f>
        <v/>
      </c>
      <c r="AY133" s="123" t="str">
        <f t="shared" si="142"/>
        <v/>
      </c>
      <c r="AZ133" s="123" t="str">
        <f t="shared" si="142"/>
        <v/>
      </c>
      <c r="BA133" s="123" t="str">
        <f t="shared" si="142"/>
        <v/>
      </c>
      <c r="BB133" s="123" t="str">
        <f t="shared" si="142"/>
        <v/>
      </c>
      <c r="BC133" s="123" t="str">
        <f t="shared" si="142"/>
        <v/>
      </c>
      <c r="BD133" s="123" t="str">
        <f t="shared" si="142"/>
        <v/>
      </c>
      <c r="BE133" s="123" t="str">
        <f t="shared" si="142"/>
        <v/>
      </c>
      <c r="BF133" s="123" t="str">
        <f t="shared" si="142"/>
        <v/>
      </c>
      <c r="BG133" s="123" t="str">
        <f t="shared" si="142"/>
        <v/>
      </c>
      <c r="BH133" s="123" t="str">
        <f t="shared" si="142"/>
        <v/>
      </c>
      <c r="BI133" s="123" t="str">
        <f t="shared" si="142"/>
        <v/>
      </c>
      <c r="BJ133" s="123" t="str">
        <f t="shared" si="142"/>
        <v/>
      </c>
      <c r="BK133" s="123" t="str">
        <f t="shared" si="142"/>
        <v/>
      </c>
      <c r="BL133" s="123" t="str">
        <f t="shared" si="142"/>
        <v/>
      </c>
      <c r="BM133" s="123" t="str">
        <f t="shared" si="142"/>
        <v/>
      </c>
      <c r="BN133" s="123" t="str">
        <f t="shared" si="142"/>
        <v/>
      </c>
      <c r="BO133" s="123" t="str">
        <f t="shared" si="142"/>
        <v/>
      </c>
      <c r="BP133" s="123" t="str">
        <f t="shared" si="142"/>
        <v/>
      </c>
      <c r="BQ133" s="123" t="str">
        <f t="shared" si="142"/>
        <v/>
      </c>
      <c r="BR133" s="123" t="str">
        <f t="shared" si="142"/>
        <v/>
      </c>
      <c r="BS133" s="123" t="str">
        <f t="shared" si="142"/>
        <v/>
      </c>
      <c r="BT133" s="123" t="str">
        <f t="shared" si="142"/>
        <v/>
      </c>
      <c r="BU133" s="123" t="str">
        <f t="shared" si="142"/>
        <v/>
      </c>
      <c r="BV133" s="123" t="str">
        <f t="shared" si="142"/>
        <v/>
      </c>
      <c r="BW133" s="122" t="str">
        <f t="shared" si="142"/>
        <v/>
      </c>
      <c r="BX133" s="123" t="str">
        <f t="shared" si="142"/>
        <v/>
      </c>
      <c r="BY133" s="123" t="str">
        <f t="shared" si="142"/>
        <v/>
      </c>
      <c r="BZ133" s="123" t="str">
        <f t="shared" si="142"/>
        <v/>
      </c>
      <c r="CA133" s="123" t="str">
        <f t="shared" si="142"/>
        <v/>
      </c>
      <c r="CB133" s="123" t="str">
        <f t="shared" si="142"/>
        <v/>
      </c>
      <c r="CC133" s="123" t="str">
        <f t="shared" si="142"/>
        <v/>
      </c>
      <c r="CD133" s="123" t="str">
        <f t="shared" si="142"/>
        <v/>
      </c>
      <c r="CE133" s="123" t="str">
        <f t="shared" si="142"/>
        <v/>
      </c>
      <c r="CF133" s="123" t="str">
        <f t="shared" si="142"/>
        <v/>
      </c>
      <c r="CG133" s="125" t="str">
        <f t="shared" si="142"/>
        <v/>
      </c>
      <c r="CH133" s="119" t="str">
        <f t="shared" si="142"/>
        <v/>
      </c>
      <c r="CI133" s="119" t="str">
        <f t="shared" si="142"/>
        <v/>
      </c>
      <c r="CJ133" s="119" t="str">
        <f t="shared" si="142"/>
        <v/>
      </c>
      <c r="CK133" s="119" t="str">
        <f t="shared" si="142"/>
        <v/>
      </c>
      <c r="CL133" s="119" t="str">
        <f t="shared" si="142"/>
        <v/>
      </c>
      <c r="CM133" s="119" t="str">
        <f t="shared" si="142"/>
        <v/>
      </c>
      <c r="CN133" s="119" t="str">
        <f t="shared" si="142"/>
        <v/>
      </c>
      <c r="CO133" s="120" t="str">
        <f t="shared" si="142"/>
        <v/>
      </c>
    </row>
    <row r="134" spans="2:93" x14ac:dyDescent="0.25">
      <c r="B134" s="108" t="s">
        <v>29</v>
      </c>
      <c r="C134" s="121" t="s">
        <v>109</v>
      </c>
      <c r="D134" s="123">
        <v>817.80074999999999</v>
      </c>
      <c r="E134" s="123" t="s">
        <v>109</v>
      </c>
      <c r="F134" s="123" t="s">
        <v>109</v>
      </c>
      <c r="G134" s="123" t="s">
        <v>109</v>
      </c>
      <c r="H134" s="123" t="s">
        <v>109</v>
      </c>
      <c r="I134" s="123" t="s">
        <v>109</v>
      </c>
      <c r="J134" s="123" t="s">
        <v>109</v>
      </c>
      <c r="K134" s="123" t="s">
        <v>109</v>
      </c>
      <c r="L134" s="123" t="s">
        <v>109</v>
      </c>
      <c r="M134" s="123" t="s">
        <v>109</v>
      </c>
      <c r="N134" s="123" t="s">
        <v>109</v>
      </c>
      <c r="O134" s="123">
        <v>437.58390000000003</v>
      </c>
      <c r="P134" s="123" t="s">
        <v>109</v>
      </c>
      <c r="Q134" s="123" t="s">
        <v>109</v>
      </c>
      <c r="R134" s="123" t="s">
        <v>109</v>
      </c>
      <c r="S134" s="123" t="s">
        <v>109</v>
      </c>
      <c r="T134" s="123" t="s">
        <v>109</v>
      </c>
      <c r="U134" s="123">
        <v>23.4</v>
      </c>
      <c r="V134" s="123" t="s">
        <v>109</v>
      </c>
      <c r="W134" s="123" t="s">
        <v>109</v>
      </c>
      <c r="X134" s="123" t="s">
        <v>109</v>
      </c>
      <c r="Y134" s="123" t="s">
        <v>109</v>
      </c>
      <c r="Z134" s="123" t="s">
        <v>109</v>
      </c>
      <c r="AA134" s="123" t="s">
        <v>109</v>
      </c>
      <c r="AB134" s="123" t="s">
        <v>109</v>
      </c>
      <c r="AC134" s="122" t="s">
        <v>109</v>
      </c>
      <c r="AD134" s="123" t="s">
        <v>109</v>
      </c>
      <c r="AE134" s="123" t="s">
        <v>109</v>
      </c>
      <c r="AF134" s="123" t="s">
        <v>109</v>
      </c>
      <c r="AG134" s="123" t="s">
        <v>109</v>
      </c>
      <c r="AH134" s="123" t="s">
        <v>109</v>
      </c>
      <c r="AI134" s="123" t="s">
        <v>109</v>
      </c>
      <c r="AJ134" s="123" t="s">
        <v>109</v>
      </c>
      <c r="AK134" s="123" t="s">
        <v>109</v>
      </c>
      <c r="AL134" s="125" t="s">
        <v>109</v>
      </c>
      <c r="AM134" s="119" t="s">
        <v>109</v>
      </c>
      <c r="AN134" s="119" t="s">
        <v>109</v>
      </c>
      <c r="AO134" s="119" t="s">
        <v>109</v>
      </c>
      <c r="AP134" s="119" t="s">
        <v>109</v>
      </c>
      <c r="AQ134" s="119" t="s">
        <v>109</v>
      </c>
      <c r="AR134" s="119" t="s">
        <v>109</v>
      </c>
      <c r="AS134" s="119" t="s">
        <v>109</v>
      </c>
      <c r="AT134" s="120" t="s">
        <v>109</v>
      </c>
      <c r="AW134" s="108" t="s">
        <v>29</v>
      </c>
      <c r="AX134" s="121" t="str">
        <f t="shared" ref="AX134:CO134" si="143">IF(C187="","",IF(C134="",0,C134))</f>
        <v/>
      </c>
      <c r="AY134" s="123">
        <f t="shared" si="143"/>
        <v>817.80074999999999</v>
      </c>
      <c r="AZ134" s="123" t="str">
        <f t="shared" si="143"/>
        <v/>
      </c>
      <c r="BA134" s="123" t="str">
        <f t="shared" si="143"/>
        <v/>
      </c>
      <c r="BB134" s="123" t="str">
        <f t="shared" si="143"/>
        <v/>
      </c>
      <c r="BC134" s="123" t="str">
        <f t="shared" si="143"/>
        <v/>
      </c>
      <c r="BD134" s="123" t="str">
        <f t="shared" si="143"/>
        <v/>
      </c>
      <c r="BE134" s="123" t="str">
        <f t="shared" si="143"/>
        <v/>
      </c>
      <c r="BF134" s="123" t="str">
        <f t="shared" si="143"/>
        <v/>
      </c>
      <c r="BG134" s="123" t="str">
        <f t="shared" si="143"/>
        <v/>
      </c>
      <c r="BH134" s="123" t="str">
        <f t="shared" si="143"/>
        <v/>
      </c>
      <c r="BI134" s="123" t="str">
        <f t="shared" si="143"/>
        <v/>
      </c>
      <c r="BJ134" s="123">
        <f t="shared" si="143"/>
        <v>437.58390000000003</v>
      </c>
      <c r="BK134" s="123" t="str">
        <f t="shared" si="143"/>
        <v/>
      </c>
      <c r="BL134" s="123" t="str">
        <f t="shared" si="143"/>
        <v/>
      </c>
      <c r="BM134" s="123" t="str">
        <f t="shared" si="143"/>
        <v/>
      </c>
      <c r="BN134" s="123" t="str">
        <f t="shared" si="143"/>
        <v/>
      </c>
      <c r="BO134" s="123" t="str">
        <f t="shared" si="143"/>
        <v/>
      </c>
      <c r="BP134" s="123">
        <f t="shared" si="143"/>
        <v>23.4</v>
      </c>
      <c r="BQ134" s="123" t="str">
        <f t="shared" si="143"/>
        <v/>
      </c>
      <c r="BR134" s="123" t="str">
        <f t="shared" si="143"/>
        <v/>
      </c>
      <c r="BS134" s="123" t="str">
        <f t="shared" si="143"/>
        <v/>
      </c>
      <c r="BT134" s="123" t="str">
        <f t="shared" si="143"/>
        <v/>
      </c>
      <c r="BU134" s="123" t="str">
        <f t="shared" si="143"/>
        <v/>
      </c>
      <c r="BV134" s="123" t="str">
        <f t="shared" si="143"/>
        <v/>
      </c>
      <c r="BW134" s="123" t="str">
        <f t="shared" si="143"/>
        <v/>
      </c>
      <c r="BX134" s="122" t="str">
        <f t="shared" si="143"/>
        <v/>
      </c>
      <c r="BY134" s="123" t="str">
        <f t="shared" si="143"/>
        <v/>
      </c>
      <c r="BZ134" s="123" t="str">
        <f t="shared" si="143"/>
        <v/>
      </c>
      <c r="CA134" s="123" t="str">
        <f t="shared" si="143"/>
        <v/>
      </c>
      <c r="CB134" s="123" t="str">
        <f t="shared" si="143"/>
        <v/>
      </c>
      <c r="CC134" s="123" t="str">
        <f t="shared" si="143"/>
        <v/>
      </c>
      <c r="CD134" s="123" t="str">
        <f t="shared" si="143"/>
        <v/>
      </c>
      <c r="CE134" s="123" t="str">
        <f t="shared" si="143"/>
        <v/>
      </c>
      <c r="CF134" s="123" t="str">
        <f t="shared" si="143"/>
        <v/>
      </c>
      <c r="CG134" s="125" t="str">
        <f t="shared" si="143"/>
        <v/>
      </c>
      <c r="CH134" s="119" t="str">
        <f t="shared" si="143"/>
        <v/>
      </c>
      <c r="CI134" s="119" t="str">
        <f t="shared" si="143"/>
        <v/>
      </c>
      <c r="CJ134" s="119" t="str">
        <f t="shared" si="143"/>
        <v/>
      </c>
      <c r="CK134" s="119" t="str">
        <f t="shared" si="143"/>
        <v/>
      </c>
      <c r="CL134" s="119" t="str">
        <f t="shared" si="143"/>
        <v/>
      </c>
      <c r="CM134" s="119" t="str">
        <f t="shared" si="143"/>
        <v/>
      </c>
      <c r="CN134" s="119" t="str">
        <f t="shared" si="143"/>
        <v/>
      </c>
      <c r="CO134" s="120" t="str">
        <f t="shared" si="143"/>
        <v/>
      </c>
    </row>
    <row r="135" spans="2:93" x14ac:dyDescent="0.25">
      <c r="B135" s="108" t="s">
        <v>22</v>
      </c>
      <c r="C135" s="121" t="s">
        <v>109</v>
      </c>
      <c r="D135" s="123">
        <v>599.00879999999995</v>
      </c>
      <c r="E135" s="123" t="s">
        <v>109</v>
      </c>
      <c r="F135" s="123" t="s">
        <v>109</v>
      </c>
      <c r="G135" s="123" t="s">
        <v>109</v>
      </c>
      <c r="H135" s="123" t="s">
        <v>109</v>
      </c>
      <c r="I135" s="123" t="s">
        <v>109</v>
      </c>
      <c r="J135" s="123" t="s">
        <v>109</v>
      </c>
      <c r="K135" s="123">
        <v>826.8</v>
      </c>
      <c r="L135" s="123">
        <v>1797.1687499999998</v>
      </c>
      <c r="M135" s="123" t="s">
        <v>109</v>
      </c>
      <c r="N135" s="123" t="s">
        <v>109</v>
      </c>
      <c r="O135" s="123" t="s">
        <v>109</v>
      </c>
      <c r="P135" s="123" t="s">
        <v>109</v>
      </c>
      <c r="Q135" s="123" t="s">
        <v>109</v>
      </c>
      <c r="R135" s="123" t="s">
        <v>109</v>
      </c>
      <c r="S135" s="123" t="s">
        <v>109</v>
      </c>
      <c r="T135" s="123" t="s">
        <v>109</v>
      </c>
      <c r="U135" s="123">
        <v>1183.7826</v>
      </c>
      <c r="V135" s="123" t="s">
        <v>109</v>
      </c>
      <c r="W135" s="123" t="s">
        <v>109</v>
      </c>
      <c r="X135" s="123" t="s">
        <v>109</v>
      </c>
      <c r="Y135" s="123" t="s">
        <v>109</v>
      </c>
      <c r="Z135" s="123" t="s">
        <v>109</v>
      </c>
      <c r="AA135" s="123" t="s">
        <v>109</v>
      </c>
      <c r="AB135" s="123" t="s">
        <v>109</v>
      </c>
      <c r="AC135" s="123">
        <v>1850.9770500000002</v>
      </c>
      <c r="AD135" s="122" t="s">
        <v>109</v>
      </c>
      <c r="AE135" s="123" t="s">
        <v>109</v>
      </c>
      <c r="AF135" s="123" t="s">
        <v>109</v>
      </c>
      <c r="AG135" s="123" t="s">
        <v>109</v>
      </c>
      <c r="AH135" s="123" t="s">
        <v>109</v>
      </c>
      <c r="AI135" s="123" t="s">
        <v>109</v>
      </c>
      <c r="AJ135" s="123" t="s">
        <v>109</v>
      </c>
      <c r="AK135" s="123" t="s">
        <v>109</v>
      </c>
      <c r="AL135" s="125" t="s">
        <v>109</v>
      </c>
      <c r="AM135" s="119" t="s">
        <v>109</v>
      </c>
      <c r="AN135" s="119" t="s">
        <v>109</v>
      </c>
      <c r="AO135" s="119" t="s">
        <v>109</v>
      </c>
      <c r="AP135" s="119" t="s">
        <v>109</v>
      </c>
      <c r="AQ135" s="119" t="s">
        <v>109</v>
      </c>
      <c r="AR135" s="119" t="s">
        <v>109</v>
      </c>
      <c r="AS135" s="119" t="s">
        <v>109</v>
      </c>
      <c r="AT135" s="120" t="s">
        <v>109</v>
      </c>
      <c r="AW135" s="108" t="s">
        <v>22</v>
      </c>
      <c r="AX135" s="121" t="str">
        <f t="shared" ref="AX135:CO135" si="144">IF(C188="","",IF(C135="",0,C135))</f>
        <v/>
      </c>
      <c r="AY135" s="123">
        <f t="shared" si="144"/>
        <v>599.00879999999995</v>
      </c>
      <c r="AZ135" s="123" t="str">
        <f t="shared" si="144"/>
        <v/>
      </c>
      <c r="BA135" s="123" t="str">
        <f t="shared" si="144"/>
        <v/>
      </c>
      <c r="BB135" s="123" t="str">
        <f t="shared" si="144"/>
        <v/>
      </c>
      <c r="BC135" s="123" t="str">
        <f t="shared" si="144"/>
        <v/>
      </c>
      <c r="BD135" s="123" t="str">
        <f t="shared" si="144"/>
        <v/>
      </c>
      <c r="BE135" s="123" t="str">
        <f t="shared" si="144"/>
        <v/>
      </c>
      <c r="BF135" s="123">
        <f t="shared" si="144"/>
        <v>826.8</v>
      </c>
      <c r="BG135" s="123">
        <f t="shared" si="144"/>
        <v>1797.1687499999998</v>
      </c>
      <c r="BH135" s="123" t="str">
        <f t="shared" si="144"/>
        <v/>
      </c>
      <c r="BI135" s="123" t="str">
        <f t="shared" si="144"/>
        <v/>
      </c>
      <c r="BJ135" s="123" t="str">
        <f t="shared" si="144"/>
        <v/>
      </c>
      <c r="BK135" s="123" t="str">
        <f t="shared" si="144"/>
        <v/>
      </c>
      <c r="BL135" s="123" t="str">
        <f t="shared" si="144"/>
        <v/>
      </c>
      <c r="BM135" s="123" t="str">
        <f t="shared" si="144"/>
        <v/>
      </c>
      <c r="BN135" s="123" t="str">
        <f t="shared" si="144"/>
        <v/>
      </c>
      <c r="BO135" s="123" t="str">
        <f t="shared" si="144"/>
        <v/>
      </c>
      <c r="BP135" s="123">
        <f t="shared" si="144"/>
        <v>1183.7826</v>
      </c>
      <c r="BQ135" s="123" t="str">
        <f t="shared" si="144"/>
        <v/>
      </c>
      <c r="BR135" s="123" t="str">
        <f t="shared" si="144"/>
        <v/>
      </c>
      <c r="BS135" s="123" t="str">
        <f t="shared" si="144"/>
        <v/>
      </c>
      <c r="BT135" s="123" t="str">
        <f t="shared" si="144"/>
        <v/>
      </c>
      <c r="BU135" s="123" t="str">
        <f t="shared" si="144"/>
        <v/>
      </c>
      <c r="BV135" s="123" t="str">
        <f t="shared" si="144"/>
        <v/>
      </c>
      <c r="BW135" s="123" t="str">
        <f t="shared" si="144"/>
        <v/>
      </c>
      <c r="BX135" s="123">
        <f t="shared" si="144"/>
        <v>1850.9770500000002</v>
      </c>
      <c r="BY135" s="122" t="str">
        <f t="shared" si="144"/>
        <v/>
      </c>
      <c r="BZ135" s="123" t="str">
        <f t="shared" si="144"/>
        <v/>
      </c>
      <c r="CA135" s="123" t="str">
        <f t="shared" si="144"/>
        <v/>
      </c>
      <c r="CB135" s="123" t="str">
        <f t="shared" si="144"/>
        <v/>
      </c>
      <c r="CC135" s="123" t="str">
        <f t="shared" si="144"/>
        <v/>
      </c>
      <c r="CD135" s="123" t="str">
        <f t="shared" si="144"/>
        <v/>
      </c>
      <c r="CE135" s="123" t="str">
        <f t="shared" si="144"/>
        <v/>
      </c>
      <c r="CF135" s="123" t="str">
        <f t="shared" si="144"/>
        <v/>
      </c>
      <c r="CG135" s="125" t="str">
        <f t="shared" si="144"/>
        <v/>
      </c>
      <c r="CH135" s="119" t="str">
        <f t="shared" si="144"/>
        <v/>
      </c>
      <c r="CI135" s="119" t="str">
        <f t="shared" si="144"/>
        <v/>
      </c>
      <c r="CJ135" s="119" t="str">
        <f t="shared" si="144"/>
        <v/>
      </c>
      <c r="CK135" s="119" t="str">
        <f t="shared" si="144"/>
        <v/>
      </c>
      <c r="CL135" s="119" t="str">
        <f t="shared" si="144"/>
        <v/>
      </c>
      <c r="CM135" s="119" t="str">
        <f t="shared" si="144"/>
        <v/>
      </c>
      <c r="CN135" s="119" t="str">
        <f t="shared" si="144"/>
        <v/>
      </c>
      <c r="CO135" s="120" t="str">
        <f t="shared" si="144"/>
        <v/>
      </c>
    </row>
    <row r="136" spans="2:93" x14ac:dyDescent="0.25">
      <c r="B136" s="108" t="s">
        <v>15</v>
      </c>
      <c r="C136" s="121" t="s">
        <v>109</v>
      </c>
      <c r="D136" s="123" t="s">
        <v>109</v>
      </c>
      <c r="E136" s="123" t="s">
        <v>109</v>
      </c>
      <c r="F136" s="123" t="s">
        <v>109</v>
      </c>
      <c r="G136" s="123" t="s">
        <v>109</v>
      </c>
      <c r="H136" s="123" t="s">
        <v>109</v>
      </c>
      <c r="I136" s="123" t="s">
        <v>109</v>
      </c>
      <c r="J136" s="123" t="s">
        <v>109</v>
      </c>
      <c r="K136" s="123" t="s">
        <v>109</v>
      </c>
      <c r="L136" s="123" t="s">
        <v>109</v>
      </c>
      <c r="M136" s="123" t="s">
        <v>109</v>
      </c>
      <c r="N136" s="123" t="s">
        <v>109</v>
      </c>
      <c r="O136" s="123" t="s">
        <v>109</v>
      </c>
      <c r="P136" s="123" t="s">
        <v>109</v>
      </c>
      <c r="Q136" s="123" t="s">
        <v>109</v>
      </c>
      <c r="R136" s="123" t="s">
        <v>109</v>
      </c>
      <c r="S136" s="123" t="s">
        <v>109</v>
      </c>
      <c r="T136" s="123" t="s">
        <v>109</v>
      </c>
      <c r="U136" s="123" t="s">
        <v>109</v>
      </c>
      <c r="V136" s="123" t="s">
        <v>109</v>
      </c>
      <c r="W136" s="123" t="s">
        <v>109</v>
      </c>
      <c r="X136" s="123" t="s">
        <v>109</v>
      </c>
      <c r="Y136" s="123" t="s">
        <v>109</v>
      </c>
      <c r="Z136" s="123" t="s">
        <v>109</v>
      </c>
      <c r="AA136" s="123" t="s">
        <v>109</v>
      </c>
      <c r="AB136" s="123" t="s">
        <v>109</v>
      </c>
      <c r="AC136" s="123" t="s">
        <v>109</v>
      </c>
      <c r="AD136" s="123" t="s">
        <v>109</v>
      </c>
      <c r="AE136" s="122" t="s">
        <v>109</v>
      </c>
      <c r="AF136" s="123" t="s">
        <v>109</v>
      </c>
      <c r="AG136" s="123" t="s">
        <v>109</v>
      </c>
      <c r="AH136" s="123" t="s">
        <v>109</v>
      </c>
      <c r="AI136" s="123" t="s">
        <v>109</v>
      </c>
      <c r="AJ136" s="123" t="s">
        <v>109</v>
      </c>
      <c r="AK136" s="123" t="s">
        <v>109</v>
      </c>
      <c r="AL136" s="125" t="s">
        <v>109</v>
      </c>
      <c r="AM136" s="119" t="s">
        <v>109</v>
      </c>
      <c r="AN136" s="119" t="s">
        <v>109</v>
      </c>
      <c r="AO136" s="119" t="s">
        <v>109</v>
      </c>
      <c r="AP136" s="119" t="s">
        <v>109</v>
      </c>
      <c r="AQ136" s="119" t="s">
        <v>109</v>
      </c>
      <c r="AR136" s="119" t="s">
        <v>109</v>
      </c>
      <c r="AS136" s="119" t="s">
        <v>109</v>
      </c>
      <c r="AT136" s="120" t="s">
        <v>109</v>
      </c>
      <c r="AW136" s="108" t="s">
        <v>15</v>
      </c>
      <c r="AX136" s="121" t="str">
        <f t="shared" ref="AX136:CO136" si="145">IF(C189="","",IF(C136="",0,C136))</f>
        <v/>
      </c>
      <c r="AY136" s="123" t="str">
        <f t="shared" si="145"/>
        <v/>
      </c>
      <c r="AZ136" s="123" t="str">
        <f t="shared" si="145"/>
        <v/>
      </c>
      <c r="BA136" s="123" t="str">
        <f t="shared" si="145"/>
        <v/>
      </c>
      <c r="BB136" s="123" t="str">
        <f t="shared" si="145"/>
        <v/>
      </c>
      <c r="BC136" s="123" t="str">
        <f t="shared" si="145"/>
        <v/>
      </c>
      <c r="BD136" s="123" t="str">
        <f t="shared" si="145"/>
        <v/>
      </c>
      <c r="BE136" s="123" t="str">
        <f t="shared" si="145"/>
        <v/>
      </c>
      <c r="BF136" s="123" t="str">
        <f t="shared" si="145"/>
        <v/>
      </c>
      <c r="BG136" s="123" t="str">
        <f t="shared" si="145"/>
        <v/>
      </c>
      <c r="BH136" s="123" t="str">
        <f t="shared" si="145"/>
        <v/>
      </c>
      <c r="BI136" s="123" t="str">
        <f t="shared" si="145"/>
        <v/>
      </c>
      <c r="BJ136" s="123" t="str">
        <f t="shared" si="145"/>
        <v/>
      </c>
      <c r="BK136" s="123" t="str">
        <f t="shared" si="145"/>
        <v/>
      </c>
      <c r="BL136" s="123" t="str">
        <f t="shared" si="145"/>
        <v/>
      </c>
      <c r="BM136" s="123" t="str">
        <f t="shared" si="145"/>
        <v/>
      </c>
      <c r="BN136" s="123" t="str">
        <f t="shared" si="145"/>
        <v/>
      </c>
      <c r="BO136" s="123" t="str">
        <f t="shared" si="145"/>
        <v/>
      </c>
      <c r="BP136" s="123" t="str">
        <f t="shared" si="145"/>
        <v/>
      </c>
      <c r="BQ136" s="123" t="str">
        <f t="shared" si="145"/>
        <v/>
      </c>
      <c r="BR136" s="123" t="str">
        <f t="shared" si="145"/>
        <v/>
      </c>
      <c r="BS136" s="123" t="str">
        <f t="shared" si="145"/>
        <v/>
      </c>
      <c r="BT136" s="123" t="str">
        <f t="shared" si="145"/>
        <v/>
      </c>
      <c r="BU136" s="123" t="str">
        <f t="shared" si="145"/>
        <v/>
      </c>
      <c r="BV136" s="123" t="str">
        <f t="shared" si="145"/>
        <v/>
      </c>
      <c r="BW136" s="123" t="str">
        <f t="shared" si="145"/>
        <v/>
      </c>
      <c r="BX136" s="123" t="str">
        <f t="shared" si="145"/>
        <v/>
      </c>
      <c r="BY136" s="123" t="str">
        <f t="shared" si="145"/>
        <v/>
      </c>
      <c r="BZ136" s="122" t="str">
        <f t="shared" si="145"/>
        <v/>
      </c>
      <c r="CA136" s="123" t="str">
        <f t="shared" si="145"/>
        <v/>
      </c>
      <c r="CB136" s="123" t="str">
        <f t="shared" si="145"/>
        <v/>
      </c>
      <c r="CC136" s="123" t="str">
        <f t="shared" si="145"/>
        <v/>
      </c>
      <c r="CD136" s="123" t="str">
        <f t="shared" si="145"/>
        <v/>
      </c>
      <c r="CE136" s="123" t="str">
        <f t="shared" si="145"/>
        <v/>
      </c>
      <c r="CF136" s="123" t="str">
        <f t="shared" si="145"/>
        <v/>
      </c>
      <c r="CG136" s="125" t="str">
        <f t="shared" si="145"/>
        <v/>
      </c>
      <c r="CH136" s="119" t="str">
        <f t="shared" si="145"/>
        <v/>
      </c>
      <c r="CI136" s="119" t="str">
        <f t="shared" si="145"/>
        <v/>
      </c>
      <c r="CJ136" s="119" t="str">
        <f t="shared" si="145"/>
        <v/>
      </c>
      <c r="CK136" s="119" t="str">
        <f t="shared" si="145"/>
        <v/>
      </c>
      <c r="CL136" s="119" t="str">
        <f t="shared" si="145"/>
        <v/>
      </c>
      <c r="CM136" s="119" t="str">
        <f t="shared" si="145"/>
        <v/>
      </c>
      <c r="CN136" s="119" t="str">
        <f t="shared" si="145"/>
        <v/>
      </c>
      <c r="CO136" s="120" t="str">
        <f t="shared" si="145"/>
        <v/>
      </c>
    </row>
    <row r="137" spans="2:93" x14ac:dyDescent="0.25">
      <c r="B137" s="108" t="s">
        <v>4</v>
      </c>
      <c r="C137" s="121" t="s">
        <v>109</v>
      </c>
      <c r="D137" s="123" t="s">
        <v>109</v>
      </c>
      <c r="E137" s="123" t="s">
        <v>109</v>
      </c>
      <c r="F137" s="123" t="s">
        <v>109</v>
      </c>
      <c r="G137" s="123" t="s">
        <v>109</v>
      </c>
      <c r="H137" s="123" t="s">
        <v>109</v>
      </c>
      <c r="I137" s="123" t="s">
        <v>109</v>
      </c>
      <c r="J137" s="123" t="s">
        <v>109</v>
      </c>
      <c r="K137" s="123">
        <v>60.925800000000002</v>
      </c>
      <c r="L137" s="123" t="s">
        <v>109</v>
      </c>
      <c r="M137" s="123" t="s">
        <v>109</v>
      </c>
      <c r="N137" s="123" t="s">
        <v>109</v>
      </c>
      <c r="O137" s="123" t="s">
        <v>109</v>
      </c>
      <c r="P137" s="123">
        <v>925.41734999999994</v>
      </c>
      <c r="Q137" s="123" t="s">
        <v>109</v>
      </c>
      <c r="R137" s="123" t="s">
        <v>109</v>
      </c>
      <c r="S137" s="123" t="s">
        <v>109</v>
      </c>
      <c r="T137" s="123" t="s">
        <v>109</v>
      </c>
      <c r="U137" s="123" t="s">
        <v>109</v>
      </c>
      <c r="V137" s="123" t="s">
        <v>109</v>
      </c>
      <c r="W137" s="123" t="s">
        <v>109</v>
      </c>
      <c r="X137" s="123" t="s">
        <v>109</v>
      </c>
      <c r="Y137" s="123" t="s">
        <v>109</v>
      </c>
      <c r="Z137" s="123" t="s">
        <v>109</v>
      </c>
      <c r="AA137" s="123" t="s">
        <v>109</v>
      </c>
      <c r="AB137" s="123" t="s">
        <v>109</v>
      </c>
      <c r="AC137" s="123" t="s">
        <v>109</v>
      </c>
      <c r="AD137" s="123" t="s">
        <v>109</v>
      </c>
      <c r="AE137" s="123" t="s">
        <v>109</v>
      </c>
      <c r="AF137" s="122" t="s">
        <v>109</v>
      </c>
      <c r="AG137" s="123" t="s">
        <v>109</v>
      </c>
      <c r="AH137" s="123" t="s">
        <v>109</v>
      </c>
      <c r="AI137" s="123" t="s">
        <v>109</v>
      </c>
      <c r="AJ137" s="123" t="s">
        <v>109</v>
      </c>
      <c r="AK137" s="123" t="s">
        <v>109</v>
      </c>
      <c r="AL137" s="125" t="s">
        <v>109</v>
      </c>
      <c r="AM137" s="119" t="s">
        <v>109</v>
      </c>
      <c r="AN137" s="119" t="s">
        <v>109</v>
      </c>
      <c r="AO137" s="119" t="s">
        <v>109</v>
      </c>
      <c r="AP137" s="119" t="s">
        <v>109</v>
      </c>
      <c r="AQ137" s="119" t="s">
        <v>109</v>
      </c>
      <c r="AR137" s="119" t="s">
        <v>109</v>
      </c>
      <c r="AS137" s="119" t="s">
        <v>109</v>
      </c>
      <c r="AT137" s="120" t="s">
        <v>109</v>
      </c>
      <c r="AW137" s="108" t="s">
        <v>4</v>
      </c>
      <c r="AX137" s="121" t="str">
        <f t="shared" ref="AX137:CO137" si="146">IF(C190="","",IF(C137="",0,C137))</f>
        <v/>
      </c>
      <c r="AY137" s="123" t="str">
        <f t="shared" si="146"/>
        <v/>
      </c>
      <c r="AZ137" s="123" t="str">
        <f t="shared" si="146"/>
        <v/>
      </c>
      <c r="BA137" s="123" t="str">
        <f t="shared" si="146"/>
        <v/>
      </c>
      <c r="BB137" s="123" t="str">
        <f t="shared" si="146"/>
        <v/>
      </c>
      <c r="BC137" s="123" t="str">
        <f t="shared" si="146"/>
        <v/>
      </c>
      <c r="BD137" s="123" t="str">
        <f t="shared" si="146"/>
        <v/>
      </c>
      <c r="BE137" s="123" t="str">
        <f t="shared" si="146"/>
        <v/>
      </c>
      <c r="BF137" s="123">
        <f t="shared" si="146"/>
        <v>60.925800000000002</v>
      </c>
      <c r="BG137" s="123" t="str">
        <f t="shared" si="146"/>
        <v/>
      </c>
      <c r="BH137" s="123" t="str">
        <f t="shared" si="146"/>
        <v/>
      </c>
      <c r="BI137" s="123" t="str">
        <f t="shared" si="146"/>
        <v/>
      </c>
      <c r="BJ137" s="123" t="str">
        <f t="shared" si="146"/>
        <v/>
      </c>
      <c r="BK137" s="123">
        <f t="shared" si="146"/>
        <v>925.41734999999994</v>
      </c>
      <c r="BL137" s="123" t="str">
        <f t="shared" si="146"/>
        <v/>
      </c>
      <c r="BM137" s="123" t="str">
        <f t="shared" si="146"/>
        <v/>
      </c>
      <c r="BN137" s="123" t="str">
        <f t="shared" si="146"/>
        <v/>
      </c>
      <c r="BO137" s="123" t="str">
        <f t="shared" si="146"/>
        <v/>
      </c>
      <c r="BP137" s="123" t="str">
        <f t="shared" si="146"/>
        <v/>
      </c>
      <c r="BQ137" s="123" t="str">
        <f t="shared" si="146"/>
        <v/>
      </c>
      <c r="BR137" s="123" t="str">
        <f t="shared" si="146"/>
        <v/>
      </c>
      <c r="BS137" s="123" t="str">
        <f t="shared" si="146"/>
        <v/>
      </c>
      <c r="BT137" s="123" t="str">
        <f t="shared" si="146"/>
        <v/>
      </c>
      <c r="BU137" s="123" t="str">
        <f t="shared" si="146"/>
        <v/>
      </c>
      <c r="BV137" s="123" t="str">
        <f t="shared" si="146"/>
        <v/>
      </c>
      <c r="BW137" s="123" t="str">
        <f t="shared" si="146"/>
        <v/>
      </c>
      <c r="BX137" s="123" t="str">
        <f t="shared" si="146"/>
        <v/>
      </c>
      <c r="BY137" s="123" t="str">
        <f t="shared" si="146"/>
        <v/>
      </c>
      <c r="BZ137" s="123" t="str">
        <f t="shared" si="146"/>
        <v/>
      </c>
      <c r="CA137" s="122" t="str">
        <f t="shared" si="146"/>
        <v/>
      </c>
      <c r="CB137" s="123" t="str">
        <f t="shared" si="146"/>
        <v/>
      </c>
      <c r="CC137" s="123" t="str">
        <f t="shared" si="146"/>
        <v/>
      </c>
      <c r="CD137" s="123" t="str">
        <f t="shared" si="146"/>
        <v/>
      </c>
      <c r="CE137" s="123" t="str">
        <f t="shared" si="146"/>
        <v/>
      </c>
      <c r="CF137" s="123" t="str">
        <f t="shared" si="146"/>
        <v/>
      </c>
      <c r="CG137" s="125" t="str">
        <f t="shared" si="146"/>
        <v/>
      </c>
      <c r="CH137" s="119" t="str">
        <f t="shared" si="146"/>
        <v/>
      </c>
      <c r="CI137" s="119" t="str">
        <f t="shared" si="146"/>
        <v/>
      </c>
      <c r="CJ137" s="119" t="str">
        <f t="shared" si="146"/>
        <v/>
      </c>
      <c r="CK137" s="119" t="str">
        <f t="shared" si="146"/>
        <v/>
      </c>
      <c r="CL137" s="119" t="str">
        <f t="shared" si="146"/>
        <v/>
      </c>
      <c r="CM137" s="119" t="str">
        <f t="shared" si="146"/>
        <v/>
      </c>
      <c r="CN137" s="119" t="str">
        <f t="shared" si="146"/>
        <v/>
      </c>
      <c r="CO137" s="120" t="str">
        <f t="shared" si="146"/>
        <v/>
      </c>
    </row>
    <row r="138" spans="2:93" x14ac:dyDescent="0.25">
      <c r="B138" s="108" t="s">
        <v>31</v>
      </c>
      <c r="C138" s="121" t="s">
        <v>109</v>
      </c>
      <c r="D138" s="123" t="s">
        <v>109</v>
      </c>
      <c r="E138" s="123" t="s">
        <v>109</v>
      </c>
      <c r="F138" s="123" t="s">
        <v>109</v>
      </c>
      <c r="G138" s="123" t="s">
        <v>109</v>
      </c>
      <c r="H138" s="123" t="s">
        <v>109</v>
      </c>
      <c r="I138" s="123" t="s">
        <v>109</v>
      </c>
      <c r="J138" s="123" t="s">
        <v>109</v>
      </c>
      <c r="K138" s="123" t="s">
        <v>109</v>
      </c>
      <c r="L138" s="123" t="s">
        <v>109</v>
      </c>
      <c r="M138" s="123" t="s">
        <v>109</v>
      </c>
      <c r="N138" s="123" t="s">
        <v>109</v>
      </c>
      <c r="O138" s="123" t="s">
        <v>109</v>
      </c>
      <c r="P138" s="123" t="s">
        <v>109</v>
      </c>
      <c r="Q138" s="123" t="s">
        <v>109</v>
      </c>
      <c r="R138" s="123" t="s">
        <v>109</v>
      </c>
      <c r="S138" s="123" t="s">
        <v>109</v>
      </c>
      <c r="T138" s="123" t="s">
        <v>109</v>
      </c>
      <c r="U138" s="123" t="s">
        <v>109</v>
      </c>
      <c r="V138" s="123" t="s">
        <v>109</v>
      </c>
      <c r="W138" s="123" t="s">
        <v>109</v>
      </c>
      <c r="X138" s="123" t="s">
        <v>109</v>
      </c>
      <c r="Y138" s="123" t="s">
        <v>109</v>
      </c>
      <c r="Z138" s="123" t="s">
        <v>109</v>
      </c>
      <c r="AA138" s="123" t="s">
        <v>109</v>
      </c>
      <c r="AB138" s="123" t="s">
        <v>109</v>
      </c>
      <c r="AC138" s="123" t="s">
        <v>109</v>
      </c>
      <c r="AD138" s="123" t="s">
        <v>109</v>
      </c>
      <c r="AE138" s="123" t="s">
        <v>109</v>
      </c>
      <c r="AF138" s="123" t="s">
        <v>109</v>
      </c>
      <c r="AG138" s="122" t="s">
        <v>109</v>
      </c>
      <c r="AH138" s="123" t="s">
        <v>109</v>
      </c>
      <c r="AI138" s="123" t="s">
        <v>109</v>
      </c>
      <c r="AJ138" s="123" t="s">
        <v>109</v>
      </c>
      <c r="AK138" s="123" t="s">
        <v>109</v>
      </c>
      <c r="AL138" s="125" t="s">
        <v>109</v>
      </c>
      <c r="AM138" s="119" t="s">
        <v>109</v>
      </c>
      <c r="AN138" s="119" t="s">
        <v>109</v>
      </c>
      <c r="AO138" s="119" t="s">
        <v>109</v>
      </c>
      <c r="AP138" s="119" t="s">
        <v>109</v>
      </c>
      <c r="AQ138" s="119" t="s">
        <v>109</v>
      </c>
      <c r="AR138" s="119" t="s">
        <v>109</v>
      </c>
      <c r="AS138" s="119" t="s">
        <v>109</v>
      </c>
      <c r="AT138" s="120" t="s">
        <v>109</v>
      </c>
      <c r="AW138" s="108" t="s">
        <v>31</v>
      </c>
      <c r="AX138" s="121" t="str">
        <f t="shared" ref="AX138:CO138" si="147">IF(C191="","",IF(C138="",0,C138))</f>
        <v/>
      </c>
      <c r="AY138" s="123" t="str">
        <f t="shared" si="147"/>
        <v/>
      </c>
      <c r="AZ138" s="123" t="str">
        <f t="shared" si="147"/>
        <v/>
      </c>
      <c r="BA138" s="123" t="str">
        <f t="shared" si="147"/>
        <v/>
      </c>
      <c r="BB138" s="123" t="str">
        <f t="shared" si="147"/>
        <v/>
      </c>
      <c r="BC138" s="123" t="str">
        <f t="shared" si="147"/>
        <v/>
      </c>
      <c r="BD138" s="123" t="str">
        <f t="shared" si="147"/>
        <v/>
      </c>
      <c r="BE138" s="123" t="str">
        <f t="shared" si="147"/>
        <v/>
      </c>
      <c r="BF138" s="123" t="str">
        <f t="shared" si="147"/>
        <v/>
      </c>
      <c r="BG138" s="123" t="str">
        <f t="shared" si="147"/>
        <v/>
      </c>
      <c r="BH138" s="123" t="str">
        <f t="shared" si="147"/>
        <v/>
      </c>
      <c r="BI138" s="123" t="str">
        <f t="shared" si="147"/>
        <v/>
      </c>
      <c r="BJ138" s="123" t="str">
        <f t="shared" si="147"/>
        <v/>
      </c>
      <c r="BK138" s="123" t="str">
        <f t="shared" si="147"/>
        <v/>
      </c>
      <c r="BL138" s="123" t="str">
        <f t="shared" si="147"/>
        <v/>
      </c>
      <c r="BM138" s="123" t="str">
        <f t="shared" si="147"/>
        <v/>
      </c>
      <c r="BN138" s="123" t="str">
        <f t="shared" si="147"/>
        <v/>
      </c>
      <c r="BO138" s="123" t="str">
        <f t="shared" si="147"/>
        <v/>
      </c>
      <c r="BP138" s="123" t="str">
        <f t="shared" si="147"/>
        <v/>
      </c>
      <c r="BQ138" s="123" t="str">
        <f t="shared" si="147"/>
        <v/>
      </c>
      <c r="BR138" s="123" t="str">
        <f t="shared" si="147"/>
        <v/>
      </c>
      <c r="BS138" s="123" t="str">
        <f t="shared" si="147"/>
        <v/>
      </c>
      <c r="BT138" s="123" t="str">
        <f t="shared" si="147"/>
        <v/>
      </c>
      <c r="BU138" s="123" t="str">
        <f t="shared" si="147"/>
        <v/>
      </c>
      <c r="BV138" s="123" t="str">
        <f t="shared" si="147"/>
        <v/>
      </c>
      <c r="BW138" s="123" t="str">
        <f t="shared" si="147"/>
        <v/>
      </c>
      <c r="BX138" s="123" t="str">
        <f t="shared" si="147"/>
        <v/>
      </c>
      <c r="BY138" s="123" t="str">
        <f t="shared" si="147"/>
        <v/>
      </c>
      <c r="BZ138" s="123" t="str">
        <f t="shared" si="147"/>
        <v/>
      </c>
      <c r="CA138" s="123" t="str">
        <f t="shared" si="147"/>
        <v/>
      </c>
      <c r="CB138" s="122" t="str">
        <f t="shared" si="147"/>
        <v/>
      </c>
      <c r="CC138" s="123" t="str">
        <f t="shared" si="147"/>
        <v/>
      </c>
      <c r="CD138" s="123" t="str">
        <f t="shared" si="147"/>
        <v/>
      </c>
      <c r="CE138" s="123" t="str">
        <f t="shared" si="147"/>
        <v/>
      </c>
      <c r="CF138" s="123" t="str">
        <f t="shared" si="147"/>
        <v/>
      </c>
      <c r="CG138" s="125" t="str">
        <f t="shared" si="147"/>
        <v/>
      </c>
      <c r="CH138" s="119" t="str">
        <f t="shared" si="147"/>
        <v/>
      </c>
      <c r="CI138" s="119" t="str">
        <f t="shared" si="147"/>
        <v/>
      </c>
      <c r="CJ138" s="119" t="str">
        <f t="shared" si="147"/>
        <v/>
      </c>
      <c r="CK138" s="119" t="str">
        <f t="shared" si="147"/>
        <v/>
      </c>
      <c r="CL138" s="119" t="str">
        <f t="shared" si="147"/>
        <v/>
      </c>
      <c r="CM138" s="119" t="str">
        <f t="shared" si="147"/>
        <v/>
      </c>
      <c r="CN138" s="119" t="str">
        <f t="shared" si="147"/>
        <v/>
      </c>
      <c r="CO138" s="120" t="str">
        <f t="shared" si="147"/>
        <v/>
      </c>
    </row>
    <row r="139" spans="2:93" x14ac:dyDescent="0.25">
      <c r="B139" s="108" t="s">
        <v>206</v>
      </c>
      <c r="C139" s="121" t="s">
        <v>109</v>
      </c>
      <c r="D139" s="123" t="s">
        <v>109</v>
      </c>
      <c r="E139" s="123" t="s">
        <v>109</v>
      </c>
      <c r="F139" s="123" t="s">
        <v>109</v>
      </c>
      <c r="G139" s="123" t="s">
        <v>109</v>
      </c>
      <c r="H139" s="123" t="s">
        <v>109</v>
      </c>
      <c r="I139" s="123" t="s">
        <v>109</v>
      </c>
      <c r="J139" s="123" t="s">
        <v>109</v>
      </c>
      <c r="K139" s="123" t="s">
        <v>109</v>
      </c>
      <c r="L139" s="123" t="s">
        <v>109</v>
      </c>
      <c r="M139" s="123" t="s">
        <v>109</v>
      </c>
      <c r="N139" s="123" t="s">
        <v>109</v>
      </c>
      <c r="O139" s="123" t="s">
        <v>109</v>
      </c>
      <c r="P139" s="123" t="s">
        <v>109</v>
      </c>
      <c r="Q139" s="123" t="s">
        <v>109</v>
      </c>
      <c r="R139" s="123" t="s">
        <v>109</v>
      </c>
      <c r="S139" s="123" t="s">
        <v>109</v>
      </c>
      <c r="T139" s="123" t="s">
        <v>109</v>
      </c>
      <c r="U139" s="123" t="s">
        <v>109</v>
      </c>
      <c r="V139" s="123" t="s">
        <v>109</v>
      </c>
      <c r="W139" s="123" t="s">
        <v>109</v>
      </c>
      <c r="X139" s="123" t="s">
        <v>109</v>
      </c>
      <c r="Y139" s="123" t="s">
        <v>109</v>
      </c>
      <c r="Z139" s="123" t="s">
        <v>109</v>
      </c>
      <c r="AA139" s="123" t="s">
        <v>109</v>
      </c>
      <c r="AB139" s="123" t="s">
        <v>109</v>
      </c>
      <c r="AC139" s="123" t="s">
        <v>109</v>
      </c>
      <c r="AD139" s="123" t="s">
        <v>109</v>
      </c>
      <c r="AE139" s="123" t="s">
        <v>109</v>
      </c>
      <c r="AF139" s="123" t="s">
        <v>109</v>
      </c>
      <c r="AG139" s="123" t="s">
        <v>109</v>
      </c>
      <c r="AH139" s="122" t="s">
        <v>109</v>
      </c>
      <c r="AI139" s="123" t="s">
        <v>109</v>
      </c>
      <c r="AJ139" s="123" t="s">
        <v>109</v>
      </c>
      <c r="AK139" s="123" t="s">
        <v>109</v>
      </c>
      <c r="AL139" s="125" t="s">
        <v>109</v>
      </c>
      <c r="AM139" s="119" t="s">
        <v>109</v>
      </c>
      <c r="AN139" s="119" t="s">
        <v>109</v>
      </c>
      <c r="AO139" s="119" t="s">
        <v>109</v>
      </c>
      <c r="AP139" s="119" t="s">
        <v>109</v>
      </c>
      <c r="AQ139" s="119" t="s">
        <v>109</v>
      </c>
      <c r="AR139" s="119" t="s">
        <v>109</v>
      </c>
      <c r="AS139" s="119" t="s">
        <v>109</v>
      </c>
      <c r="AT139" s="120" t="s">
        <v>109</v>
      </c>
      <c r="AW139" s="108" t="s">
        <v>206</v>
      </c>
      <c r="AX139" s="121" t="str">
        <f t="shared" ref="AX139:CO139" si="148">IF(C192="","",IF(C139="",0,C139))</f>
        <v/>
      </c>
      <c r="AY139" s="123" t="str">
        <f t="shared" si="148"/>
        <v/>
      </c>
      <c r="AZ139" s="123" t="str">
        <f t="shared" si="148"/>
        <v/>
      </c>
      <c r="BA139" s="123" t="str">
        <f t="shared" si="148"/>
        <v/>
      </c>
      <c r="BB139" s="123" t="str">
        <f t="shared" si="148"/>
        <v/>
      </c>
      <c r="BC139" s="123" t="str">
        <f t="shared" si="148"/>
        <v/>
      </c>
      <c r="BD139" s="123" t="str">
        <f t="shared" si="148"/>
        <v/>
      </c>
      <c r="BE139" s="123" t="str">
        <f t="shared" si="148"/>
        <v/>
      </c>
      <c r="BF139" s="123" t="str">
        <f t="shared" si="148"/>
        <v/>
      </c>
      <c r="BG139" s="123" t="str">
        <f t="shared" si="148"/>
        <v/>
      </c>
      <c r="BH139" s="123" t="str">
        <f t="shared" si="148"/>
        <v/>
      </c>
      <c r="BI139" s="123" t="str">
        <f t="shared" si="148"/>
        <v/>
      </c>
      <c r="BJ139" s="123" t="str">
        <f t="shared" si="148"/>
        <v/>
      </c>
      <c r="BK139" s="123" t="str">
        <f t="shared" si="148"/>
        <v/>
      </c>
      <c r="BL139" s="123" t="str">
        <f t="shared" si="148"/>
        <v/>
      </c>
      <c r="BM139" s="123" t="str">
        <f t="shared" si="148"/>
        <v/>
      </c>
      <c r="BN139" s="123" t="str">
        <f t="shared" si="148"/>
        <v/>
      </c>
      <c r="BO139" s="123" t="str">
        <f t="shared" si="148"/>
        <v/>
      </c>
      <c r="BP139" s="123" t="str">
        <f t="shared" si="148"/>
        <v/>
      </c>
      <c r="BQ139" s="123" t="str">
        <f t="shared" si="148"/>
        <v/>
      </c>
      <c r="BR139" s="123" t="str">
        <f t="shared" si="148"/>
        <v/>
      </c>
      <c r="BS139" s="123" t="str">
        <f t="shared" si="148"/>
        <v/>
      </c>
      <c r="BT139" s="123" t="str">
        <f t="shared" si="148"/>
        <v/>
      </c>
      <c r="BU139" s="123" t="str">
        <f t="shared" si="148"/>
        <v/>
      </c>
      <c r="BV139" s="123" t="str">
        <f t="shared" si="148"/>
        <v/>
      </c>
      <c r="BW139" s="123" t="str">
        <f t="shared" si="148"/>
        <v/>
      </c>
      <c r="BX139" s="123" t="str">
        <f t="shared" si="148"/>
        <v/>
      </c>
      <c r="BY139" s="123" t="str">
        <f t="shared" si="148"/>
        <v/>
      </c>
      <c r="BZ139" s="123" t="str">
        <f t="shared" si="148"/>
        <v/>
      </c>
      <c r="CA139" s="123" t="str">
        <f t="shared" si="148"/>
        <v/>
      </c>
      <c r="CB139" s="123" t="str">
        <f t="shared" si="148"/>
        <v/>
      </c>
      <c r="CC139" s="122" t="str">
        <f t="shared" si="148"/>
        <v/>
      </c>
      <c r="CD139" s="123" t="str">
        <f t="shared" si="148"/>
        <v/>
      </c>
      <c r="CE139" s="123" t="str">
        <f t="shared" si="148"/>
        <v/>
      </c>
      <c r="CF139" s="123" t="str">
        <f t="shared" si="148"/>
        <v/>
      </c>
      <c r="CG139" s="125" t="str">
        <f t="shared" si="148"/>
        <v/>
      </c>
      <c r="CH139" s="119" t="str">
        <f t="shared" si="148"/>
        <v/>
      </c>
      <c r="CI139" s="119" t="str">
        <f t="shared" si="148"/>
        <v/>
      </c>
      <c r="CJ139" s="119" t="str">
        <f t="shared" si="148"/>
        <v/>
      </c>
      <c r="CK139" s="119" t="str">
        <f t="shared" si="148"/>
        <v/>
      </c>
      <c r="CL139" s="119" t="str">
        <f t="shared" si="148"/>
        <v/>
      </c>
      <c r="CM139" s="119" t="str">
        <f t="shared" si="148"/>
        <v/>
      </c>
      <c r="CN139" s="119" t="str">
        <f t="shared" si="148"/>
        <v/>
      </c>
      <c r="CO139" s="120" t="str">
        <f t="shared" si="148"/>
        <v/>
      </c>
    </row>
    <row r="140" spans="2:93" x14ac:dyDescent="0.25">
      <c r="B140" s="108" t="s">
        <v>32</v>
      </c>
      <c r="C140" s="121" t="s">
        <v>109</v>
      </c>
      <c r="D140" s="123" t="s">
        <v>109</v>
      </c>
      <c r="E140" s="123" t="s">
        <v>109</v>
      </c>
      <c r="F140" s="123" t="s">
        <v>109</v>
      </c>
      <c r="G140" s="123" t="s">
        <v>109</v>
      </c>
      <c r="H140" s="123" t="s">
        <v>109</v>
      </c>
      <c r="I140" s="123" t="s">
        <v>109</v>
      </c>
      <c r="J140" s="123" t="s">
        <v>109</v>
      </c>
      <c r="K140" s="123" t="s">
        <v>109</v>
      </c>
      <c r="L140" s="123" t="s">
        <v>109</v>
      </c>
      <c r="M140" s="123" t="s">
        <v>109</v>
      </c>
      <c r="N140" s="123" t="s">
        <v>109</v>
      </c>
      <c r="O140" s="123" t="s">
        <v>109</v>
      </c>
      <c r="P140" s="123">
        <v>19.5</v>
      </c>
      <c r="Q140" s="123" t="s">
        <v>109</v>
      </c>
      <c r="R140" s="123" t="s">
        <v>109</v>
      </c>
      <c r="S140" s="123" t="s">
        <v>109</v>
      </c>
      <c r="T140" s="123" t="s">
        <v>109</v>
      </c>
      <c r="U140" s="123" t="s">
        <v>109</v>
      </c>
      <c r="V140" s="123" t="s">
        <v>109</v>
      </c>
      <c r="W140" s="123" t="s">
        <v>109</v>
      </c>
      <c r="X140" s="123" t="s">
        <v>109</v>
      </c>
      <c r="Y140" s="123" t="s">
        <v>109</v>
      </c>
      <c r="Z140" s="123" t="s">
        <v>109</v>
      </c>
      <c r="AA140" s="123" t="s">
        <v>109</v>
      </c>
      <c r="AB140" s="123" t="s">
        <v>109</v>
      </c>
      <c r="AC140" s="123" t="s">
        <v>109</v>
      </c>
      <c r="AD140" s="123" t="s">
        <v>109</v>
      </c>
      <c r="AE140" s="123" t="s">
        <v>109</v>
      </c>
      <c r="AF140" s="123" t="s">
        <v>109</v>
      </c>
      <c r="AG140" s="123" t="s">
        <v>109</v>
      </c>
      <c r="AH140" s="123" t="s">
        <v>109</v>
      </c>
      <c r="AI140" s="122" t="s">
        <v>109</v>
      </c>
      <c r="AJ140" s="123" t="s">
        <v>109</v>
      </c>
      <c r="AK140" s="123" t="s">
        <v>109</v>
      </c>
      <c r="AL140" s="125" t="s">
        <v>109</v>
      </c>
      <c r="AM140" s="119" t="s">
        <v>109</v>
      </c>
      <c r="AN140" s="119" t="s">
        <v>109</v>
      </c>
      <c r="AO140" s="119" t="s">
        <v>109</v>
      </c>
      <c r="AP140" s="119" t="s">
        <v>109</v>
      </c>
      <c r="AQ140" s="119" t="s">
        <v>109</v>
      </c>
      <c r="AR140" s="119" t="s">
        <v>109</v>
      </c>
      <c r="AS140" s="119" t="s">
        <v>109</v>
      </c>
      <c r="AT140" s="120" t="s">
        <v>109</v>
      </c>
      <c r="AW140" s="108" t="s">
        <v>32</v>
      </c>
      <c r="AX140" s="121" t="str">
        <f t="shared" ref="AX140:CO140" si="149">IF(C193="","",IF(C140="",0,C140))</f>
        <v/>
      </c>
      <c r="AY140" s="123" t="str">
        <f t="shared" si="149"/>
        <v/>
      </c>
      <c r="AZ140" s="123" t="str">
        <f t="shared" si="149"/>
        <v/>
      </c>
      <c r="BA140" s="123" t="str">
        <f t="shared" si="149"/>
        <v/>
      </c>
      <c r="BB140" s="123" t="str">
        <f t="shared" si="149"/>
        <v/>
      </c>
      <c r="BC140" s="123" t="str">
        <f t="shared" si="149"/>
        <v/>
      </c>
      <c r="BD140" s="123" t="str">
        <f t="shared" si="149"/>
        <v/>
      </c>
      <c r="BE140" s="123" t="str">
        <f t="shared" si="149"/>
        <v/>
      </c>
      <c r="BF140" s="123" t="str">
        <f t="shared" si="149"/>
        <v/>
      </c>
      <c r="BG140" s="123" t="str">
        <f t="shared" si="149"/>
        <v/>
      </c>
      <c r="BH140" s="123" t="str">
        <f t="shared" si="149"/>
        <v/>
      </c>
      <c r="BI140" s="123" t="str">
        <f t="shared" si="149"/>
        <v/>
      </c>
      <c r="BJ140" s="123" t="str">
        <f t="shared" si="149"/>
        <v/>
      </c>
      <c r="BK140" s="123">
        <f t="shared" si="149"/>
        <v>19.5</v>
      </c>
      <c r="BL140" s="123" t="str">
        <f t="shared" si="149"/>
        <v/>
      </c>
      <c r="BM140" s="123" t="str">
        <f t="shared" si="149"/>
        <v/>
      </c>
      <c r="BN140" s="123" t="str">
        <f t="shared" si="149"/>
        <v/>
      </c>
      <c r="BO140" s="123" t="str">
        <f t="shared" si="149"/>
        <v/>
      </c>
      <c r="BP140" s="123" t="str">
        <f t="shared" si="149"/>
        <v/>
      </c>
      <c r="BQ140" s="123" t="str">
        <f t="shared" si="149"/>
        <v/>
      </c>
      <c r="BR140" s="123" t="str">
        <f t="shared" si="149"/>
        <v/>
      </c>
      <c r="BS140" s="123" t="str">
        <f t="shared" si="149"/>
        <v/>
      </c>
      <c r="BT140" s="123" t="str">
        <f t="shared" si="149"/>
        <v/>
      </c>
      <c r="BU140" s="123" t="str">
        <f t="shared" si="149"/>
        <v/>
      </c>
      <c r="BV140" s="123" t="str">
        <f t="shared" si="149"/>
        <v/>
      </c>
      <c r="BW140" s="123" t="str">
        <f t="shared" si="149"/>
        <v/>
      </c>
      <c r="BX140" s="123" t="str">
        <f t="shared" si="149"/>
        <v/>
      </c>
      <c r="BY140" s="123" t="str">
        <f t="shared" si="149"/>
        <v/>
      </c>
      <c r="BZ140" s="123" t="str">
        <f t="shared" si="149"/>
        <v/>
      </c>
      <c r="CA140" s="123" t="str">
        <f t="shared" si="149"/>
        <v/>
      </c>
      <c r="CB140" s="123" t="str">
        <f t="shared" si="149"/>
        <v/>
      </c>
      <c r="CC140" s="123" t="str">
        <f t="shared" si="149"/>
        <v/>
      </c>
      <c r="CD140" s="122" t="str">
        <f t="shared" si="149"/>
        <v/>
      </c>
      <c r="CE140" s="123" t="str">
        <f t="shared" si="149"/>
        <v/>
      </c>
      <c r="CF140" s="123" t="str">
        <f t="shared" si="149"/>
        <v/>
      </c>
      <c r="CG140" s="125" t="str">
        <f t="shared" si="149"/>
        <v/>
      </c>
      <c r="CH140" s="119" t="str">
        <f t="shared" si="149"/>
        <v/>
      </c>
      <c r="CI140" s="119" t="str">
        <f t="shared" si="149"/>
        <v/>
      </c>
      <c r="CJ140" s="119" t="str">
        <f t="shared" si="149"/>
        <v/>
      </c>
      <c r="CK140" s="119" t="str">
        <f t="shared" si="149"/>
        <v/>
      </c>
      <c r="CL140" s="119" t="str">
        <f t="shared" si="149"/>
        <v/>
      </c>
      <c r="CM140" s="119" t="str">
        <f t="shared" si="149"/>
        <v/>
      </c>
      <c r="CN140" s="119" t="str">
        <f t="shared" si="149"/>
        <v/>
      </c>
      <c r="CO140" s="120" t="str">
        <f t="shared" si="149"/>
        <v/>
      </c>
    </row>
    <row r="141" spans="2:93" x14ac:dyDescent="0.25">
      <c r="B141" s="108" t="s">
        <v>33</v>
      </c>
      <c r="C141" s="121" t="s">
        <v>109</v>
      </c>
      <c r="D141" s="123" t="s">
        <v>109</v>
      </c>
      <c r="E141" s="123" t="s">
        <v>109</v>
      </c>
      <c r="F141" s="123" t="s">
        <v>109</v>
      </c>
      <c r="G141" s="123" t="s">
        <v>109</v>
      </c>
      <c r="H141" s="123" t="s">
        <v>109</v>
      </c>
      <c r="I141" s="123" t="s">
        <v>109</v>
      </c>
      <c r="J141" s="123" t="s">
        <v>109</v>
      </c>
      <c r="K141" s="123" t="s">
        <v>109</v>
      </c>
      <c r="L141" s="123" t="s">
        <v>109</v>
      </c>
      <c r="M141" s="123" t="s">
        <v>109</v>
      </c>
      <c r="N141" s="123" t="s">
        <v>109</v>
      </c>
      <c r="O141" s="123" t="s">
        <v>109</v>
      </c>
      <c r="P141" s="123" t="s">
        <v>109</v>
      </c>
      <c r="Q141" s="123" t="s">
        <v>109</v>
      </c>
      <c r="R141" s="123" t="s">
        <v>109</v>
      </c>
      <c r="S141" s="123" t="s">
        <v>109</v>
      </c>
      <c r="T141" s="123" t="s">
        <v>109</v>
      </c>
      <c r="U141" s="123" t="s">
        <v>109</v>
      </c>
      <c r="V141" s="123" t="s">
        <v>109</v>
      </c>
      <c r="W141" s="123" t="s">
        <v>109</v>
      </c>
      <c r="X141" s="123" t="s">
        <v>109</v>
      </c>
      <c r="Y141" s="123" t="s">
        <v>109</v>
      </c>
      <c r="Z141" s="123" t="s">
        <v>109</v>
      </c>
      <c r="AA141" s="123" t="s">
        <v>109</v>
      </c>
      <c r="AB141" s="123" t="s">
        <v>109</v>
      </c>
      <c r="AC141" s="123" t="s">
        <v>109</v>
      </c>
      <c r="AD141" s="123" t="s">
        <v>109</v>
      </c>
      <c r="AE141" s="123" t="s">
        <v>109</v>
      </c>
      <c r="AF141" s="123" t="s">
        <v>109</v>
      </c>
      <c r="AG141" s="123" t="s">
        <v>109</v>
      </c>
      <c r="AH141" s="123" t="s">
        <v>109</v>
      </c>
      <c r="AI141" s="123">
        <v>313.88174999999995</v>
      </c>
      <c r="AJ141" s="122" t="s">
        <v>109</v>
      </c>
      <c r="AK141" s="123" t="s">
        <v>109</v>
      </c>
      <c r="AL141" s="125" t="s">
        <v>109</v>
      </c>
      <c r="AM141" s="119" t="s">
        <v>109</v>
      </c>
      <c r="AN141" s="119" t="s">
        <v>109</v>
      </c>
      <c r="AO141" s="119" t="s">
        <v>109</v>
      </c>
      <c r="AP141" s="119" t="s">
        <v>109</v>
      </c>
      <c r="AQ141" s="119" t="s">
        <v>109</v>
      </c>
      <c r="AR141" s="119" t="s">
        <v>109</v>
      </c>
      <c r="AS141" s="119" t="s">
        <v>109</v>
      </c>
      <c r="AT141" s="120" t="s">
        <v>109</v>
      </c>
      <c r="AW141" s="108" t="s">
        <v>33</v>
      </c>
      <c r="AX141" s="121" t="str">
        <f t="shared" ref="AX141:CO141" si="150">IF(C194="","",IF(C141="",0,C141))</f>
        <v/>
      </c>
      <c r="AY141" s="123" t="str">
        <f t="shared" si="150"/>
        <v/>
      </c>
      <c r="AZ141" s="123" t="str">
        <f t="shared" si="150"/>
        <v/>
      </c>
      <c r="BA141" s="123" t="str">
        <f t="shared" si="150"/>
        <v/>
      </c>
      <c r="BB141" s="123" t="str">
        <f t="shared" si="150"/>
        <v/>
      </c>
      <c r="BC141" s="123" t="str">
        <f t="shared" si="150"/>
        <v/>
      </c>
      <c r="BD141" s="123" t="str">
        <f t="shared" si="150"/>
        <v/>
      </c>
      <c r="BE141" s="123" t="str">
        <f t="shared" si="150"/>
        <v/>
      </c>
      <c r="BF141" s="123" t="str">
        <f t="shared" si="150"/>
        <v/>
      </c>
      <c r="BG141" s="123" t="str">
        <f t="shared" si="150"/>
        <v/>
      </c>
      <c r="BH141" s="123" t="str">
        <f t="shared" si="150"/>
        <v/>
      </c>
      <c r="BI141" s="123" t="str">
        <f t="shared" si="150"/>
        <v/>
      </c>
      <c r="BJ141" s="123" t="str">
        <f t="shared" si="150"/>
        <v/>
      </c>
      <c r="BK141" s="123" t="str">
        <f t="shared" si="150"/>
        <v/>
      </c>
      <c r="BL141" s="123" t="str">
        <f t="shared" si="150"/>
        <v/>
      </c>
      <c r="BM141" s="123" t="str">
        <f t="shared" si="150"/>
        <v/>
      </c>
      <c r="BN141" s="123" t="str">
        <f t="shared" si="150"/>
        <v/>
      </c>
      <c r="BO141" s="123" t="str">
        <f t="shared" si="150"/>
        <v/>
      </c>
      <c r="BP141" s="123" t="str">
        <f t="shared" si="150"/>
        <v/>
      </c>
      <c r="BQ141" s="123" t="str">
        <f t="shared" si="150"/>
        <v/>
      </c>
      <c r="BR141" s="123" t="str">
        <f t="shared" si="150"/>
        <v/>
      </c>
      <c r="BS141" s="123" t="str">
        <f t="shared" si="150"/>
        <v/>
      </c>
      <c r="BT141" s="123" t="str">
        <f t="shared" si="150"/>
        <v/>
      </c>
      <c r="BU141" s="123" t="str">
        <f t="shared" si="150"/>
        <v/>
      </c>
      <c r="BV141" s="123" t="str">
        <f t="shared" si="150"/>
        <v/>
      </c>
      <c r="BW141" s="123" t="str">
        <f t="shared" si="150"/>
        <v/>
      </c>
      <c r="BX141" s="123" t="str">
        <f t="shared" si="150"/>
        <v/>
      </c>
      <c r="BY141" s="123" t="str">
        <f t="shared" si="150"/>
        <v/>
      </c>
      <c r="BZ141" s="123" t="str">
        <f t="shared" si="150"/>
        <v/>
      </c>
      <c r="CA141" s="123" t="str">
        <f t="shared" si="150"/>
        <v/>
      </c>
      <c r="CB141" s="123" t="str">
        <f t="shared" si="150"/>
        <v/>
      </c>
      <c r="CC141" s="123" t="str">
        <f t="shared" si="150"/>
        <v/>
      </c>
      <c r="CD141" s="123">
        <f t="shared" si="150"/>
        <v>313.88174999999995</v>
      </c>
      <c r="CE141" s="122" t="str">
        <f t="shared" si="150"/>
        <v/>
      </c>
      <c r="CF141" s="123" t="str">
        <f t="shared" si="150"/>
        <v/>
      </c>
      <c r="CG141" s="125" t="str">
        <f t="shared" si="150"/>
        <v/>
      </c>
      <c r="CH141" s="119" t="str">
        <f t="shared" si="150"/>
        <v/>
      </c>
      <c r="CI141" s="119" t="str">
        <f t="shared" si="150"/>
        <v/>
      </c>
      <c r="CJ141" s="119" t="str">
        <f t="shared" si="150"/>
        <v/>
      </c>
      <c r="CK141" s="119" t="str">
        <f t="shared" si="150"/>
        <v/>
      </c>
      <c r="CL141" s="119" t="str">
        <f t="shared" si="150"/>
        <v/>
      </c>
      <c r="CM141" s="119" t="str">
        <f t="shared" si="150"/>
        <v/>
      </c>
      <c r="CN141" s="119" t="str">
        <f t="shared" si="150"/>
        <v/>
      </c>
      <c r="CO141" s="120" t="str">
        <f t="shared" si="150"/>
        <v/>
      </c>
    </row>
    <row r="142" spans="2:93" x14ac:dyDescent="0.25">
      <c r="B142" s="108" t="s">
        <v>34</v>
      </c>
      <c r="C142" s="121" t="s">
        <v>109</v>
      </c>
      <c r="D142" s="123" t="s">
        <v>109</v>
      </c>
      <c r="E142" s="123" t="s">
        <v>109</v>
      </c>
      <c r="F142" s="123" t="s">
        <v>109</v>
      </c>
      <c r="G142" s="123" t="s">
        <v>109</v>
      </c>
      <c r="H142" s="123" t="s">
        <v>109</v>
      </c>
      <c r="I142" s="123" t="s">
        <v>109</v>
      </c>
      <c r="J142" s="123" t="s">
        <v>109</v>
      </c>
      <c r="K142" s="123" t="s">
        <v>109</v>
      </c>
      <c r="L142" s="123" t="s">
        <v>109</v>
      </c>
      <c r="M142" s="123" t="s">
        <v>109</v>
      </c>
      <c r="N142" s="123" t="s">
        <v>109</v>
      </c>
      <c r="O142" s="123" t="s">
        <v>109</v>
      </c>
      <c r="P142" s="123" t="s">
        <v>109</v>
      </c>
      <c r="Q142" s="123" t="s">
        <v>109</v>
      </c>
      <c r="R142" s="123" t="s">
        <v>109</v>
      </c>
      <c r="S142" s="123" t="s">
        <v>109</v>
      </c>
      <c r="T142" s="123" t="s">
        <v>109</v>
      </c>
      <c r="U142" s="123" t="s">
        <v>109</v>
      </c>
      <c r="V142" s="123" t="s">
        <v>109</v>
      </c>
      <c r="W142" s="123" t="s">
        <v>109</v>
      </c>
      <c r="X142" s="123" t="s">
        <v>109</v>
      </c>
      <c r="Y142" s="123" t="s">
        <v>109</v>
      </c>
      <c r="Z142" s="123" t="s">
        <v>109</v>
      </c>
      <c r="AA142" s="123" t="s">
        <v>109</v>
      </c>
      <c r="AB142" s="123" t="s">
        <v>109</v>
      </c>
      <c r="AC142" s="123" t="s">
        <v>109</v>
      </c>
      <c r="AD142" s="123" t="s">
        <v>109</v>
      </c>
      <c r="AE142" s="123" t="s">
        <v>109</v>
      </c>
      <c r="AF142" s="123" t="s">
        <v>109</v>
      </c>
      <c r="AG142" s="123" t="s">
        <v>109</v>
      </c>
      <c r="AH142" s="123" t="s">
        <v>109</v>
      </c>
      <c r="AI142" s="123" t="s">
        <v>109</v>
      </c>
      <c r="AJ142" s="123" t="s">
        <v>109</v>
      </c>
      <c r="AK142" s="122" t="s">
        <v>109</v>
      </c>
      <c r="AL142" s="125" t="s">
        <v>109</v>
      </c>
      <c r="AM142" s="119" t="s">
        <v>109</v>
      </c>
      <c r="AN142" s="119" t="s">
        <v>109</v>
      </c>
      <c r="AO142" s="119" t="s">
        <v>109</v>
      </c>
      <c r="AP142" s="119" t="s">
        <v>109</v>
      </c>
      <c r="AQ142" s="119" t="s">
        <v>109</v>
      </c>
      <c r="AR142" s="119" t="s">
        <v>109</v>
      </c>
      <c r="AS142" s="119" t="s">
        <v>109</v>
      </c>
      <c r="AT142" s="120" t="s">
        <v>109</v>
      </c>
      <c r="AW142" s="108" t="s">
        <v>34</v>
      </c>
      <c r="AX142" s="121" t="str">
        <f t="shared" ref="AX142:CO142" si="151">IF(C195="","",IF(C142="",0,C142))</f>
        <v/>
      </c>
      <c r="AY142" s="123" t="str">
        <f t="shared" si="151"/>
        <v/>
      </c>
      <c r="AZ142" s="123" t="str">
        <f t="shared" si="151"/>
        <v/>
      </c>
      <c r="BA142" s="123" t="str">
        <f t="shared" si="151"/>
        <v/>
      </c>
      <c r="BB142" s="123" t="str">
        <f t="shared" si="151"/>
        <v/>
      </c>
      <c r="BC142" s="123" t="str">
        <f t="shared" si="151"/>
        <v/>
      </c>
      <c r="BD142" s="123" t="str">
        <f t="shared" si="151"/>
        <v/>
      </c>
      <c r="BE142" s="123" t="str">
        <f t="shared" si="151"/>
        <v/>
      </c>
      <c r="BF142" s="123" t="str">
        <f t="shared" si="151"/>
        <v/>
      </c>
      <c r="BG142" s="123" t="str">
        <f t="shared" si="151"/>
        <v/>
      </c>
      <c r="BH142" s="123" t="str">
        <f t="shared" si="151"/>
        <v/>
      </c>
      <c r="BI142" s="123" t="str">
        <f t="shared" si="151"/>
        <v/>
      </c>
      <c r="BJ142" s="123" t="str">
        <f t="shared" si="151"/>
        <v/>
      </c>
      <c r="BK142" s="123" t="str">
        <f t="shared" si="151"/>
        <v/>
      </c>
      <c r="BL142" s="123" t="str">
        <f t="shared" si="151"/>
        <v/>
      </c>
      <c r="BM142" s="123" t="str">
        <f t="shared" si="151"/>
        <v/>
      </c>
      <c r="BN142" s="123" t="str">
        <f t="shared" si="151"/>
        <v/>
      </c>
      <c r="BO142" s="123" t="str">
        <f t="shared" si="151"/>
        <v/>
      </c>
      <c r="BP142" s="123" t="str">
        <f t="shared" si="151"/>
        <v/>
      </c>
      <c r="BQ142" s="123" t="str">
        <f t="shared" si="151"/>
        <v/>
      </c>
      <c r="BR142" s="123" t="str">
        <f t="shared" si="151"/>
        <v/>
      </c>
      <c r="BS142" s="123" t="str">
        <f t="shared" si="151"/>
        <v/>
      </c>
      <c r="BT142" s="123" t="str">
        <f t="shared" si="151"/>
        <v/>
      </c>
      <c r="BU142" s="123" t="str">
        <f t="shared" si="151"/>
        <v/>
      </c>
      <c r="BV142" s="123" t="str">
        <f t="shared" si="151"/>
        <v/>
      </c>
      <c r="BW142" s="123" t="str">
        <f t="shared" si="151"/>
        <v/>
      </c>
      <c r="BX142" s="123" t="str">
        <f t="shared" si="151"/>
        <v/>
      </c>
      <c r="BY142" s="123" t="str">
        <f t="shared" si="151"/>
        <v/>
      </c>
      <c r="BZ142" s="123" t="str">
        <f t="shared" si="151"/>
        <v/>
      </c>
      <c r="CA142" s="123" t="str">
        <f t="shared" si="151"/>
        <v/>
      </c>
      <c r="CB142" s="123" t="str">
        <f t="shared" si="151"/>
        <v/>
      </c>
      <c r="CC142" s="123" t="str">
        <f t="shared" si="151"/>
        <v/>
      </c>
      <c r="CD142" s="123" t="str">
        <f t="shared" si="151"/>
        <v/>
      </c>
      <c r="CE142" s="123" t="str">
        <f t="shared" si="151"/>
        <v/>
      </c>
      <c r="CF142" s="122" t="str">
        <f t="shared" si="151"/>
        <v/>
      </c>
      <c r="CG142" s="125" t="str">
        <f t="shared" si="151"/>
        <v/>
      </c>
      <c r="CH142" s="119" t="str">
        <f t="shared" si="151"/>
        <v/>
      </c>
      <c r="CI142" s="119" t="str">
        <f t="shared" si="151"/>
        <v/>
      </c>
      <c r="CJ142" s="119" t="str">
        <f t="shared" si="151"/>
        <v/>
      </c>
      <c r="CK142" s="119" t="str">
        <f t="shared" si="151"/>
        <v/>
      </c>
      <c r="CL142" s="119" t="str">
        <f t="shared" si="151"/>
        <v/>
      </c>
      <c r="CM142" s="119" t="str">
        <f t="shared" si="151"/>
        <v/>
      </c>
      <c r="CN142" s="119" t="str">
        <f t="shared" si="151"/>
        <v/>
      </c>
      <c r="CO142" s="120" t="str">
        <f t="shared" si="151"/>
        <v/>
      </c>
    </row>
    <row r="143" spans="2:93" ht="15.75" thickBot="1" x14ac:dyDescent="0.3">
      <c r="B143" s="145" t="s">
        <v>35</v>
      </c>
      <c r="C143" s="136" t="s">
        <v>109</v>
      </c>
      <c r="D143" s="137" t="s">
        <v>109</v>
      </c>
      <c r="E143" s="137" t="s">
        <v>109</v>
      </c>
      <c r="F143" s="137" t="s">
        <v>109</v>
      </c>
      <c r="G143" s="137" t="s">
        <v>109</v>
      </c>
      <c r="H143" s="137" t="s">
        <v>109</v>
      </c>
      <c r="I143" s="137" t="s">
        <v>109</v>
      </c>
      <c r="J143" s="137" t="s">
        <v>109</v>
      </c>
      <c r="K143" s="137" t="s">
        <v>109</v>
      </c>
      <c r="L143" s="137" t="s">
        <v>109</v>
      </c>
      <c r="M143" s="137" t="s">
        <v>109</v>
      </c>
      <c r="N143" s="137" t="s">
        <v>109</v>
      </c>
      <c r="O143" s="137" t="s">
        <v>109</v>
      </c>
      <c r="P143" s="137" t="s">
        <v>109</v>
      </c>
      <c r="Q143" s="137" t="s">
        <v>109</v>
      </c>
      <c r="R143" s="137" t="s">
        <v>109</v>
      </c>
      <c r="S143" s="137" t="s">
        <v>109</v>
      </c>
      <c r="T143" s="137" t="s">
        <v>109</v>
      </c>
      <c r="U143" s="137" t="s">
        <v>109</v>
      </c>
      <c r="V143" s="137" t="s">
        <v>109</v>
      </c>
      <c r="W143" s="137" t="s">
        <v>109</v>
      </c>
      <c r="X143" s="137" t="s">
        <v>109</v>
      </c>
      <c r="Y143" s="137" t="s">
        <v>109</v>
      </c>
      <c r="Z143" s="137" t="s">
        <v>109</v>
      </c>
      <c r="AA143" s="137" t="s">
        <v>109</v>
      </c>
      <c r="AB143" s="137" t="s">
        <v>109</v>
      </c>
      <c r="AC143" s="137" t="s">
        <v>109</v>
      </c>
      <c r="AD143" s="137" t="s">
        <v>109</v>
      </c>
      <c r="AE143" s="137" t="s">
        <v>109</v>
      </c>
      <c r="AF143" s="137" t="s">
        <v>109</v>
      </c>
      <c r="AG143" s="137" t="s">
        <v>109</v>
      </c>
      <c r="AH143" s="137">
        <v>28.754700000000003</v>
      </c>
      <c r="AI143" s="137" t="s">
        <v>109</v>
      </c>
      <c r="AJ143" s="137" t="s">
        <v>109</v>
      </c>
      <c r="AK143" s="137" t="s">
        <v>109</v>
      </c>
      <c r="AL143" s="122" t="s">
        <v>109</v>
      </c>
      <c r="AM143" s="119" t="s">
        <v>109</v>
      </c>
      <c r="AN143" s="119" t="s">
        <v>109</v>
      </c>
      <c r="AO143" s="119" t="s">
        <v>109</v>
      </c>
      <c r="AP143" s="119" t="s">
        <v>109</v>
      </c>
      <c r="AQ143" s="119" t="s">
        <v>109</v>
      </c>
      <c r="AR143" s="119" t="s">
        <v>109</v>
      </c>
      <c r="AS143" s="119" t="s">
        <v>109</v>
      </c>
      <c r="AT143" s="120" t="s">
        <v>109</v>
      </c>
      <c r="AW143" s="145" t="s">
        <v>35</v>
      </c>
      <c r="AX143" s="136" t="str">
        <f t="shared" ref="AX143:CO143" si="152">IF(C196="","",IF(C143="",0,C143))</f>
        <v/>
      </c>
      <c r="AY143" s="137" t="str">
        <f t="shared" si="152"/>
        <v/>
      </c>
      <c r="AZ143" s="137" t="str">
        <f t="shared" si="152"/>
        <v/>
      </c>
      <c r="BA143" s="137" t="str">
        <f t="shared" si="152"/>
        <v/>
      </c>
      <c r="BB143" s="137" t="str">
        <f t="shared" si="152"/>
        <v/>
      </c>
      <c r="BC143" s="137" t="str">
        <f t="shared" si="152"/>
        <v/>
      </c>
      <c r="BD143" s="137" t="str">
        <f t="shared" si="152"/>
        <v/>
      </c>
      <c r="BE143" s="137" t="str">
        <f t="shared" si="152"/>
        <v/>
      </c>
      <c r="BF143" s="137" t="str">
        <f t="shared" si="152"/>
        <v/>
      </c>
      <c r="BG143" s="137" t="str">
        <f t="shared" si="152"/>
        <v/>
      </c>
      <c r="BH143" s="137" t="str">
        <f t="shared" si="152"/>
        <v/>
      </c>
      <c r="BI143" s="137" t="str">
        <f t="shared" si="152"/>
        <v/>
      </c>
      <c r="BJ143" s="137" t="str">
        <f t="shared" si="152"/>
        <v/>
      </c>
      <c r="BK143" s="137" t="str">
        <f t="shared" si="152"/>
        <v/>
      </c>
      <c r="BL143" s="137" t="str">
        <f t="shared" si="152"/>
        <v/>
      </c>
      <c r="BM143" s="137" t="str">
        <f t="shared" si="152"/>
        <v/>
      </c>
      <c r="BN143" s="137" t="str">
        <f t="shared" si="152"/>
        <v/>
      </c>
      <c r="BO143" s="137" t="str">
        <f t="shared" si="152"/>
        <v/>
      </c>
      <c r="BP143" s="137" t="str">
        <f t="shared" si="152"/>
        <v/>
      </c>
      <c r="BQ143" s="137" t="str">
        <f t="shared" si="152"/>
        <v/>
      </c>
      <c r="BR143" s="137" t="str">
        <f t="shared" si="152"/>
        <v/>
      </c>
      <c r="BS143" s="137" t="str">
        <f t="shared" si="152"/>
        <v/>
      </c>
      <c r="BT143" s="137" t="str">
        <f t="shared" si="152"/>
        <v/>
      </c>
      <c r="BU143" s="137" t="str">
        <f t="shared" si="152"/>
        <v/>
      </c>
      <c r="BV143" s="137" t="str">
        <f t="shared" si="152"/>
        <v/>
      </c>
      <c r="BW143" s="137" t="str">
        <f t="shared" si="152"/>
        <v/>
      </c>
      <c r="BX143" s="137" t="str">
        <f t="shared" si="152"/>
        <v/>
      </c>
      <c r="BY143" s="137" t="str">
        <f t="shared" si="152"/>
        <v/>
      </c>
      <c r="BZ143" s="137" t="str">
        <f t="shared" si="152"/>
        <v/>
      </c>
      <c r="CA143" s="137" t="str">
        <f t="shared" si="152"/>
        <v/>
      </c>
      <c r="CB143" s="137" t="str">
        <f t="shared" si="152"/>
        <v/>
      </c>
      <c r="CC143" s="137">
        <f t="shared" si="152"/>
        <v>28.754700000000003</v>
      </c>
      <c r="CD143" s="137" t="str">
        <f t="shared" si="152"/>
        <v/>
      </c>
      <c r="CE143" s="137" t="str">
        <f t="shared" si="152"/>
        <v/>
      </c>
      <c r="CF143" s="137" t="str">
        <f t="shared" si="152"/>
        <v/>
      </c>
      <c r="CG143" s="122" t="str">
        <f t="shared" si="152"/>
        <v/>
      </c>
      <c r="CH143" s="119" t="str">
        <f t="shared" si="152"/>
        <v/>
      </c>
      <c r="CI143" s="119" t="str">
        <f t="shared" si="152"/>
        <v/>
      </c>
      <c r="CJ143" s="119" t="str">
        <f t="shared" si="152"/>
        <v/>
      </c>
      <c r="CK143" s="119" t="str">
        <f t="shared" si="152"/>
        <v/>
      </c>
      <c r="CL143" s="119" t="str">
        <f t="shared" si="152"/>
        <v/>
      </c>
      <c r="CM143" s="119" t="str">
        <f t="shared" si="152"/>
        <v/>
      </c>
      <c r="CN143" s="119" t="str">
        <f t="shared" si="152"/>
        <v/>
      </c>
      <c r="CO143" s="120" t="str">
        <f t="shared" si="152"/>
        <v/>
      </c>
    </row>
    <row r="144" spans="2:93" x14ac:dyDescent="0.25">
      <c r="B144" s="108" t="s">
        <v>146</v>
      </c>
      <c r="C144" s="140" t="s">
        <v>109</v>
      </c>
      <c r="D144" s="140" t="s">
        <v>109</v>
      </c>
      <c r="E144" s="140" t="s">
        <v>109</v>
      </c>
      <c r="F144" s="140" t="s">
        <v>109</v>
      </c>
      <c r="G144" s="140" t="s">
        <v>109</v>
      </c>
      <c r="H144" s="140" t="s">
        <v>109</v>
      </c>
      <c r="I144" s="140" t="s">
        <v>109</v>
      </c>
      <c r="J144" s="140" t="s">
        <v>109</v>
      </c>
      <c r="K144" s="140" t="s">
        <v>109</v>
      </c>
      <c r="L144" s="140" t="s">
        <v>109</v>
      </c>
      <c r="M144" s="140" t="s">
        <v>109</v>
      </c>
      <c r="N144" s="140" t="s">
        <v>109</v>
      </c>
      <c r="O144" s="140" t="s">
        <v>109</v>
      </c>
      <c r="P144" s="140" t="s">
        <v>109</v>
      </c>
      <c r="Q144" s="140" t="s">
        <v>109</v>
      </c>
      <c r="R144" s="140" t="s">
        <v>109</v>
      </c>
      <c r="S144" s="140" t="s">
        <v>109</v>
      </c>
      <c r="T144" s="140" t="s">
        <v>109</v>
      </c>
      <c r="U144" s="140" t="s">
        <v>109</v>
      </c>
      <c r="V144" s="140" t="s">
        <v>109</v>
      </c>
      <c r="W144" s="140" t="s">
        <v>109</v>
      </c>
      <c r="X144" s="140" t="s">
        <v>109</v>
      </c>
      <c r="Y144" s="140" t="s">
        <v>109</v>
      </c>
      <c r="Z144" s="140" t="s">
        <v>109</v>
      </c>
      <c r="AA144" s="140" t="s">
        <v>109</v>
      </c>
      <c r="AB144" s="140" t="s">
        <v>109</v>
      </c>
      <c r="AC144" s="140" t="s">
        <v>109</v>
      </c>
      <c r="AD144" s="140" t="s">
        <v>109</v>
      </c>
      <c r="AE144" s="140" t="s">
        <v>109</v>
      </c>
      <c r="AF144" s="140" t="s">
        <v>109</v>
      </c>
      <c r="AG144" s="140" t="s">
        <v>109</v>
      </c>
      <c r="AH144" s="140" t="s">
        <v>109</v>
      </c>
      <c r="AI144" s="140" t="s">
        <v>109</v>
      </c>
      <c r="AJ144" s="140" t="s">
        <v>109</v>
      </c>
      <c r="AK144" s="140" t="s">
        <v>109</v>
      </c>
      <c r="AL144" s="140" t="s">
        <v>109</v>
      </c>
      <c r="AM144" s="143" t="s">
        <v>109</v>
      </c>
      <c r="AN144" s="119" t="s">
        <v>109</v>
      </c>
      <c r="AO144" s="119" t="s">
        <v>109</v>
      </c>
      <c r="AP144" s="119" t="s">
        <v>109</v>
      </c>
      <c r="AQ144" s="119" t="s">
        <v>109</v>
      </c>
      <c r="AR144" s="119" t="s">
        <v>109</v>
      </c>
      <c r="AS144" s="119" t="s">
        <v>109</v>
      </c>
      <c r="AT144" s="120" t="s">
        <v>109</v>
      </c>
      <c r="AW144" s="108" t="s">
        <v>146</v>
      </c>
      <c r="AX144" s="140" t="str">
        <f t="shared" ref="AX144:CO144" si="153">IF(C197="","",IF(C144="",0,C144))</f>
        <v/>
      </c>
      <c r="AY144" s="140" t="str">
        <f t="shared" si="153"/>
        <v/>
      </c>
      <c r="AZ144" s="140" t="str">
        <f t="shared" si="153"/>
        <v/>
      </c>
      <c r="BA144" s="140" t="str">
        <f t="shared" si="153"/>
        <v/>
      </c>
      <c r="BB144" s="140" t="str">
        <f t="shared" si="153"/>
        <v/>
      </c>
      <c r="BC144" s="140" t="str">
        <f t="shared" si="153"/>
        <v/>
      </c>
      <c r="BD144" s="140" t="str">
        <f t="shared" si="153"/>
        <v/>
      </c>
      <c r="BE144" s="140" t="str">
        <f t="shared" si="153"/>
        <v/>
      </c>
      <c r="BF144" s="140" t="str">
        <f t="shared" si="153"/>
        <v/>
      </c>
      <c r="BG144" s="140" t="str">
        <f t="shared" si="153"/>
        <v/>
      </c>
      <c r="BH144" s="140" t="str">
        <f t="shared" si="153"/>
        <v/>
      </c>
      <c r="BI144" s="140" t="str">
        <f t="shared" si="153"/>
        <v/>
      </c>
      <c r="BJ144" s="140" t="str">
        <f t="shared" si="153"/>
        <v/>
      </c>
      <c r="BK144" s="140" t="str">
        <f t="shared" si="153"/>
        <v/>
      </c>
      <c r="BL144" s="140" t="str">
        <f t="shared" si="153"/>
        <v/>
      </c>
      <c r="BM144" s="140" t="str">
        <f t="shared" si="153"/>
        <v/>
      </c>
      <c r="BN144" s="140" t="str">
        <f t="shared" si="153"/>
        <v/>
      </c>
      <c r="BO144" s="140" t="str">
        <f t="shared" si="153"/>
        <v/>
      </c>
      <c r="BP144" s="140" t="str">
        <f t="shared" si="153"/>
        <v/>
      </c>
      <c r="BQ144" s="140" t="str">
        <f t="shared" si="153"/>
        <v/>
      </c>
      <c r="BR144" s="140" t="str">
        <f t="shared" si="153"/>
        <v/>
      </c>
      <c r="BS144" s="140" t="str">
        <f t="shared" si="153"/>
        <v/>
      </c>
      <c r="BT144" s="140" t="str">
        <f t="shared" si="153"/>
        <v/>
      </c>
      <c r="BU144" s="140" t="str">
        <f t="shared" si="153"/>
        <v/>
      </c>
      <c r="BV144" s="140" t="str">
        <f t="shared" si="153"/>
        <v/>
      </c>
      <c r="BW144" s="140" t="str">
        <f t="shared" si="153"/>
        <v/>
      </c>
      <c r="BX144" s="140" t="str">
        <f t="shared" si="153"/>
        <v/>
      </c>
      <c r="BY144" s="140" t="str">
        <f t="shared" si="153"/>
        <v/>
      </c>
      <c r="BZ144" s="140" t="str">
        <f t="shared" si="153"/>
        <v/>
      </c>
      <c r="CA144" s="140" t="str">
        <f t="shared" si="153"/>
        <v/>
      </c>
      <c r="CB144" s="140" t="str">
        <f t="shared" si="153"/>
        <v/>
      </c>
      <c r="CC144" s="140" t="str">
        <f t="shared" si="153"/>
        <v/>
      </c>
      <c r="CD144" s="140" t="str">
        <f t="shared" si="153"/>
        <v/>
      </c>
      <c r="CE144" s="140" t="str">
        <f t="shared" si="153"/>
        <v/>
      </c>
      <c r="CF144" s="140" t="str">
        <f t="shared" si="153"/>
        <v/>
      </c>
      <c r="CG144" s="140" t="str">
        <f t="shared" si="153"/>
        <v/>
      </c>
      <c r="CH144" s="143" t="str">
        <f t="shared" si="153"/>
        <v/>
      </c>
      <c r="CI144" s="119" t="str">
        <f t="shared" si="153"/>
        <v/>
      </c>
      <c r="CJ144" s="119" t="str">
        <f t="shared" si="153"/>
        <v/>
      </c>
      <c r="CK144" s="119" t="str">
        <f t="shared" si="153"/>
        <v/>
      </c>
      <c r="CL144" s="119" t="str">
        <f t="shared" si="153"/>
        <v/>
      </c>
      <c r="CM144" s="119" t="str">
        <f t="shared" si="153"/>
        <v/>
      </c>
      <c r="CN144" s="119" t="str">
        <f t="shared" si="153"/>
        <v/>
      </c>
      <c r="CO144" s="120" t="str">
        <f t="shared" si="153"/>
        <v/>
      </c>
    </row>
    <row r="145" spans="2:93" x14ac:dyDescent="0.25">
      <c r="B145" s="108" t="s">
        <v>147</v>
      </c>
      <c r="C145" s="140" t="s">
        <v>109</v>
      </c>
      <c r="D145" s="140" t="s">
        <v>109</v>
      </c>
      <c r="E145" s="140" t="s">
        <v>109</v>
      </c>
      <c r="F145" s="140" t="s">
        <v>109</v>
      </c>
      <c r="G145" s="140" t="s">
        <v>109</v>
      </c>
      <c r="H145" s="140" t="s">
        <v>109</v>
      </c>
      <c r="I145" s="140" t="s">
        <v>109</v>
      </c>
      <c r="J145" s="140" t="s">
        <v>109</v>
      </c>
      <c r="K145" s="140" t="s">
        <v>109</v>
      </c>
      <c r="L145" s="140" t="s">
        <v>109</v>
      </c>
      <c r="M145" s="140" t="s">
        <v>109</v>
      </c>
      <c r="N145" s="140" t="s">
        <v>109</v>
      </c>
      <c r="O145" s="140" t="s">
        <v>109</v>
      </c>
      <c r="P145" s="140" t="s">
        <v>109</v>
      </c>
      <c r="Q145" s="140" t="s">
        <v>109</v>
      </c>
      <c r="R145" s="140" t="s">
        <v>109</v>
      </c>
      <c r="S145" s="140" t="s">
        <v>109</v>
      </c>
      <c r="T145" s="140" t="s">
        <v>109</v>
      </c>
      <c r="U145" s="140" t="s">
        <v>109</v>
      </c>
      <c r="V145" s="140" t="s">
        <v>109</v>
      </c>
      <c r="W145" s="140" t="s">
        <v>109</v>
      </c>
      <c r="X145" s="140" t="s">
        <v>109</v>
      </c>
      <c r="Y145" s="140" t="s">
        <v>109</v>
      </c>
      <c r="Z145" s="140" t="s">
        <v>109</v>
      </c>
      <c r="AA145" s="140" t="s">
        <v>109</v>
      </c>
      <c r="AB145" s="140" t="s">
        <v>109</v>
      </c>
      <c r="AC145" s="140" t="s">
        <v>109</v>
      </c>
      <c r="AD145" s="140" t="s">
        <v>109</v>
      </c>
      <c r="AE145" s="140" t="s">
        <v>109</v>
      </c>
      <c r="AF145" s="140" t="s">
        <v>109</v>
      </c>
      <c r="AG145" s="140" t="s">
        <v>109</v>
      </c>
      <c r="AH145" s="140" t="s">
        <v>109</v>
      </c>
      <c r="AI145" s="140" t="s">
        <v>109</v>
      </c>
      <c r="AJ145" s="140" t="s">
        <v>109</v>
      </c>
      <c r="AK145" s="140" t="s">
        <v>109</v>
      </c>
      <c r="AL145" s="140" t="s">
        <v>109</v>
      </c>
      <c r="AM145" s="119" t="s">
        <v>109</v>
      </c>
      <c r="AN145" s="143" t="s">
        <v>109</v>
      </c>
      <c r="AO145" s="119" t="s">
        <v>109</v>
      </c>
      <c r="AP145" s="119" t="s">
        <v>109</v>
      </c>
      <c r="AQ145" s="119" t="s">
        <v>109</v>
      </c>
      <c r="AR145" s="119" t="s">
        <v>109</v>
      </c>
      <c r="AS145" s="119" t="s">
        <v>109</v>
      </c>
      <c r="AT145" s="120" t="s">
        <v>109</v>
      </c>
      <c r="AW145" s="108" t="s">
        <v>147</v>
      </c>
      <c r="AX145" s="140" t="str">
        <f t="shared" ref="AX145:CO145" si="154">IF(C198="","",IF(C145="",0,C145))</f>
        <v/>
      </c>
      <c r="AY145" s="140" t="str">
        <f t="shared" si="154"/>
        <v/>
      </c>
      <c r="AZ145" s="140" t="str">
        <f t="shared" si="154"/>
        <v/>
      </c>
      <c r="BA145" s="140" t="str">
        <f t="shared" si="154"/>
        <v/>
      </c>
      <c r="BB145" s="140" t="str">
        <f t="shared" si="154"/>
        <v/>
      </c>
      <c r="BC145" s="140" t="str">
        <f t="shared" si="154"/>
        <v/>
      </c>
      <c r="BD145" s="140" t="str">
        <f t="shared" si="154"/>
        <v/>
      </c>
      <c r="BE145" s="140" t="str">
        <f t="shared" si="154"/>
        <v/>
      </c>
      <c r="BF145" s="140" t="str">
        <f t="shared" si="154"/>
        <v/>
      </c>
      <c r="BG145" s="140" t="str">
        <f t="shared" si="154"/>
        <v/>
      </c>
      <c r="BH145" s="140" t="str">
        <f t="shared" si="154"/>
        <v/>
      </c>
      <c r="BI145" s="140" t="str">
        <f t="shared" si="154"/>
        <v/>
      </c>
      <c r="BJ145" s="140" t="str">
        <f t="shared" si="154"/>
        <v/>
      </c>
      <c r="BK145" s="140" t="str">
        <f t="shared" si="154"/>
        <v/>
      </c>
      <c r="BL145" s="140" t="str">
        <f t="shared" si="154"/>
        <v/>
      </c>
      <c r="BM145" s="140" t="str">
        <f t="shared" si="154"/>
        <v/>
      </c>
      <c r="BN145" s="140" t="str">
        <f t="shared" si="154"/>
        <v/>
      </c>
      <c r="BO145" s="140" t="str">
        <f t="shared" si="154"/>
        <v/>
      </c>
      <c r="BP145" s="140" t="str">
        <f t="shared" si="154"/>
        <v/>
      </c>
      <c r="BQ145" s="140" t="str">
        <f t="shared" si="154"/>
        <v/>
      </c>
      <c r="BR145" s="140" t="str">
        <f t="shared" si="154"/>
        <v/>
      </c>
      <c r="BS145" s="140" t="str">
        <f t="shared" si="154"/>
        <v/>
      </c>
      <c r="BT145" s="140" t="str">
        <f t="shared" si="154"/>
        <v/>
      </c>
      <c r="BU145" s="140" t="str">
        <f t="shared" si="154"/>
        <v/>
      </c>
      <c r="BV145" s="140" t="str">
        <f t="shared" si="154"/>
        <v/>
      </c>
      <c r="BW145" s="140" t="str">
        <f t="shared" si="154"/>
        <v/>
      </c>
      <c r="BX145" s="140" t="str">
        <f t="shared" si="154"/>
        <v/>
      </c>
      <c r="BY145" s="140" t="str">
        <f t="shared" si="154"/>
        <v/>
      </c>
      <c r="BZ145" s="140" t="str">
        <f t="shared" si="154"/>
        <v/>
      </c>
      <c r="CA145" s="140" t="str">
        <f t="shared" si="154"/>
        <v/>
      </c>
      <c r="CB145" s="140" t="str">
        <f t="shared" si="154"/>
        <v/>
      </c>
      <c r="CC145" s="140" t="str">
        <f t="shared" si="154"/>
        <v/>
      </c>
      <c r="CD145" s="140" t="str">
        <f t="shared" si="154"/>
        <v/>
      </c>
      <c r="CE145" s="140" t="str">
        <f t="shared" si="154"/>
        <v/>
      </c>
      <c r="CF145" s="140" t="str">
        <f t="shared" si="154"/>
        <v/>
      </c>
      <c r="CG145" s="140" t="str">
        <f t="shared" si="154"/>
        <v/>
      </c>
      <c r="CH145" s="119" t="str">
        <f t="shared" si="154"/>
        <v/>
      </c>
      <c r="CI145" s="143" t="str">
        <f t="shared" si="154"/>
        <v/>
      </c>
      <c r="CJ145" s="119" t="str">
        <f t="shared" si="154"/>
        <v/>
      </c>
      <c r="CK145" s="119" t="str">
        <f t="shared" si="154"/>
        <v/>
      </c>
      <c r="CL145" s="119" t="str">
        <f t="shared" si="154"/>
        <v/>
      </c>
      <c r="CM145" s="119" t="str">
        <f t="shared" si="154"/>
        <v/>
      </c>
      <c r="CN145" s="119" t="str">
        <f t="shared" si="154"/>
        <v/>
      </c>
      <c r="CO145" s="120" t="str">
        <f t="shared" si="154"/>
        <v/>
      </c>
    </row>
    <row r="146" spans="2:93" x14ac:dyDescent="0.25">
      <c r="B146" s="108" t="s">
        <v>148</v>
      </c>
      <c r="C146" s="140" t="s">
        <v>109</v>
      </c>
      <c r="D146" s="140" t="s">
        <v>109</v>
      </c>
      <c r="E146" s="140" t="s">
        <v>109</v>
      </c>
      <c r="F146" s="140" t="s">
        <v>109</v>
      </c>
      <c r="G146" s="140" t="s">
        <v>109</v>
      </c>
      <c r="H146" s="140" t="s">
        <v>109</v>
      </c>
      <c r="I146" s="144">
        <v>50.25</v>
      </c>
      <c r="J146" s="144">
        <v>373.66874999999999</v>
      </c>
      <c r="K146" s="140" t="s">
        <v>109</v>
      </c>
      <c r="L146" s="140" t="s">
        <v>109</v>
      </c>
      <c r="M146" s="140" t="s">
        <v>109</v>
      </c>
      <c r="N146" s="140" t="s">
        <v>109</v>
      </c>
      <c r="O146" s="140" t="s">
        <v>109</v>
      </c>
      <c r="P146" s="140" t="s">
        <v>109</v>
      </c>
      <c r="Q146" s="140" t="s">
        <v>109</v>
      </c>
      <c r="R146" s="140" t="s">
        <v>109</v>
      </c>
      <c r="S146" s="140" t="s">
        <v>109</v>
      </c>
      <c r="T146" s="140" t="s">
        <v>109</v>
      </c>
      <c r="U146" s="140" t="s">
        <v>109</v>
      </c>
      <c r="V146" s="140" t="s">
        <v>109</v>
      </c>
      <c r="W146" s="140" t="s">
        <v>109</v>
      </c>
      <c r="X146" s="140" t="s">
        <v>109</v>
      </c>
      <c r="Y146" s="140" t="s">
        <v>109</v>
      </c>
      <c r="Z146" s="140" t="s">
        <v>109</v>
      </c>
      <c r="AA146" s="140" t="s">
        <v>109</v>
      </c>
      <c r="AB146" s="140" t="s">
        <v>109</v>
      </c>
      <c r="AC146" s="140" t="s">
        <v>109</v>
      </c>
      <c r="AD146" s="140" t="s">
        <v>109</v>
      </c>
      <c r="AE146" s="140" t="s">
        <v>109</v>
      </c>
      <c r="AF146" s="140" t="s">
        <v>109</v>
      </c>
      <c r="AG146" s="140" t="s">
        <v>109</v>
      </c>
      <c r="AH146" s="140" t="s">
        <v>109</v>
      </c>
      <c r="AI146" s="140" t="s">
        <v>109</v>
      </c>
      <c r="AJ146" s="140" t="s">
        <v>109</v>
      </c>
      <c r="AK146" s="140" t="s">
        <v>109</v>
      </c>
      <c r="AL146" s="140" t="s">
        <v>109</v>
      </c>
      <c r="AM146" s="119" t="s">
        <v>109</v>
      </c>
      <c r="AN146" s="119" t="s">
        <v>109</v>
      </c>
      <c r="AO146" s="143" t="s">
        <v>109</v>
      </c>
      <c r="AP146" s="119" t="s">
        <v>109</v>
      </c>
      <c r="AQ146" s="119" t="s">
        <v>109</v>
      </c>
      <c r="AR146" s="119" t="s">
        <v>109</v>
      </c>
      <c r="AS146" s="119" t="s">
        <v>109</v>
      </c>
      <c r="AT146" s="120" t="s">
        <v>109</v>
      </c>
      <c r="AW146" s="108" t="s">
        <v>148</v>
      </c>
      <c r="AX146" s="140" t="str">
        <f t="shared" ref="AX146:CO146" si="155">IF(C199="","",IF(C146="",0,C146))</f>
        <v/>
      </c>
      <c r="AY146" s="140" t="str">
        <f t="shared" si="155"/>
        <v/>
      </c>
      <c r="AZ146" s="140" t="str">
        <f t="shared" si="155"/>
        <v/>
      </c>
      <c r="BA146" s="140" t="str">
        <f t="shared" si="155"/>
        <v/>
      </c>
      <c r="BB146" s="140" t="str">
        <f t="shared" si="155"/>
        <v/>
      </c>
      <c r="BC146" s="140" t="str">
        <f t="shared" si="155"/>
        <v/>
      </c>
      <c r="BD146" s="144" t="str">
        <f t="shared" si="155"/>
        <v/>
      </c>
      <c r="BE146" s="144" t="str">
        <f t="shared" si="155"/>
        <v/>
      </c>
      <c r="BF146" s="140" t="str">
        <f t="shared" si="155"/>
        <v/>
      </c>
      <c r="BG146" s="140" t="str">
        <f t="shared" si="155"/>
        <v/>
      </c>
      <c r="BH146" s="140" t="str">
        <f t="shared" si="155"/>
        <v/>
      </c>
      <c r="BI146" s="140" t="str">
        <f t="shared" si="155"/>
        <v/>
      </c>
      <c r="BJ146" s="140" t="str">
        <f t="shared" si="155"/>
        <v/>
      </c>
      <c r="BK146" s="140" t="str">
        <f t="shared" si="155"/>
        <v/>
      </c>
      <c r="BL146" s="140" t="str">
        <f t="shared" si="155"/>
        <v/>
      </c>
      <c r="BM146" s="140" t="str">
        <f t="shared" si="155"/>
        <v/>
      </c>
      <c r="BN146" s="140" t="str">
        <f t="shared" si="155"/>
        <v/>
      </c>
      <c r="BO146" s="140" t="str">
        <f t="shared" si="155"/>
        <v/>
      </c>
      <c r="BP146" s="140" t="str">
        <f t="shared" si="155"/>
        <v/>
      </c>
      <c r="BQ146" s="140" t="str">
        <f t="shared" si="155"/>
        <v/>
      </c>
      <c r="BR146" s="140" t="str">
        <f t="shared" si="155"/>
        <v/>
      </c>
      <c r="BS146" s="140" t="str">
        <f t="shared" si="155"/>
        <v/>
      </c>
      <c r="BT146" s="140" t="str">
        <f t="shared" si="155"/>
        <v/>
      </c>
      <c r="BU146" s="140" t="str">
        <f t="shared" si="155"/>
        <v/>
      </c>
      <c r="BV146" s="140" t="str">
        <f t="shared" si="155"/>
        <v/>
      </c>
      <c r="BW146" s="140" t="str">
        <f t="shared" si="155"/>
        <v/>
      </c>
      <c r="BX146" s="140" t="str">
        <f t="shared" si="155"/>
        <v/>
      </c>
      <c r="BY146" s="140" t="str">
        <f t="shared" si="155"/>
        <v/>
      </c>
      <c r="BZ146" s="140" t="str">
        <f t="shared" si="155"/>
        <v/>
      </c>
      <c r="CA146" s="140" t="str">
        <f t="shared" si="155"/>
        <v/>
      </c>
      <c r="CB146" s="140" t="str">
        <f t="shared" si="155"/>
        <v/>
      </c>
      <c r="CC146" s="140" t="str">
        <f t="shared" si="155"/>
        <v/>
      </c>
      <c r="CD146" s="140" t="str">
        <f t="shared" si="155"/>
        <v/>
      </c>
      <c r="CE146" s="140" t="str">
        <f t="shared" si="155"/>
        <v/>
      </c>
      <c r="CF146" s="140" t="str">
        <f t="shared" si="155"/>
        <v/>
      </c>
      <c r="CG146" s="140" t="str">
        <f t="shared" si="155"/>
        <v/>
      </c>
      <c r="CH146" s="119" t="str">
        <f t="shared" si="155"/>
        <v/>
      </c>
      <c r="CI146" s="119" t="str">
        <f t="shared" si="155"/>
        <v/>
      </c>
      <c r="CJ146" s="143" t="str">
        <f t="shared" si="155"/>
        <v/>
      </c>
      <c r="CK146" s="119" t="str">
        <f t="shared" si="155"/>
        <v/>
      </c>
      <c r="CL146" s="119" t="str">
        <f t="shared" si="155"/>
        <v/>
      </c>
      <c r="CM146" s="119" t="str">
        <f t="shared" si="155"/>
        <v/>
      </c>
      <c r="CN146" s="119" t="str">
        <f t="shared" si="155"/>
        <v/>
      </c>
      <c r="CO146" s="120" t="str">
        <f t="shared" si="155"/>
        <v/>
      </c>
    </row>
    <row r="147" spans="2:93" x14ac:dyDescent="0.25">
      <c r="B147" s="108" t="s">
        <v>149</v>
      </c>
      <c r="C147" s="140" t="s">
        <v>109</v>
      </c>
      <c r="D147" s="140" t="s">
        <v>109</v>
      </c>
      <c r="E147" s="140" t="s">
        <v>109</v>
      </c>
      <c r="F147" s="140" t="s">
        <v>109</v>
      </c>
      <c r="G147" s="140" t="s">
        <v>109</v>
      </c>
      <c r="H147" s="140" t="s">
        <v>109</v>
      </c>
      <c r="I147" s="140" t="s">
        <v>109</v>
      </c>
      <c r="J147" s="140" t="s">
        <v>109</v>
      </c>
      <c r="K147" s="140" t="s">
        <v>109</v>
      </c>
      <c r="L147" s="140" t="s">
        <v>109</v>
      </c>
      <c r="M147" s="140" t="s">
        <v>109</v>
      </c>
      <c r="N147" s="140" t="s">
        <v>109</v>
      </c>
      <c r="O147" s="140" t="s">
        <v>109</v>
      </c>
      <c r="P147" s="140" t="s">
        <v>109</v>
      </c>
      <c r="Q147" s="140" t="s">
        <v>109</v>
      </c>
      <c r="R147" s="144">
        <v>430.46639999999996</v>
      </c>
      <c r="S147" s="140" t="s">
        <v>109</v>
      </c>
      <c r="T147" s="140" t="s">
        <v>109</v>
      </c>
      <c r="U147" s="140" t="s">
        <v>109</v>
      </c>
      <c r="V147" s="144">
        <v>1509.0971999999997</v>
      </c>
      <c r="W147" s="140" t="s">
        <v>109</v>
      </c>
      <c r="X147" s="140" t="s">
        <v>109</v>
      </c>
      <c r="Y147" s="140" t="s">
        <v>109</v>
      </c>
      <c r="Z147" s="140" t="s">
        <v>109</v>
      </c>
      <c r="AA147" s="140" t="s">
        <v>109</v>
      </c>
      <c r="AB147" s="140" t="s">
        <v>109</v>
      </c>
      <c r="AC147" s="140" t="s">
        <v>109</v>
      </c>
      <c r="AD147" s="140" t="s">
        <v>109</v>
      </c>
      <c r="AE147" s="140" t="s">
        <v>109</v>
      </c>
      <c r="AF147" s="140" t="s">
        <v>109</v>
      </c>
      <c r="AG147" s="140" t="s">
        <v>109</v>
      </c>
      <c r="AH147" s="140" t="s">
        <v>109</v>
      </c>
      <c r="AI147" s="140" t="s">
        <v>109</v>
      </c>
      <c r="AJ147" s="140" t="s">
        <v>109</v>
      </c>
      <c r="AK147" s="140" t="s">
        <v>109</v>
      </c>
      <c r="AL147" s="140" t="s">
        <v>109</v>
      </c>
      <c r="AM147" s="119" t="s">
        <v>109</v>
      </c>
      <c r="AN147" s="119" t="s">
        <v>109</v>
      </c>
      <c r="AO147" s="119" t="s">
        <v>109</v>
      </c>
      <c r="AP147" s="143" t="s">
        <v>109</v>
      </c>
      <c r="AQ147" s="119" t="s">
        <v>109</v>
      </c>
      <c r="AR147" s="119" t="s">
        <v>109</v>
      </c>
      <c r="AS147" s="119" t="s">
        <v>109</v>
      </c>
      <c r="AT147" s="120" t="s">
        <v>109</v>
      </c>
      <c r="AW147" s="108" t="s">
        <v>149</v>
      </c>
      <c r="AX147" s="140" t="str">
        <f t="shared" ref="AX147:CO147" si="156">IF(C200="","",IF(C147="",0,C147))</f>
        <v/>
      </c>
      <c r="AY147" s="140" t="str">
        <f t="shared" si="156"/>
        <v/>
      </c>
      <c r="AZ147" s="140" t="str">
        <f t="shared" si="156"/>
        <v/>
      </c>
      <c r="BA147" s="140" t="str">
        <f t="shared" si="156"/>
        <v/>
      </c>
      <c r="BB147" s="140" t="str">
        <f t="shared" si="156"/>
        <v/>
      </c>
      <c r="BC147" s="140" t="str">
        <f t="shared" si="156"/>
        <v/>
      </c>
      <c r="BD147" s="140" t="str">
        <f t="shared" si="156"/>
        <v/>
      </c>
      <c r="BE147" s="140" t="str">
        <f t="shared" si="156"/>
        <v/>
      </c>
      <c r="BF147" s="140" t="str">
        <f t="shared" si="156"/>
        <v/>
      </c>
      <c r="BG147" s="140" t="str">
        <f t="shared" si="156"/>
        <v/>
      </c>
      <c r="BH147" s="140" t="str">
        <f t="shared" si="156"/>
        <v/>
      </c>
      <c r="BI147" s="140" t="str">
        <f t="shared" si="156"/>
        <v/>
      </c>
      <c r="BJ147" s="140" t="str">
        <f t="shared" si="156"/>
        <v/>
      </c>
      <c r="BK147" s="140" t="str">
        <f t="shared" si="156"/>
        <v/>
      </c>
      <c r="BL147" s="140" t="str">
        <f t="shared" si="156"/>
        <v/>
      </c>
      <c r="BM147" s="144" t="str">
        <f t="shared" si="156"/>
        <v/>
      </c>
      <c r="BN147" s="140" t="str">
        <f t="shared" si="156"/>
        <v/>
      </c>
      <c r="BO147" s="140" t="str">
        <f t="shared" si="156"/>
        <v/>
      </c>
      <c r="BP147" s="140" t="str">
        <f t="shared" si="156"/>
        <v/>
      </c>
      <c r="BQ147" s="144" t="str">
        <f t="shared" si="156"/>
        <v/>
      </c>
      <c r="BR147" s="140" t="str">
        <f t="shared" si="156"/>
        <v/>
      </c>
      <c r="BS147" s="140" t="str">
        <f t="shared" si="156"/>
        <v/>
      </c>
      <c r="BT147" s="140" t="str">
        <f t="shared" si="156"/>
        <v/>
      </c>
      <c r="BU147" s="140" t="str">
        <f t="shared" si="156"/>
        <v/>
      </c>
      <c r="BV147" s="140" t="str">
        <f t="shared" si="156"/>
        <v/>
      </c>
      <c r="BW147" s="140" t="str">
        <f t="shared" si="156"/>
        <v/>
      </c>
      <c r="BX147" s="140" t="str">
        <f t="shared" si="156"/>
        <v/>
      </c>
      <c r="BY147" s="140" t="str">
        <f t="shared" si="156"/>
        <v/>
      </c>
      <c r="BZ147" s="140" t="str">
        <f t="shared" si="156"/>
        <v/>
      </c>
      <c r="CA147" s="140" t="str">
        <f t="shared" si="156"/>
        <v/>
      </c>
      <c r="CB147" s="140" t="str">
        <f t="shared" si="156"/>
        <v/>
      </c>
      <c r="CC147" s="140" t="str">
        <f t="shared" si="156"/>
        <v/>
      </c>
      <c r="CD147" s="140" t="str">
        <f t="shared" si="156"/>
        <v/>
      </c>
      <c r="CE147" s="140" t="str">
        <f t="shared" si="156"/>
        <v/>
      </c>
      <c r="CF147" s="140" t="str">
        <f t="shared" si="156"/>
        <v/>
      </c>
      <c r="CG147" s="140" t="str">
        <f t="shared" si="156"/>
        <v/>
      </c>
      <c r="CH147" s="119" t="str">
        <f t="shared" si="156"/>
        <v/>
      </c>
      <c r="CI147" s="119" t="str">
        <f t="shared" si="156"/>
        <v/>
      </c>
      <c r="CJ147" s="119" t="str">
        <f t="shared" si="156"/>
        <v/>
      </c>
      <c r="CK147" s="143" t="str">
        <f t="shared" si="156"/>
        <v/>
      </c>
      <c r="CL147" s="119" t="str">
        <f t="shared" si="156"/>
        <v/>
      </c>
      <c r="CM147" s="119" t="str">
        <f t="shared" si="156"/>
        <v/>
      </c>
      <c r="CN147" s="119" t="str">
        <f t="shared" si="156"/>
        <v/>
      </c>
      <c r="CO147" s="120" t="str">
        <f t="shared" si="156"/>
        <v/>
      </c>
    </row>
    <row r="148" spans="2:93" x14ac:dyDescent="0.25">
      <c r="B148" s="108" t="s">
        <v>150</v>
      </c>
      <c r="C148" s="140" t="s">
        <v>109</v>
      </c>
      <c r="D148" s="140" t="s">
        <v>109</v>
      </c>
      <c r="E148" s="140" t="s">
        <v>109</v>
      </c>
      <c r="F148" s="140" t="s">
        <v>109</v>
      </c>
      <c r="G148" s="140" t="s">
        <v>109</v>
      </c>
      <c r="H148" s="140" t="s">
        <v>109</v>
      </c>
      <c r="I148" s="140" t="s">
        <v>109</v>
      </c>
      <c r="J148" s="140" t="s">
        <v>109</v>
      </c>
      <c r="K148" s="140" t="s">
        <v>109</v>
      </c>
      <c r="L148" s="140" t="s">
        <v>109</v>
      </c>
      <c r="M148" s="140" t="s">
        <v>109</v>
      </c>
      <c r="N148" s="144">
        <v>587.62079999999992</v>
      </c>
      <c r="O148" s="140" t="s">
        <v>109</v>
      </c>
      <c r="P148" s="140" t="s">
        <v>109</v>
      </c>
      <c r="Q148" s="140" t="s">
        <v>109</v>
      </c>
      <c r="R148" s="140" t="s">
        <v>109</v>
      </c>
      <c r="S148" s="140" t="s">
        <v>109</v>
      </c>
      <c r="T148" s="140" t="s">
        <v>109</v>
      </c>
      <c r="U148" s="140" t="s">
        <v>109</v>
      </c>
      <c r="V148" s="144">
        <v>239.148</v>
      </c>
      <c r="W148" s="140" t="s">
        <v>109</v>
      </c>
      <c r="X148" s="144">
        <v>1700.3707499999998</v>
      </c>
      <c r="Y148" s="144">
        <v>4423.0992000000006</v>
      </c>
      <c r="Z148" s="140" t="s">
        <v>109</v>
      </c>
      <c r="AA148" s="140" t="s">
        <v>109</v>
      </c>
      <c r="AB148" s="140" t="s">
        <v>109</v>
      </c>
      <c r="AC148" s="140" t="s">
        <v>109</v>
      </c>
      <c r="AD148" s="140" t="s">
        <v>109</v>
      </c>
      <c r="AE148" s="140" t="s">
        <v>109</v>
      </c>
      <c r="AF148" s="140" t="s">
        <v>109</v>
      </c>
      <c r="AG148" s="140" t="s">
        <v>109</v>
      </c>
      <c r="AH148" s="140" t="s">
        <v>109</v>
      </c>
      <c r="AI148" s="140" t="s">
        <v>109</v>
      </c>
      <c r="AJ148" s="140" t="s">
        <v>109</v>
      </c>
      <c r="AK148" s="140" t="s">
        <v>109</v>
      </c>
      <c r="AL148" s="140" t="s">
        <v>109</v>
      </c>
      <c r="AM148" s="119" t="s">
        <v>109</v>
      </c>
      <c r="AN148" s="119" t="s">
        <v>109</v>
      </c>
      <c r="AO148" s="119" t="s">
        <v>109</v>
      </c>
      <c r="AP148" s="119" t="s">
        <v>109</v>
      </c>
      <c r="AQ148" s="143" t="s">
        <v>109</v>
      </c>
      <c r="AR148" s="119" t="s">
        <v>109</v>
      </c>
      <c r="AS148" s="119" t="s">
        <v>109</v>
      </c>
      <c r="AT148" s="120" t="s">
        <v>109</v>
      </c>
      <c r="AW148" s="108" t="s">
        <v>150</v>
      </c>
      <c r="AX148" s="140" t="str">
        <f t="shared" ref="AX148:CO148" si="157">IF(C201="","",IF(C148="",0,C148))</f>
        <v/>
      </c>
      <c r="AY148" s="140" t="str">
        <f t="shared" si="157"/>
        <v/>
      </c>
      <c r="AZ148" s="140" t="str">
        <f t="shared" si="157"/>
        <v/>
      </c>
      <c r="BA148" s="140" t="str">
        <f t="shared" si="157"/>
        <v/>
      </c>
      <c r="BB148" s="140" t="str">
        <f t="shared" si="157"/>
        <v/>
      </c>
      <c r="BC148" s="140" t="str">
        <f t="shared" si="157"/>
        <v/>
      </c>
      <c r="BD148" s="140" t="str">
        <f t="shared" si="157"/>
        <v/>
      </c>
      <c r="BE148" s="140" t="str">
        <f t="shared" si="157"/>
        <v/>
      </c>
      <c r="BF148" s="140" t="str">
        <f t="shared" si="157"/>
        <v/>
      </c>
      <c r="BG148" s="140" t="str">
        <f t="shared" si="157"/>
        <v/>
      </c>
      <c r="BH148" s="140" t="str">
        <f t="shared" si="157"/>
        <v/>
      </c>
      <c r="BI148" s="144" t="str">
        <f t="shared" si="157"/>
        <v/>
      </c>
      <c r="BJ148" s="140" t="str">
        <f t="shared" si="157"/>
        <v/>
      </c>
      <c r="BK148" s="140" t="str">
        <f t="shared" si="157"/>
        <v/>
      </c>
      <c r="BL148" s="140" t="str">
        <f t="shared" si="157"/>
        <v/>
      </c>
      <c r="BM148" s="140" t="str">
        <f t="shared" si="157"/>
        <v/>
      </c>
      <c r="BN148" s="140" t="str">
        <f t="shared" si="157"/>
        <v/>
      </c>
      <c r="BO148" s="140" t="str">
        <f t="shared" si="157"/>
        <v/>
      </c>
      <c r="BP148" s="140" t="str">
        <f t="shared" si="157"/>
        <v/>
      </c>
      <c r="BQ148" s="144" t="str">
        <f t="shared" si="157"/>
        <v/>
      </c>
      <c r="BR148" s="140" t="str">
        <f t="shared" si="157"/>
        <v/>
      </c>
      <c r="BS148" s="144" t="str">
        <f t="shared" si="157"/>
        <v/>
      </c>
      <c r="BT148" s="144" t="str">
        <f t="shared" si="157"/>
        <v/>
      </c>
      <c r="BU148" s="140" t="str">
        <f t="shared" si="157"/>
        <v/>
      </c>
      <c r="BV148" s="140" t="str">
        <f t="shared" si="157"/>
        <v/>
      </c>
      <c r="BW148" s="140" t="str">
        <f t="shared" si="157"/>
        <v/>
      </c>
      <c r="BX148" s="140" t="str">
        <f t="shared" si="157"/>
        <v/>
      </c>
      <c r="BY148" s="140" t="str">
        <f t="shared" si="157"/>
        <v/>
      </c>
      <c r="BZ148" s="140" t="str">
        <f t="shared" si="157"/>
        <v/>
      </c>
      <c r="CA148" s="140" t="str">
        <f t="shared" si="157"/>
        <v/>
      </c>
      <c r="CB148" s="140" t="str">
        <f t="shared" si="157"/>
        <v/>
      </c>
      <c r="CC148" s="140" t="str">
        <f t="shared" si="157"/>
        <v/>
      </c>
      <c r="CD148" s="140" t="str">
        <f t="shared" si="157"/>
        <v/>
      </c>
      <c r="CE148" s="140" t="str">
        <f t="shared" si="157"/>
        <v/>
      </c>
      <c r="CF148" s="140" t="str">
        <f t="shared" si="157"/>
        <v/>
      </c>
      <c r="CG148" s="140" t="str">
        <f t="shared" si="157"/>
        <v/>
      </c>
      <c r="CH148" s="119" t="str">
        <f t="shared" si="157"/>
        <v/>
      </c>
      <c r="CI148" s="119" t="str">
        <f t="shared" si="157"/>
        <v/>
      </c>
      <c r="CJ148" s="119" t="str">
        <f t="shared" si="157"/>
        <v/>
      </c>
      <c r="CK148" s="119" t="str">
        <f t="shared" si="157"/>
        <v/>
      </c>
      <c r="CL148" s="143" t="str">
        <f t="shared" si="157"/>
        <v/>
      </c>
      <c r="CM148" s="119" t="str">
        <f t="shared" si="157"/>
        <v/>
      </c>
      <c r="CN148" s="119" t="str">
        <f t="shared" si="157"/>
        <v/>
      </c>
      <c r="CO148" s="120" t="str">
        <f t="shared" si="157"/>
        <v/>
      </c>
    </row>
    <row r="149" spans="2:93" x14ac:dyDescent="0.25">
      <c r="B149" s="108" t="s">
        <v>151</v>
      </c>
      <c r="C149" s="140" t="s">
        <v>109</v>
      </c>
      <c r="D149" s="140" t="s">
        <v>109</v>
      </c>
      <c r="E149" s="140" t="s">
        <v>109</v>
      </c>
      <c r="F149" s="140" t="s">
        <v>109</v>
      </c>
      <c r="G149" s="140" t="s">
        <v>109</v>
      </c>
      <c r="H149" s="140" t="s">
        <v>109</v>
      </c>
      <c r="I149" s="140" t="s">
        <v>109</v>
      </c>
      <c r="J149" s="140" t="s">
        <v>109</v>
      </c>
      <c r="K149" s="140" t="s">
        <v>109</v>
      </c>
      <c r="L149" s="140" t="s">
        <v>109</v>
      </c>
      <c r="M149" s="140" t="s">
        <v>109</v>
      </c>
      <c r="N149" s="140" t="s">
        <v>109</v>
      </c>
      <c r="O149" s="140" t="s">
        <v>109</v>
      </c>
      <c r="P149" s="140" t="s">
        <v>109</v>
      </c>
      <c r="Q149" s="140" t="s">
        <v>109</v>
      </c>
      <c r="R149" s="140" t="s">
        <v>109</v>
      </c>
      <c r="S149" s="140" t="s">
        <v>109</v>
      </c>
      <c r="T149" s="140" t="s">
        <v>109</v>
      </c>
      <c r="U149" s="140" t="s">
        <v>109</v>
      </c>
      <c r="V149" s="140" t="s">
        <v>109</v>
      </c>
      <c r="W149" s="140" t="s">
        <v>109</v>
      </c>
      <c r="X149" s="140" t="s">
        <v>109</v>
      </c>
      <c r="Y149" s="140" t="s">
        <v>109</v>
      </c>
      <c r="Z149" s="140" t="s">
        <v>109</v>
      </c>
      <c r="AA149" s="140" t="s">
        <v>109</v>
      </c>
      <c r="AB149" s="140" t="s">
        <v>109</v>
      </c>
      <c r="AC149" s="140" t="s">
        <v>109</v>
      </c>
      <c r="AD149" s="140" t="s">
        <v>109</v>
      </c>
      <c r="AE149" s="140" t="s">
        <v>109</v>
      </c>
      <c r="AF149" s="140" t="s">
        <v>109</v>
      </c>
      <c r="AG149" s="140" t="s">
        <v>109</v>
      </c>
      <c r="AH149" s="140" t="s">
        <v>109</v>
      </c>
      <c r="AI149" s="140" t="s">
        <v>109</v>
      </c>
      <c r="AJ149" s="140" t="s">
        <v>109</v>
      </c>
      <c r="AK149" s="140" t="s">
        <v>109</v>
      </c>
      <c r="AL149" s="140" t="s">
        <v>109</v>
      </c>
      <c r="AM149" s="119" t="s">
        <v>109</v>
      </c>
      <c r="AN149" s="119" t="s">
        <v>109</v>
      </c>
      <c r="AO149" s="119" t="s">
        <v>109</v>
      </c>
      <c r="AP149" s="119" t="s">
        <v>109</v>
      </c>
      <c r="AQ149" s="119" t="s">
        <v>109</v>
      </c>
      <c r="AR149" s="143" t="s">
        <v>109</v>
      </c>
      <c r="AS149" s="119" t="s">
        <v>109</v>
      </c>
      <c r="AT149" s="120" t="s">
        <v>109</v>
      </c>
      <c r="AW149" s="108" t="s">
        <v>151</v>
      </c>
      <c r="AX149" s="140" t="str">
        <f t="shared" ref="AX149:BA150" si="158">IF(C202="","",IF(C149="",0,C149))</f>
        <v/>
      </c>
      <c r="AY149" s="140" t="str">
        <f t="shared" si="158"/>
        <v/>
      </c>
      <c r="AZ149" s="140" t="str">
        <f t="shared" si="158"/>
        <v/>
      </c>
      <c r="BA149" s="140" t="str">
        <f t="shared" si="158"/>
        <v/>
      </c>
      <c r="BB149" s="140" t="str">
        <f t="shared" ref="BB149:BD150" si="159">IF(G202="","",IF(G149="",0,G149))</f>
        <v/>
      </c>
      <c r="BC149" s="140" t="str">
        <f t="shared" si="159"/>
        <v/>
      </c>
      <c r="BD149" s="140" t="str">
        <f t="shared" si="159"/>
        <v/>
      </c>
      <c r="BE149" s="140" t="str">
        <f>IF(E202="","",IF(J149="",0,J149))</f>
        <v/>
      </c>
      <c r="BF149" s="140" t="str">
        <f>IF(K202="","",IF(K149="",0,K149))</f>
        <v/>
      </c>
      <c r="BG149" s="140" t="str">
        <f>IF(L202="","",IF(L149="",0,L149))</f>
        <v/>
      </c>
      <c r="BH149" s="140" t="str">
        <f>IF(F202="","",IF(M149="",0,M149))</f>
        <v/>
      </c>
      <c r="BI149" s="140" t="str">
        <f t="shared" ref="BI149:BR150" si="160">IF(N202="","",IF(N149="",0,N149))</f>
        <v/>
      </c>
      <c r="BJ149" s="140" t="str">
        <f t="shared" si="160"/>
        <v/>
      </c>
      <c r="BK149" s="140" t="str">
        <f t="shared" si="160"/>
        <v/>
      </c>
      <c r="BL149" s="140" t="str">
        <f t="shared" si="160"/>
        <v/>
      </c>
      <c r="BM149" s="140" t="str">
        <f t="shared" si="160"/>
        <v/>
      </c>
      <c r="BN149" s="140" t="str">
        <f t="shared" si="160"/>
        <v/>
      </c>
      <c r="BO149" s="140" t="str">
        <f t="shared" si="160"/>
        <v/>
      </c>
      <c r="BP149" s="140" t="str">
        <f t="shared" si="160"/>
        <v/>
      </c>
      <c r="BQ149" s="140" t="str">
        <f t="shared" si="160"/>
        <v/>
      </c>
      <c r="BR149" s="140" t="str">
        <f t="shared" si="160"/>
        <v/>
      </c>
      <c r="BS149" s="140" t="str">
        <f t="shared" ref="BS149:CB150" si="161">IF(X202="","",IF(X149="",0,X149))</f>
        <v/>
      </c>
      <c r="BT149" s="140" t="str">
        <f t="shared" si="161"/>
        <v/>
      </c>
      <c r="BU149" s="140" t="str">
        <f t="shared" si="161"/>
        <v/>
      </c>
      <c r="BV149" s="140" t="str">
        <f t="shared" si="161"/>
        <v/>
      </c>
      <c r="BW149" s="140" t="str">
        <f t="shared" si="161"/>
        <v/>
      </c>
      <c r="BX149" s="140" t="str">
        <f t="shared" si="161"/>
        <v/>
      </c>
      <c r="BY149" s="140" t="str">
        <f t="shared" si="161"/>
        <v/>
      </c>
      <c r="BZ149" s="140" t="str">
        <f t="shared" si="161"/>
        <v/>
      </c>
      <c r="CA149" s="140" t="str">
        <f t="shared" si="161"/>
        <v/>
      </c>
      <c r="CB149" s="140" t="str">
        <f t="shared" si="161"/>
        <v/>
      </c>
      <c r="CC149" s="140" t="str">
        <f t="shared" ref="CC149:CL150" si="162">IF(AH202="","",IF(AH149="",0,AH149))</f>
        <v/>
      </c>
      <c r="CD149" s="140" t="str">
        <f t="shared" si="162"/>
        <v/>
      </c>
      <c r="CE149" s="140" t="str">
        <f t="shared" si="162"/>
        <v/>
      </c>
      <c r="CF149" s="140" t="str">
        <f t="shared" si="162"/>
        <v/>
      </c>
      <c r="CG149" s="140" t="str">
        <f t="shared" si="162"/>
        <v/>
      </c>
      <c r="CH149" s="119" t="str">
        <f t="shared" si="162"/>
        <v/>
      </c>
      <c r="CI149" s="119" t="str">
        <f t="shared" si="162"/>
        <v/>
      </c>
      <c r="CJ149" s="119" t="str">
        <f t="shared" si="162"/>
        <v/>
      </c>
      <c r="CK149" s="119" t="str">
        <f t="shared" si="162"/>
        <v/>
      </c>
      <c r="CL149" s="119" t="str">
        <f t="shared" si="162"/>
        <v/>
      </c>
      <c r="CM149" s="143" t="str">
        <f t="shared" ref="CM149:CO150" si="163">IF(AR202="","",IF(AR149="",0,AR149))</f>
        <v/>
      </c>
      <c r="CN149" s="119" t="str">
        <f t="shared" si="163"/>
        <v/>
      </c>
      <c r="CO149" s="120" t="str">
        <f t="shared" si="163"/>
        <v/>
      </c>
    </row>
    <row r="150" spans="2:93" x14ac:dyDescent="0.25">
      <c r="B150" s="108" t="s">
        <v>152</v>
      </c>
      <c r="C150" s="140" t="s">
        <v>109</v>
      </c>
      <c r="D150" s="140" t="s">
        <v>109</v>
      </c>
      <c r="E150" s="140" t="s">
        <v>109</v>
      </c>
      <c r="F150" s="140" t="s">
        <v>109</v>
      </c>
      <c r="G150" s="140" t="s">
        <v>109</v>
      </c>
      <c r="H150" s="140" t="s">
        <v>109</v>
      </c>
      <c r="I150" s="140" t="s">
        <v>109</v>
      </c>
      <c r="J150" s="140" t="s">
        <v>109</v>
      </c>
      <c r="K150" s="140" t="s">
        <v>109</v>
      </c>
      <c r="L150" s="140" t="s">
        <v>109</v>
      </c>
      <c r="M150" s="140" t="s">
        <v>109</v>
      </c>
      <c r="N150" s="140" t="s">
        <v>109</v>
      </c>
      <c r="O150" s="140" t="s">
        <v>109</v>
      </c>
      <c r="P150" s="144">
        <v>1707.4882500000001</v>
      </c>
      <c r="Q150" s="140" t="s">
        <v>109</v>
      </c>
      <c r="R150" s="140" t="s">
        <v>109</v>
      </c>
      <c r="S150" s="140" t="s">
        <v>109</v>
      </c>
      <c r="T150" s="140" t="s">
        <v>109</v>
      </c>
      <c r="U150" s="140" t="s">
        <v>109</v>
      </c>
      <c r="V150" s="140" t="s">
        <v>109</v>
      </c>
      <c r="W150" s="140" t="s">
        <v>109</v>
      </c>
      <c r="X150" s="140" t="s">
        <v>109</v>
      </c>
      <c r="Y150" s="140" t="s">
        <v>109</v>
      </c>
      <c r="Z150" s="140" t="s">
        <v>109</v>
      </c>
      <c r="AA150" s="144">
        <v>782.92499999999995</v>
      </c>
      <c r="AB150" s="140" t="s">
        <v>109</v>
      </c>
      <c r="AC150" s="140" t="s">
        <v>109</v>
      </c>
      <c r="AD150" s="140" t="s">
        <v>109</v>
      </c>
      <c r="AE150" s="140" t="s">
        <v>109</v>
      </c>
      <c r="AF150" s="140" t="s">
        <v>109</v>
      </c>
      <c r="AG150" s="140" t="s">
        <v>109</v>
      </c>
      <c r="AH150" s="140" t="s">
        <v>109</v>
      </c>
      <c r="AI150" s="140" t="s">
        <v>109</v>
      </c>
      <c r="AJ150" s="140" t="s">
        <v>109</v>
      </c>
      <c r="AK150" s="140" t="s">
        <v>109</v>
      </c>
      <c r="AL150" s="140" t="s">
        <v>109</v>
      </c>
      <c r="AM150" s="119" t="s">
        <v>109</v>
      </c>
      <c r="AN150" s="119" t="s">
        <v>109</v>
      </c>
      <c r="AO150" s="119" t="s">
        <v>109</v>
      </c>
      <c r="AP150" s="119" t="s">
        <v>109</v>
      </c>
      <c r="AQ150" s="119" t="s">
        <v>109</v>
      </c>
      <c r="AR150" s="119" t="s">
        <v>109</v>
      </c>
      <c r="AS150" s="143" t="s">
        <v>109</v>
      </c>
      <c r="AT150" s="120" t="s">
        <v>109</v>
      </c>
      <c r="AW150" s="108" t="s">
        <v>152</v>
      </c>
      <c r="AX150" s="140" t="str">
        <f t="shared" si="158"/>
        <v/>
      </c>
      <c r="AY150" s="140" t="str">
        <f t="shared" si="158"/>
        <v/>
      </c>
      <c r="AZ150" s="140" t="str">
        <f t="shared" si="158"/>
        <v/>
      </c>
      <c r="BA150" s="140" t="str">
        <f t="shared" si="158"/>
        <v/>
      </c>
      <c r="BB150" s="140" t="str">
        <f t="shared" si="159"/>
        <v/>
      </c>
      <c r="BC150" s="140" t="str">
        <f t="shared" si="159"/>
        <v/>
      </c>
      <c r="BD150" s="140" t="str">
        <f t="shared" si="159"/>
        <v/>
      </c>
      <c r="BE150" s="140" t="str">
        <f>IF(J203="","",IF(J150="",0,J150))</f>
        <v/>
      </c>
      <c r="BF150" s="140" t="str">
        <f>IF(K203="","",IF(K150="",0,K150))</f>
        <v/>
      </c>
      <c r="BG150" s="140" t="str">
        <f>IF(L203="","",IF(L150="",0,L150))</f>
        <v/>
      </c>
      <c r="BH150" s="140" t="str">
        <f>IF(F203="","",IF(M150="",0,M150))</f>
        <v/>
      </c>
      <c r="BI150" s="140" t="str">
        <f t="shared" si="160"/>
        <v/>
      </c>
      <c r="BJ150" s="140" t="str">
        <f t="shared" si="160"/>
        <v/>
      </c>
      <c r="BK150" s="144" t="str">
        <f t="shared" si="160"/>
        <v/>
      </c>
      <c r="BL150" s="140" t="str">
        <f t="shared" si="160"/>
        <v/>
      </c>
      <c r="BM150" s="140" t="str">
        <f t="shared" si="160"/>
        <v/>
      </c>
      <c r="BN150" s="140" t="str">
        <f t="shared" si="160"/>
        <v/>
      </c>
      <c r="BO150" s="140" t="str">
        <f t="shared" si="160"/>
        <v/>
      </c>
      <c r="BP150" s="140" t="str">
        <f t="shared" si="160"/>
        <v/>
      </c>
      <c r="BQ150" s="140" t="str">
        <f t="shared" si="160"/>
        <v/>
      </c>
      <c r="BR150" s="140" t="str">
        <f t="shared" si="160"/>
        <v/>
      </c>
      <c r="BS150" s="140" t="str">
        <f t="shared" si="161"/>
        <v/>
      </c>
      <c r="BT150" s="140" t="str">
        <f t="shared" si="161"/>
        <v/>
      </c>
      <c r="BU150" s="140" t="str">
        <f t="shared" si="161"/>
        <v/>
      </c>
      <c r="BV150" s="144" t="str">
        <f t="shared" si="161"/>
        <v/>
      </c>
      <c r="BW150" s="140" t="str">
        <f t="shared" si="161"/>
        <v/>
      </c>
      <c r="BX150" s="140" t="str">
        <f t="shared" si="161"/>
        <v/>
      </c>
      <c r="BY150" s="140" t="str">
        <f t="shared" si="161"/>
        <v/>
      </c>
      <c r="BZ150" s="140" t="str">
        <f t="shared" si="161"/>
        <v/>
      </c>
      <c r="CA150" s="140" t="str">
        <f t="shared" si="161"/>
        <v/>
      </c>
      <c r="CB150" s="140" t="str">
        <f t="shared" si="161"/>
        <v/>
      </c>
      <c r="CC150" s="140" t="str">
        <f t="shared" si="162"/>
        <v/>
      </c>
      <c r="CD150" s="140" t="str">
        <f t="shared" si="162"/>
        <v/>
      </c>
      <c r="CE150" s="140" t="str">
        <f t="shared" si="162"/>
        <v/>
      </c>
      <c r="CF150" s="140" t="str">
        <f t="shared" si="162"/>
        <v/>
      </c>
      <c r="CG150" s="140" t="str">
        <f t="shared" si="162"/>
        <v/>
      </c>
      <c r="CH150" s="119" t="str">
        <f t="shared" si="162"/>
        <v/>
      </c>
      <c r="CI150" s="119" t="str">
        <f t="shared" si="162"/>
        <v/>
      </c>
      <c r="CJ150" s="119" t="str">
        <f t="shared" si="162"/>
        <v/>
      </c>
      <c r="CK150" s="119" t="str">
        <f t="shared" si="162"/>
        <v/>
      </c>
      <c r="CL150" s="119" t="str">
        <f t="shared" si="162"/>
        <v/>
      </c>
      <c r="CM150" s="119" t="str">
        <f t="shared" si="163"/>
        <v/>
      </c>
      <c r="CN150" s="143" t="str">
        <f t="shared" si="163"/>
        <v/>
      </c>
      <c r="CO150" s="120" t="str">
        <f t="shared" si="163"/>
        <v/>
      </c>
    </row>
    <row r="151" spans="2:93" ht="15.75" thickBot="1" x14ac:dyDescent="0.3">
      <c r="B151" s="145" t="s">
        <v>153</v>
      </c>
      <c r="C151" s="146" t="s">
        <v>109</v>
      </c>
      <c r="D151" s="146" t="s">
        <v>109</v>
      </c>
      <c r="E151" s="146" t="s">
        <v>109</v>
      </c>
      <c r="F151" s="146" t="s">
        <v>109</v>
      </c>
      <c r="G151" s="146" t="s">
        <v>109</v>
      </c>
      <c r="H151" s="146" t="s">
        <v>109</v>
      </c>
      <c r="I151" s="146" t="s">
        <v>109</v>
      </c>
      <c r="J151" s="146" t="s">
        <v>109</v>
      </c>
      <c r="K151" s="146" t="s">
        <v>109</v>
      </c>
      <c r="L151" s="146" t="s">
        <v>109</v>
      </c>
      <c r="M151" s="146" t="s">
        <v>109</v>
      </c>
      <c r="N151" s="146" t="s">
        <v>109</v>
      </c>
      <c r="O151" s="146" t="s">
        <v>109</v>
      </c>
      <c r="P151" s="146" t="s">
        <v>109</v>
      </c>
      <c r="Q151" s="146" t="s">
        <v>109</v>
      </c>
      <c r="R151" s="146" t="s">
        <v>109</v>
      </c>
      <c r="S151" s="146" t="s">
        <v>109</v>
      </c>
      <c r="T151" s="146" t="s">
        <v>109</v>
      </c>
      <c r="U151" s="146" t="s">
        <v>109</v>
      </c>
      <c r="V151" s="146" t="s">
        <v>109</v>
      </c>
      <c r="W151" s="146" t="s">
        <v>109</v>
      </c>
      <c r="X151" s="146" t="s">
        <v>109</v>
      </c>
      <c r="Y151" s="146" t="s">
        <v>109</v>
      </c>
      <c r="Z151" s="146" t="s">
        <v>109</v>
      </c>
      <c r="AA151" s="146" t="s">
        <v>109</v>
      </c>
      <c r="AB151" s="146" t="s">
        <v>109</v>
      </c>
      <c r="AC151" s="146" t="s">
        <v>109</v>
      </c>
      <c r="AD151" s="146" t="s">
        <v>109</v>
      </c>
      <c r="AE151" s="146" t="s">
        <v>109</v>
      </c>
      <c r="AF151" s="146" t="s">
        <v>109</v>
      </c>
      <c r="AG151" s="146" t="s">
        <v>109</v>
      </c>
      <c r="AH151" s="146" t="s">
        <v>109</v>
      </c>
      <c r="AI151" s="146" t="s">
        <v>109</v>
      </c>
      <c r="AJ151" s="146" t="s">
        <v>109</v>
      </c>
      <c r="AK151" s="146" t="s">
        <v>109</v>
      </c>
      <c r="AL151" s="146" t="s">
        <v>109</v>
      </c>
      <c r="AM151" s="149" t="s">
        <v>109</v>
      </c>
      <c r="AN151" s="149" t="s">
        <v>109</v>
      </c>
      <c r="AO151" s="149" t="s">
        <v>109</v>
      </c>
      <c r="AP151" s="149" t="s">
        <v>109</v>
      </c>
      <c r="AQ151" s="149" t="s">
        <v>109</v>
      </c>
      <c r="AR151" s="149" t="s">
        <v>109</v>
      </c>
      <c r="AS151" s="149" t="s">
        <v>109</v>
      </c>
      <c r="AT151" s="150" t="s">
        <v>109</v>
      </c>
      <c r="AW151" s="145" t="s">
        <v>153</v>
      </c>
      <c r="AX151" s="146" t="str">
        <f t="shared" ref="AX151:CO151" si="164">IF(C204="","",IF(C151="",0,C151))</f>
        <v/>
      </c>
      <c r="AY151" s="146" t="str">
        <f t="shared" si="164"/>
        <v/>
      </c>
      <c r="AZ151" s="146" t="str">
        <f t="shared" si="164"/>
        <v/>
      </c>
      <c r="BA151" s="146" t="str">
        <f t="shared" si="164"/>
        <v/>
      </c>
      <c r="BB151" s="146" t="str">
        <f t="shared" si="164"/>
        <v/>
      </c>
      <c r="BC151" s="146" t="str">
        <f t="shared" si="164"/>
        <v/>
      </c>
      <c r="BD151" s="146" t="str">
        <f t="shared" si="164"/>
        <v/>
      </c>
      <c r="BE151" s="146" t="str">
        <f t="shared" si="164"/>
        <v/>
      </c>
      <c r="BF151" s="146" t="str">
        <f t="shared" si="164"/>
        <v/>
      </c>
      <c r="BG151" s="146" t="str">
        <f t="shared" si="164"/>
        <v/>
      </c>
      <c r="BH151" s="146" t="str">
        <f t="shared" si="164"/>
        <v/>
      </c>
      <c r="BI151" s="146" t="str">
        <f t="shared" si="164"/>
        <v/>
      </c>
      <c r="BJ151" s="146" t="str">
        <f t="shared" si="164"/>
        <v/>
      </c>
      <c r="BK151" s="146" t="str">
        <f t="shared" si="164"/>
        <v/>
      </c>
      <c r="BL151" s="146" t="str">
        <f t="shared" si="164"/>
        <v/>
      </c>
      <c r="BM151" s="146" t="str">
        <f t="shared" si="164"/>
        <v/>
      </c>
      <c r="BN151" s="146" t="str">
        <f t="shared" si="164"/>
        <v/>
      </c>
      <c r="BO151" s="146" t="str">
        <f t="shared" si="164"/>
        <v/>
      </c>
      <c r="BP151" s="146" t="str">
        <f t="shared" si="164"/>
        <v/>
      </c>
      <c r="BQ151" s="146" t="str">
        <f t="shared" si="164"/>
        <v/>
      </c>
      <c r="BR151" s="146" t="str">
        <f t="shared" si="164"/>
        <v/>
      </c>
      <c r="BS151" s="146" t="str">
        <f t="shared" si="164"/>
        <v/>
      </c>
      <c r="BT151" s="146" t="str">
        <f t="shared" si="164"/>
        <v/>
      </c>
      <c r="BU151" s="146" t="str">
        <f t="shared" si="164"/>
        <v/>
      </c>
      <c r="BV151" s="146" t="str">
        <f t="shared" si="164"/>
        <v/>
      </c>
      <c r="BW151" s="146" t="str">
        <f t="shared" si="164"/>
        <v/>
      </c>
      <c r="BX151" s="146" t="str">
        <f t="shared" si="164"/>
        <v/>
      </c>
      <c r="BY151" s="146" t="str">
        <f t="shared" si="164"/>
        <v/>
      </c>
      <c r="BZ151" s="146" t="str">
        <f t="shared" si="164"/>
        <v/>
      </c>
      <c r="CA151" s="146" t="str">
        <f t="shared" si="164"/>
        <v/>
      </c>
      <c r="CB151" s="146" t="str">
        <f t="shared" si="164"/>
        <v/>
      </c>
      <c r="CC151" s="146" t="str">
        <f t="shared" si="164"/>
        <v/>
      </c>
      <c r="CD151" s="146" t="str">
        <f t="shared" si="164"/>
        <v/>
      </c>
      <c r="CE151" s="146" t="str">
        <f t="shared" si="164"/>
        <v/>
      </c>
      <c r="CF151" s="146" t="str">
        <f t="shared" si="164"/>
        <v/>
      </c>
      <c r="CG151" s="146" t="str">
        <f t="shared" si="164"/>
        <v/>
      </c>
      <c r="CH151" s="149" t="str">
        <f t="shared" si="164"/>
        <v/>
      </c>
      <c r="CI151" s="149" t="str">
        <f t="shared" si="164"/>
        <v/>
      </c>
      <c r="CJ151" s="149" t="str">
        <f t="shared" si="164"/>
        <v/>
      </c>
      <c r="CK151" s="149" t="str">
        <f t="shared" si="164"/>
        <v/>
      </c>
      <c r="CL151" s="149" t="str">
        <f t="shared" si="164"/>
        <v/>
      </c>
      <c r="CM151" s="149" t="str">
        <f t="shared" si="164"/>
        <v/>
      </c>
      <c r="CN151" s="149" t="str">
        <f t="shared" si="164"/>
        <v/>
      </c>
      <c r="CO151" s="150" t="str">
        <f t="shared" si="164"/>
        <v/>
      </c>
    </row>
    <row r="152" spans="2:93" x14ac:dyDescent="0.25">
      <c r="V152" t="s">
        <v>154</v>
      </c>
      <c r="Y152" t="s">
        <v>155</v>
      </c>
    </row>
    <row r="153" spans="2:93" x14ac:dyDescent="0.25">
      <c r="V153" s="153" t="s">
        <v>156</v>
      </c>
      <c r="Y153" s="153" t="s">
        <v>156</v>
      </c>
    </row>
    <row r="154" spans="2:93" x14ac:dyDescent="0.25">
      <c r="C154" s="152">
        <v>0</v>
      </c>
      <c r="D154" s="152">
        <v>0</v>
      </c>
      <c r="E154" s="152">
        <v>0</v>
      </c>
      <c r="F154" s="152">
        <v>0</v>
      </c>
      <c r="G154" s="152">
        <v>0</v>
      </c>
      <c r="H154" s="152">
        <v>0</v>
      </c>
      <c r="I154" s="152">
        <v>50.25</v>
      </c>
      <c r="J154" s="152">
        <v>373.66874999999999</v>
      </c>
      <c r="K154" s="152">
        <v>0</v>
      </c>
      <c r="L154" s="152">
        <v>0</v>
      </c>
      <c r="M154" s="152">
        <v>0</v>
      </c>
      <c r="N154" s="152">
        <v>587.62079999999992</v>
      </c>
      <c r="O154" s="152">
        <v>0</v>
      </c>
      <c r="P154" s="152">
        <v>1707.4882500000001</v>
      </c>
      <c r="Q154" s="152">
        <v>0</v>
      </c>
      <c r="R154" s="152">
        <v>430.46639999999996</v>
      </c>
      <c r="S154" s="152">
        <v>0</v>
      </c>
      <c r="T154" s="152">
        <v>0</v>
      </c>
      <c r="U154" s="152">
        <v>0</v>
      </c>
      <c r="V154" s="152">
        <v>1748.2451999999996</v>
      </c>
      <c r="W154" s="152">
        <v>0</v>
      </c>
      <c r="X154" s="152">
        <v>1700.3707499999998</v>
      </c>
      <c r="Y154" s="152">
        <v>4423.0992000000006</v>
      </c>
      <c r="Z154" s="152">
        <v>0</v>
      </c>
      <c r="AA154" s="152">
        <v>782.92499999999995</v>
      </c>
      <c r="AB154" s="152">
        <v>0</v>
      </c>
      <c r="AC154" s="152">
        <v>0</v>
      </c>
      <c r="AD154" s="152">
        <v>0</v>
      </c>
      <c r="AE154" s="152">
        <v>0</v>
      </c>
      <c r="AF154" s="152">
        <v>0</v>
      </c>
      <c r="AG154" s="152">
        <v>0</v>
      </c>
      <c r="AH154" s="152">
        <v>0</v>
      </c>
      <c r="AI154" s="152">
        <v>0</v>
      </c>
      <c r="AJ154" s="152">
        <v>0</v>
      </c>
      <c r="AK154" s="152">
        <v>0</v>
      </c>
      <c r="AL154" s="152">
        <v>0</v>
      </c>
    </row>
    <row r="155" spans="2:93" x14ac:dyDescent="0.25">
      <c r="C155" s="154">
        <v>11804.13435</v>
      </c>
    </row>
    <row r="159" spans="2:93" x14ac:dyDescent="0.25">
      <c r="B159" s="100" t="s">
        <v>140</v>
      </c>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c r="AL159" s="155"/>
      <c r="AM159" s="113"/>
      <c r="AN159" s="113"/>
      <c r="AO159" s="113"/>
      <c r="AP159" s="113"/>
      <c r="AQ159" s="113"/>
      <c r="AR159" s="113"/>
      <c r="AS159" s="113"/>
      <c r="AT159" s="114"/>
    </row>
    <row r="160" spans="2:93" ht="15.75" thickBot="1" x14ac:dyDescent="0.3">
      <c r="B160" s="157" t="s">
        <v>157</v>
      </c>
      <c r="C160" s="108" t="s">
        <v>1</v>
      </c>
      <c r="D160" s="108" t="s">
        <v>2</v>
      </c>
      <c r="E160" s="108" t="s">
        <v>3</v>
      </c>
      <c r="F160" s="108" t="s">
        <v>5</v>
      </c>
      <c r="G160" s="108" t="s">
        <v>6</v>
      </c>
      <c r="H160" s="108" t="s">
        <v>8</v>
      </c>
      <c r="I160" s="156" t="s">
        <v>9</v>
      </c>
      <c r="J160" s="156" t="s">
        <v>11</v>
      </c>
      <c r="K160" s="108" t="s">
        <v>12</v>
      </c>
      <c r="L160" s="108" t="s">
        <v>7</v>
      </c>
      <c r="M160" s="209" t="s">
        <v>218</v>
      </c>
      <c r="N160" s="156" t="s">
        <v>13</v>
      </c>
      <c r="O160" s="108" t="s">
        <v>14</v>
      </c>
      <c r="P160" s="156" t="s">
        <v>16</v>
      </c>
      <c r="Q160" s="108" t="s">
        <v>19</v>
      </c>
      <c r="R160" s="108" t="s">
        <v>17</v>
      </c>
      <c r="S160" s="108" t="s">
        <v>18</v>
      </c>
      <c r="T160" s="108" t="s">
        <v>20</v>
      </c>
      <c r="U160" s="108" t="s">
        <v>21</v>
      </c>
      <c r="V160" s="156" t="s">
        <v>23</v>
      </c>
      <c r="W160" s="108" t="s">
        <v>24</v>
      </c>
      <c r="X160" s="156" t="s">
        <v>25</v>
      </c>
      <c r="Y160" s="156" t="s">
        <v>28</v>
      </c>
      <c r="Z160" s="108" t="s">
        <v>27</v>
      </c>
      <c r="AA160" s="156" t="s">
        <v>10</v>
      </c>
      <c r="AB160" s="108" t="s">
        <v>26</v>
      </c>
      <c r="AC160" s="108" t="s">
        <v>29</v>
      </c>
      <c r="AD160" s="108" t="s">
        <v>22</v>
      </c>
      <c r="AE160" s="108" t="s">
        <v>15</v>
      </c>
      <c r="AF160" s="108" t="s">
        <v>4</v>
      </c>
      <c r="AG160" s="108" t="s">
        <v>31</v>
      </c>
      <c r="AH160" s="108" t="s">
        <v>206</v>
      </c>
      <c r="AI160" s="108" t="s">
        <v>32</v>
      </c>
      <c r="AJ160" s="108" t="s">
        <v>33</v>
      </c>
      <c r="AK160" s="108" t="s">
        <v>34</v>
      </c>
      <c r="AL160" s="155" t="s">
        <v>35</v>
      </c>
      <c r="AM160" s="113" t="s">
        <v>146</v>
      </c>
      <c r="AN160" s="113" t="s">
        <v>147</v>
      </c>
      <c r="AO160" s="113" t="s">
        <v>148</v>
      </c>
      <c r="AP160" s="113" t="s">
        <v>149</v>
      </c>
      <c r="AQ160" s="113" t="s">
        <v>150</v>
      </c>
      <c r="AR160" s="113" t="s">
        <v>151</v>
      </c>
      <c r="AS160" s="113" t="s">
        <v>152</v>
      </c>
      <c r="AT160" s="114" t="s">
        <v>153</v>
      </c>
    </row>
    <row r="161" spans="2:46" ht="15.75" thickTop="1" x14ac:dyDescent="0.25">
      <c r="B161" s="108" t="s">
        <v>1</v>
      </c>
      <c r="C161" s="115" t="s">
        <v>109</v>
      </c>
      <c r="D161" s="116" t="s">
        <v>109</v>
      </c>
      <c r="E161" s="116" t="s">
        <v>109</v>
      </c>
      <c r="F161" s="116" t="s">
        <v>109</v>
      </c>
      <c r="G161" s="116" t="s">
        <v>109</v>
      </c>
      <c r="H161" s="116" t="s">
        <v>109</v>
      </c>
      <c r="I161" s="116" t="s">
        <v>109</v>
      </c>
      <c r="J161" s="116" t="s">
        <v>109</v>
      </c>
      <c r="K161" s="116" t="s">
        <v>109</v>
      </c>
      <c r="L161" s="116">
        <v>570.53879999999992</v>
      </c>
      <c r="M161" s="116" t="s">
        <v>109</v>
      </c>
      <c r="N161" s="116">
        <v>170.82</v>
      </c>
      <c r="O161" s="116" t="s">
        <v>109</v>
      </c>
      <c r="P161" s="116">
        <v>1509.62175</v>
      </c>
      <c r="Q161" s="116" t="s">
        <v>109</v>
      </c>
      <c r="R161" s="116" t="s">
        <v>109</v>
      </c>
      <c r="S161" s="116" t="s">
        <v>109</v>
      </c>
      <c r="T161" s="116" t="s">
        <v>109</v>
      </c>
      <c r="U161" s="116" t="s">
        <v>109</v>
      </c>
      <c r="V161" s="116" t="s">
        <v>109</v>
      </c>
      <c r="W161" s="116" t="s">
        <v>109</v>
      </c>
      <c r="X161" s="116" t="s">
        <v>109</v>
      </c>
      <c r="Y161" s="116">
        <v>957.73080000000004</v>
      </c>
      <c r="Z161" s="116">
        <v>149.4675</v>
      </c>
      <c r="AA161" s="116" t="s">
        <v>109</v>
      </c>
      <c r="AB161" s="116" t="s">
        <v>109</v>
      </c>
      <c r="AC161" s="116" t="s">
        <v>109</v>
      </c>
      <c r="AD161" s="116" t="s">
        <v>109</v>
      </c>
      <c r="AE161" s="116" t="s">
        <v>109</v>
      </c>
      <c r="AF161" s="116" t="s">
        <v>109</v>
      </c>
      <c r="AG161" s="116" t="s">
        <v>109</v>
      </c>
      <c r="AH161" s="116" t="s">
        <v>109</v>
      </c>
      <c r="AI161" s="116" t="s">
        <v>109</v>
      </c>
      <c r="AJ161" s="116" t="s">
        <v>109</v>
      </c>
      <c r="AK161" s="116" t="s">
        <v>109</v>
      </c>
      <c r="AL161" s="118" t="s">
        <v>109</v>
      </c>
      <c r="AM161" s="119" t="s">
        <v>109</v>
      </c>
      <c r="AN161" s="119" t="s">
        <v>109</v>
      </c>
      <c r="AO161" s="119" t="s">
        <v>109</v>
      </c>
      <c r="AP161" s="119" t="s">
        <v>109</v>
      </c>
      <c r="AQ161" s="119" t="s">
        <v>109</v>
      </c>
      <c r="AR161" s="119" t="s">
        <v>109</v>
      </c>
      <c r="AS161" s="119" t="s">
        <v>109</v>
      </c>
      <c r="AT161" s="120" t="s">
        <v>109</v>
      </c>
    </row>
    <row r="162" spans="2:46" x14ac:dyDescent="0.25">
      <c r="B162" s="108" t="s">
        <v>2</v>
      </c>
      <c r="C162" s="121" t="s">
        <v>109</v>
      </c>
      <c r="D162" s="122" t="s">
        <v>109</v>
      </c>
      <c r="E162" s="123" t="s">
        <v>109</v>
      </c>
      <c r="F162" s="123" t="s">
        <v>109</v>
      </c>
      <c r="G162" s="123" t="s">
        <v>109</v>
      </c>
      <c r="H162" s="123" t="s">
        <v>109</v>
      </c>
      <c r="I162" s="123" t="s">
        <v>109</v>
      </c>
      <c r="J162" s="123" t="s">
        <v>109</v>
      </c>
      <c r="K162" s="123">
        <v>1140.6505499999998</v>
      </c>
      <c r="L162" s="123">
        <v>448.40250000000003</v>
      </c>
      <c r="M162" s="123" t="s">
        <v>109</v>
      </c>
      <c r="N162" s="123" t="s">
        <v>109</v>
      </c>
      <c r="O162" s="123" t="s">
        <v>109</v>
      </c>
      <c r="P162" s="123" t="s">
        <v>109</v>
      </c>
      <c r="Q162" s="123" t="s">
        <v>109</v>
      </c>
      <c r="R162" s="123" t="s">
        <v>109</v>
      </c>
      <c r="S162" s="123">
        <v>85.41</v>
      </c>
      <c r="T162" s="123" t="s">
        <v>109</v>
      </c>
      <c r="U162" s="123">
        <v>419.9325</v>
      </c>
      <c r="V162" s="123" t="s">
        <v>109</v>
      </c>
      <c r="W162" s="123" t="s">
        <v>109</v>
      </c>
      <c r="X162" s="123" t="s">
        <v>109</v>
      </c>
      <c r="Y162" s="123" t="s">
        <v>109</v>
      </c>
      <c r="Z162" s="123" t="s">
        <v>109</v>
      </c>
      <c r="AA162" s="123" t="s">
        <v>109</v>
      </c>
      <c r="AB162" s="123" t="s">
        <v>109</v>
      </c>
      <c r="AC162" s="123">
        <v>968.54940000000011</v>
      </c>
      <c r="AD162" s="123" t="s">
        <v>109</v>
      </c>
      <c r="AE162" s="123" t="s">
        <v>109</v>
      </c>
      <c r="AF162" s="123" t="s">
        <v>109</v>
      </c>
      <c r="AG162" s="123" t="s">
        <v>109</v>
      </c>
      <c r="AH162" s="123" t="s">
        <v>109</v>
      </c>
      <c r="AI162" s="123" t="s">
        <v>109</v>
      </c>
      <c r="AJ162" s="123" t="s">
        <v>109</v>
      </c>
      <c r="AK162" s="123" t="s">
        <v>109</v>
      </c>
      <c r="AL162" s="125" t="s">
        <v>109</v>
      </c>
      <c r="AM162" s="119" t="s">
        <v>109</v>
      </c>
      <c r="AN162" s="119" t="s">
        <v>109</v>
      </c>
      <c r="AO162" s="119" t="s">
        <v>109</v>
      </c>
      <c r="AP162" s="119" t="s">
        <v>109</v>
      </c>
      <c r="AQ162" s="119" t="s">
        <v>109</v>
      </c>
      <c r="AR162" s="119" t="s">
        <v>109</v>
      </c>
      <c r="AS162" s="119" t="s">
        <v>109</v>
      </c>
      <c r="AT162" s="120" t="s">
        <v>109</v>
      </c>
    </row>
    <row r="163" spans="2:46" x14ac:dyDescent="0.25">
      <c r="B163" s="108" t="s">
        <v>3</v>
      </c>
      <c r="C163" s="121" t="s">
        <v>109</v>
      </c>
      <c r="D163" s="123" t="s">
        <v>109</v>
      </c>
      <c r="E163" s="122" t="s">
        <v>109</v>
      </c>
      <c r="F163" s="123" t="s">
        <v>109</v>
      </c>
      <c r="G163" s="123" t="s">
        <v>109</v>
      </c>
      <c r="H163" s="123" t="s">
        <v>109</v>
      </c>
      <c r="I163" s="123" t="s">
        <v>109</v>
      </c>
      <c r="J163" s="123" t="s">
        <v>109</v>
      </c>
      <c r="K163" s="123" t="s">
        <v>109</v>
      </c>
      <c r="L163" s="123" t="s">
        <v>109</v>
      </c>
      <c r="M163" s="123">
        <v>129.11144999999999</v>
      </c>
      <c r="N163" s="123" t="s">
        <v>109</v>
      </c>
      <c r="O163" s="123" t="s">
        <v>109</v>
      </c>
      <c r="P163" s="123" t="s">
        <v>109</v>
      </c>
      <c r="Q163" s="123" t="s">
        <v>109</v>
      </c>
      <c r="R163" s="123" t="s">
        <v>109</v>
      </c>
      <c r="S163" s="123" t="s">
        <v>109</v>
      </c>
      <c r="T163" s="123" t="s">
        <v>109</v>
      </c>
      <c r="U163" s="123" t="s">
        <v>109</v>
      </c>
      <c r="V163" s="123" t="s">
        <v>109</v>
      </c>
      <c r="W163" s="123" t="s">
        <v>109</v>
      </c>
      <c r="X163" s="123" t="s">
        <v>109</v>
      </c>
      <c r="Y163" s="123" t="s">
        <v>109</v>
      </c>
      <c r="Z163" s="123" t="s">
        <v>109</v>
      </c>
      <c r="AA163" s="123" t="s">
        <v>109</v>
      </c>
      <c r="AB163" s="123" t="s">
        <v>109</v>
      </c>
      <c r="AC163" s="123" t="s">
        <v>109</v>
      </c>
      <c r="AD163" s="123" t="s">
        <v>109</v>
      </c>
      <c r="AE163" s="123" t="s">
        <v>109</v>
      </c>
      <c r="AF163" s="123" t="s">
        <v>109</v>
      </c>
      <c r="AG163" s="123" t="s">
        <v>109</v>
      </c>
      <c r="AH163" s="123" t="s">
        <v>109</v>
      </c>
      <c r="AI163" s="123" t="s">
        <v>109</v>
      </c>
      <c r="AJ163" s="123" t="s">
        <v>109</v>
      </c>
      <c r="AK163" s="123">
        <v>39.430950000000003</v>
      </c>
      <c r="AL163" s="125" t="s">
        <v>109</v>
      </c>
      <c r="AM163" s="119">
        <v>670.75319999999999</v>
      </c>
      <c r="AN163" s="119" t="s">
        <v>109</v>
      </c>
      <c r="AO163" s="119" t="s">
        <v>109</v>
      </c>
      <c r="AP163" s="119" t="s">
        <v>109</v>
      </c>
      <c r="AQ163" s="119" t="s">
        <v>109</v>
      </c>
      <c r="AR163" s="119" t="s">
        <v>109</v>
      </c>
      <c r="AS163" s="119" t="s">
        <v>109</v>
      </c>
      <c r="AT163" s="120" t="s">
        <v>109</v>
      </c>
    </row>
    <row r="164" spans="2:46" x14ac:dyDescent="0.25">
      <c r="B164" s="108" t="s">
        <v>5</v>
      </c>
      <c r="C164" s="121" t="s">
        <v>109</v>
      </c>
      <c r="D164" s="123" t="s">
        <v>109</v>
      </c>
      <c r="E164" s="123" t="s">
        <v>109</v>
      </c>
      <c r="F164" s="122" t="s">
        <v>109</v>
      </c>
      <c r="G164" s="123" t="s">
        <v>109</v>
      </c>
      <c r="H164" s="123" t="s">
        <v>109</v>
      </c>
      <c r="I164" s="123" t="s">
        <v>109</v>
      </c>
      <c r="J164" s="123" t="s">
        <v>109</v>
      </c>
      <c r="K164" s="123" t="s">
        <v>109</v>
      </c>
      <c r="L164" s="123" t="s">
        <v>109</v>
      </c>
      <c r="M164" s="123" t="s">
        <v>109</v>
      </c>
      <c r="N164" s="123" t="s">
        <v>109</v>
      </c>
      <c r="O164" s="123" t="s">
        <v>109</v>
      </c>
      <c r="P164" s="123" t="s">
        <v>109</v>
      </c>
      <c r="Q164" s="123" t="s">
        <v>109</v>
      </c>
      <c r="R164" s="123" t="s">
        <v>109</v>
      </c>
      <c r="S164" s="123" t="s">
        <v>109</v>
      </c>
      <c r="T164" s="123" t="s">
        <v>109</v>
      </c>
      <c r="U164" s="123" t="s">
        <v>109</v>
      </c>
      <c r="V164" s="123" t="s">
        <v>109</v>
      </c>
      <c r="W164" s="123" t="s">
        <v>109</v>
      </c>
      <c r="X164" s="123" t="s">
        <v>109</v>
      </c>
      <c r="Y164" s="123" t="s">
        <v>109</v>
      </c>
      <c r="Z164" s="123" t="s">
        <v>109</v>
      </c>
      <c r="AA164" s="123" t="s">
        <v>109</v>
      </c>
      <c r="AB164" s="123" t="s">
        <v>109</v>
      </c>
      <c r="AC164" s="123" t="s">
        <v>109</v>
      </c>
      <c r="AD164" s="123" t="s">
        <v>109</v>
      </c>
      <c r="AE164" s="123" t="s">
        <v>109</v>
      </c>
      <c r="AF164" s="123" t="s">
        <v>109</v>
      </c>
      <c r="AG164" s="123" t="s">
        <v>109</v>
      </c>
      <c r="AH164" s="123" t="s">
        <v>109</v>
      </c>
      <c r="AI164" s="123" t="s">
        <v>109</v>
      </c>
      <c r="AJ164" s="123" t="s">
        <v>109</v>
      </c>
      <c r="AK164" s="123" t="s">
        <v>109</v>
      </c>
      <c r="AL164" s="125" t="s">
        <v>109</v>
      </c>
      <c r="AM164" s="119" t="s">
        <v>109</v>
      </c>
      <c r="AN164" s="119" t="s">
        <v>109</v>
      </c>
      <c r="AO164" s="119" t="s">
        <v>109</v>
      </c>
      <c r="AP164" s="119" t="s">
        <v>109</v>
      </c>
      <c r="AQ164" s="119" t="s">
        <v>109</v>
      </c>
      <c r="AR164" s="119" t="s">
        <v>109</v>
      </c>
      <c r="AS164" s="119" t="s">
        <v>109</v>
      </c>
      <c r="AT164" s="120" t="s">
        <v>109</v>
      </c>
    </row>
    <row r="165" spans="2:46" x14ac:dyDescent="0.25">
      <c r="B165" s="108" t="s">
        <v>6</v>
      </c>
      <c r="C165" s="121" t="s">
        <v>109</v>
      </c>
      <c r="D165" s="123" t="s">
        <v>109</v>
      </c>
      <c r="E165" s="123" t="s">
        <v>109</v>
      </c>
      <c r="F165" s="123" t="s">
        <v>109</v>
      </c>
      <c r="G165" s="122" t="s">
        <v>109</v>
      </c>
      <c r="H165" s="123" t="s">
        <v>109</v>
      </c>
      <c r="I165" s="123" t="s">
        <v>109</v>
      </c>
      <c r="J165" s="123" t="s">
        <v>109</v>
      </c>
      <c r="K165" s="123" t="s">
        <v>109</v>
      </c>
      <c r="L165" s="123">
        <v>2419.9500000000003</v>
      </c>
      <c r="M165" s="123" t="s">
        <v>109</v>
      </c>
      <c r="N165" s="123" t="s">
        <v>109</v>
      </c>
      <c r="O165" s="123" t="s">
        <v>109</v>
      </c>
      <c r="P165" s="123" t="s">
        <v>109</v>
      </c>
      <c r="Q165" s="123" t="s">
        <v>109</v>
      </c>
      <c r="R165" s="123" t="s">
        <v>109</v>
      </c>
      <c r="S165" s="123" t="s">
        <v>109</v>
      </c>
      <c r="T165" s="123" t="s">
        <v>109</v>
      </c>
      <c r="U165" s="123" t="s">
        <v>109</v>
      </c>
      <c r="V165" s="123" t="s">
        <v>109</v>
      </c>
      <c r="W165" s="123" t="s">
        <v>109</v>
      </c>
      <c r="X165" s="123" t="s">
        <v>109</v>
      </c>
      <c r="Y165" s="123">
        <v>185.05500000000001</v>
      </c>
      <c r="Z165" s="123" t="s">
        <v>109</v>
      </c>
      <c r="AA165" s="123" t="s">
        <v>109</v>
      </c>
      <c r="AB165" s="123" t="s">
        <v>109</v>
      </c>
      <c r="AC165" s="123" t="s">
        <v>109</v>
      </c>
      <c r="AD165" s="123" t="s">
        <v>109</v>
      </c>
      <c r="AE165" s="123" t="s">
        <v>109</v>
      </c>
      <c r="AF165" s="123" t="s">
        <v>109</v>
      </c>
      <c r="AG165" s="123" t="s">
        <v>109</v>
      </c>
      <c r="AH165" s="123" t="s">
        <v>109</v>
      </c>
      <c r="AI165" s="123" t="s">
        <v>109</v>
      </c>
      <c r="AJ165" s="123" t="s">
        <v>109</v>
      </c>
      <c r="AK165" s="123" t="s">
        <v>109</v>
      </c>
      <c r="AL165" s="125" t="s">
        <v>109</v>
      </c>
      <c r="AM165" s="119" t="s">
        <v>109</v>
      </c>
      <c r="AN165" s="119" t="s">
        <v>109</v>
      </c>
      <c r="AO165" s="119" t="s">
        <v>109</v>
      </c>
      <c r="AP165" s="119" t="s">
        <v>109</v>
      </c>
      <c r="AQ165" s="119" t="s">
        <v>109</v>
      </c>
      <c r="AR165" s="119" t="s">
        <v>109</v>
      </c>
      <c r="AS165" s="119" t="s">
        <v>109</v>
      </c>
      <c r="AT165" s="120" t="s">
        <v>109</v>
      </c>
    </row>
    <row r="166" spans="2:46" x14ac:dyDescent="0.25">
      <c r="B166" s="108" t="s">
        <v>8</v>
      </c>
      <c r="C166" s="121" t="s">
        <v>109</v>
      </c>
      <c r="D166" s="123" t="s">
        <v>109</v>
      </c>
      <c r="E166" s="123" t="s">
        <v>109</v>
      </c>
      <c r="F166" s="123" t="s">
        <v>109</v>
      </c>
      <c r="G166" s="123" t="s">
        <v>109</v>
      </c>
      <c r="H166" s="122" t="s">
        <v>109</v>
      </c>
      <c r="I166" s="123" t="s">
        <v>109</v>
      </c>
      <c r="J166" s="123" t="s">
        <v>109</v>
      </c>
      <c r="K166" s="123" t="s">
        <v>109</v>
      </c>
      <c r="L166" s="123">
        <v>121.99395</v>
      </c>
      <c r="M166" s="123" t="s">
        <v>109</v>
      </c>
      <c r="N166" s="123" t="s">
        <v>109</v>
      </c>
      <c r="O166" s="123" t="s">
        <v>109</v>
      </c>
      <c r="P166" s="123" t="s">
        <v>109</v>
      </c>
      <c r="Q166" s="123" t="s">
        <v>109</v>
      </c>
      <c r="R166" s="123" t="s">
        <v>109</v>
      </c>
      <c r="S166" s="123" t="s">
        <v>109</v>
      </c>
      <c r="T166" s="123" t="s">
        <v>109</v>
      </c>
      <c r="U166" s="123">
        <v>89.699999999999989</v>
      </c>
      <c r="V166" s="123" t="s">
        <v>109</v>
      </c>
      <c r="W166" s="123" t="s">
        <v>109</v>
      </c>
      <c r="X166" s="123" t="s">
        <v>109</v>
      </c>
      <c r="Y166" s="123" t="s">
        <v>109</v>
      </c>
      <c r="Z166" s="123" t="s">
        <v>109</v>
      </c>
      <c r="AA166" s="123" t="s">
        <v>109</v>
      </c>
      <c r="AB166" s="123">
        <v>129.11144999999999</v>
      </c>
      <c r="AC166" s="123" t="s">
        <v>109</v>
      </c>
      <c r="AD166" s="123" t="s">
        <v>109</v>
      </c>
      <c r="AE166" s="123" t="s">
        <v>109</v>
      </c>
      <c r="AF166" s="123" t="s">
        <v>109</v>
      </c>
      <c r="AG166" s="123" t="s">
        <v>109</v>
      </c>
      <c r="AH166" s="123" t="s">
        <v>109</v>
      </c>
      <c r="AI166" s="123" t="s">
        <v>109</v>
      </c>
      <c r="AJ166" s="123" t="s">
        <v>109</v>
      </c>
      <c r="AK166" s="123" t="s">
        <v>109</v>
      </c>
      <c r="AL166" s="125" t="s">
        <v>109</v>
      </c>
      <c r="AM166" s="119" t="s">
        <v>109</v>
      </c>
      <c r="AN166" s="119" t="s">
        <v>109</v>
      </c>
      <c r="AO166" s="119" t="s">
        <v>109</v>
      </c>
      <c r="AP166" s="119" t="s">
        <v>109</v>
      </c>
      <c r="AQ166" s="119" t="s">
        <v>109</v>
      </c>
      <c r="AR166" s="119" t="s">
        <v>109</v>
      </c>
      <c r="AS166" s="119" t="s">
        <v>109</v>
      </c>
      <c r="AT166" s="120" t="s">
        <v>109</v>
      </c>
    </row>
    <row r="167" spans="2:46" x14ac:dyDescent="0.25">
      <c r="B167" s="108" t="s">
        <v>9</v>
      </c>
      <c r="C167" s="121" t="s">
        <v>109</v>
      </c>
      <c r="D167" s="123" t="s">
        <v>109</v>
      </c>
      <c r="E167" s="123" t="s">
        <v>109</v>
      </c>
      <c r="F167" s="123" t="s">
        <v>109</v>
      </c>
      <c r="G167" s="123" t="s">
        <v>109</v>
      </c>
      <c r="H167" s="123" t="s">
        <v>109</v>
      </c>
      <c r="I167" s="122" t="s">
        <v>109</v>
      </c>
      <c r="J167" s="123" t="s">
        <v>109</v>
      </c>
      <c r="K167" s="123" t="s">
        <v>109</v>
      </c>
      <c r="L167" s="123" t="s">
        <v>109</v>
      </c>
      <c r="M167" s="123" t="s">
        <v>109</v>
      </c>
      <c r="N167" s="123" t="s">
        <v>109</v>
      </c>
      <c r="O167" s="123" t="s">
        <v>109</v>
      </c>
      <c r="P167" s="123" t="s">
        <v>109</v>
      </c>
      <c r="Q167" s="123" t="s">
        <v>109</v>
      </c>
      <c r="R167" s="123" t="s">
        <v>109</v>
      </c>
      <c r="S167" s="123" t="s">
        <v>109</v>
      </c>
      <c r="T167" s="123" t="s">
        <v>109</v>
      </c>
      <c r="U167" s="123" t="s">
        <v>109</v>
      </c>
      <c r="V167" s="123" t="s">
        <v>109</v>
      </c>
      <c r="W167" s="123" t="s">
        <v>109</v>
      </c>
      <c r="X167" s="123" t="s">
        <v>109</v>
      </c>
      <c r="Y167" s="123" t="s">
        <v>109</v>
      </c>
      <c r="Z167" s="123" t="s">
        <v>109</v>
      </c>
      <c r="AA167" s="123" t="s">
        <v>109</v>
      </c>
      <c r="AB167" s="123" t="s">
        <v>109</v>
      </c>
      <c r="AC167" s="123" t="s">
        <v>109</v>
      </c>
      <c r="AD167" s="123" t="s">
        <v>109</v>
      </c>
      <c r="AE167" s="123" t="s">
        <v>109</v>
      </c>
      <c r="AF167" s="123" t="s">
        <v>109</v>
      </c>
      <c r="AG167" s="123" t="s">
        <v>109</v>
      </c>
      <c r="AH167" s="123" t="s">
        <v>109</v>
      </c>
      <c r="AI167" s="123" t="s">
        <v>109</v>
      </c>
      <c r="AJ167" s="123" t="s">
        <v>109</v>
      </c>
      <c r="AK167" s="123" t="s">
        <v>109</v>
      </c>
      <c r="AL167" s="125" t="s">
        <v>109</v>
      </c>
      <c r="AM167" s="119" t="s">
        <v>109</v>
      </c>
      <c r="AN167" s="119" t="s">
        <v>109</v>
      </c>
      <c r="AO167" s="119" t="s">
        <v>109</v>
      </c>
      <c r="AP167" s="119" t="s">
        <v>109</v>
      </c>
      <c r="AQ167" s="119" t="s">
        <v>109</v>
      </c>
      <c r="AR167" s="119" t="s">
        <v>109</v>
      </c>
      <c r="AS167" s="119" t="s">
        <v>109</v>
      </c>
      <c r="AT167" s="120" t="s">
        <v>109</v>
      </c>
    </row>
    <row r="168" spans="2:46" x14ac:dyDescent="0.25">
      <c r="B168" s="108" t="s">
        <v>11</v>
      </c>
      <c r="C168" s="121" t="s">
        <v>109</v>
      </c>
      <c r="D168" s="123" t="s">
        <v>109</v>
      </c>
      <c r="E168" s="123" t="s">
        <v>109</v>
      </c>
      <c r="F168" s="123" t="s">
        <v>109</v>
      </c>
      <c r="G168" s="123" t="s">
        <v>109</v>
      </c>
      <c r="H168" s="123" t="s">
        <v>109</v>
      </c>
      <c r="I168" s="123" t="s">
        <v>109</v>
      </c>
      <c r="J168" s="122" t="s">
        <v>109</v>
      </c>
      <c r="K168" s="123" t="s">
        <v>109</v>
      </c>
      <c r="L168" s="123" t="s">
        <v>109</v>
      </c>
      <c r="M168" s="123" t="s">
        <v>109</v>
      </c>
      <c r="N168" s="123" t="s">
        <v>109</v>
      </c>
      <c r="O168" s="123" t="s">
        <v>109</v>
      </c>
      <c r="P168" s="123" t="s">
        <v>109</v>
      </c>
      <c r="Q168" s="123" t="s">
        <v>109</v>
      </c>
      <c r="R168" s="123" t="s">
        <v>109</v>
      </c>
      <c r="S168" s="123" t="s">
        <v>109</v>
      </c>
      <c r="T168" s="123" t="s">
        <v>109</v>
      </c>
      <c r="U168" s="123" t="s">
        <v>109</v>
      </c>
      <c r="V168" s="123" t="s">
        <v>109</v>
      </c>
      <c r="W168" s="123" t="s">
        <v>109</v>
      </c>
      <c r="X168" s="123" t="s">
        <v>109</v>
      </c>
      <c r="Y168" s="123" t="s">
        <v>109</v>
      </c>
      <c r="Z168" s="123" t="s">
        <v>109</v>
      </c>
      <c r="AA168" s="123" t="s">
        <v>109</v>
      </c>
      <c r="AB168" s="123" t="s">
        <v>109</v>
      </c>
      <c r="AC168" s="123" t="s">
        <v>109</v>
      </c>
      <c r="AD168" s="123" t="s">
        <v>109</v>
      </c>
      <c r="AE168" s="123" t="s">
        <v>109</v>
      </c>
      <c r="AF168" s="123" t="s">
        <v>109</v>
      </c>
      <c r="AG168" s="123" t="s">
        <v>109</v>
      </c>
      <c r="AH168" s="123" t="s">
        <v>109</v>
      </c>
      <c r="AI168" s="123" t="s">
        <v>109</v>
      </c>
      <c r="AJ168" s="123" t="s">
        <v>109</v>
      </c>
      <c r="AK168" s="123" t="s">
        <v>109</v>
      </c>
      <c r="AL168" s="125" t="s">
        <v>109</v>
      </c>
      <c r="AM168" s="119" t="s">
        <v>109</v>
      </c>
      <c r="AN168" s="119" t="s">
        <v>109</v>
      </c>
      <c r="AO168" s="119" t="s">
        <v>109</v>
      </c>
      <c r="AP168" s="119" t="s">
        <v>109</v>
      </c>
      <c r="AQ168" s="119" t="s">
        <v>109</v>
      </c>
      <c r="AR168" s="119" t="s">
        <v>109</v>
      </c>
      <c r="AS168" s="119" t="s">
        <v>109</v>
      </c>
      <c r="AT168" s="120" t="s">
        <v>109</v>
      </c>
    </row>
    <row r="169" spans="2:46" x14ac:dyDescent="0.25">
      <c r="B169" s="108" t="s">
        <v>12</v>
      </c>
      <c r="C169" s="121" t="s">
        <v>109</v>
      </c>
      <c r="D169" s="123">
        <v>233.16929999999999</v>
      </c>
      <c r="E169" s="123" t="s">
        <v>109</v>
      </c>
      <c r="F169" s="123" t="s">
        <v>109</v>
      </c>
      <c r="G169" s="123" t="s">
        <v>109</v>
      </c>
      <c r="H169" s="123" t="s">
        <v>109</v>
      </c>
      <c r="I169" s="123" t="s">
        <v>109</v>
      </c>
      <c r="J169" s="123" t="s">
        <v>109</v>
      </c>
      <c r="K169" s="122" t="s">
        <v>109</v>
      </c>
      <c r="L169" s="123" t="s">
        <v>109</v>
      </c>
      <c r="M169" s="123" t="s">
        <v>109</v>
      </c>
      <c r="N169" s="123" t="s">
        <v>109</v>
      </c>
      <c r="O169" s="123" t="s">
        <v>109</v>
      </c>
      <c r="P169" s="123" t="s">
        <v>109</v>
      </c>
      <c r="Q169" s="123" t="s">
        <v>109</v>
      </c>
      <c r="R169" s="123" t="s">
        <v>109</v>
      </c>
      <c r="S169" s="123" t="s">
        <v>109</v>
      </c>
      <c r="T169" s="123" t="s">
        <v>109</v>
      </c>
      <c r="U169" s="123" t="s">
        <v>109</v>
      </c>
      <c r="V169" s="123" t="s">
        <v>109</v>
      </c>
      <c r="W169" s="123" t="s">
        <v>109</v>
      </c>
      <c r="X169" s="123" t="s">
        <v>109</v>
      </c>
      <c r="Y169" s="123" t="s">
        <v>109</v>
      </c>
      <c r="Z169" s="123" t="s">
        <v>109</v>
      </c>
      <c r="AA169" s="123">
        <v>134.52074999999999</v>
      </c>
      <c r="AB169" s="123" t="s">
        <v>109</v>
      </c>
      <c r="AC169" s="123" t="s">
        <v>109</v>
      </c>
      <c r="AD169" s="123" t="s">
        <v>109</v>
      </c>
      <c r="AE169" s="123" t="s">
        <v>109</v>
      </c>
      <c r="AF169" s="123">
        <v>298.935</v>
      </c>
      <c r="AG169" s="123" t="s">
        <v>109</v>
      </c>
      <c r="AH169" s="123" t="s">
        <v>109</v>
      </c>
      <c r="AI169" s="123" t="s">
        <v>109</v>
      </c>
      <c r="AJ169" s="123" t="s">
        <v>109</v>
      </c>
      <c r="AK169" s="123" t="s">
        <v>109</v>
      </c>
      <c r="AL169" s="125" t="s">
        <v>109</v>
      </c>
      <c r="AM169" s="119" t="s">
        <v>109</v>
      </c>
      <c r="AN169" s="119" t="s">
        <v>109</v>
      </c>
      <c r="AO169" s="119" t="s">
        <v>109</v>
      </c>
      <c r="AP169" s="119" t="s">
        <v>109</v>
      </c>
      <c r="AQ169" s="119" t="s">
        <v>109</v>
      </c>
      <c r="AR169" s="119" t="s">
        <v>109</v>
      </c>
      <c r="AS169" s="119" t="s">
        <v>109</v>
      </c>
      <c r="AT169" s="120" t="s">
        <v>109</v>
      </c>
    </row>
    <row r="170" spans="2:46" x14ac:dyDescent="0.25">
      <c r="B170" s="108" t="s">
        <v>7</v>
      </c>
      <c r="C170" s="121">
        <v>255.51824999999999</v>
      </c>
      <c r="D170" s="123">
        <v>746.05634999999995</v>
      </c>
      <c r="E170" s="123" t="s">
        <v>109</v>
      </c>
      <c r="F170" s="123" t="s">
        <v>109</v>
      </c>
      <c r="G170" s="123">
        <v>896.80500000000006</v>
      </c>
      <c r="H170" s="123">
        <v>68.328000000000003</v>
      </c>
      <c r="I170" s="123" t="s">
        <v>109</v>
      </c>
      <c r="J170" s="123" t="s">
        <v>109</v>
      </c>
      <c r="K170" s="123">
        <v>837.01800000000003</v>
      </c>
      <c r="L170" s="122" t="s">
        <v>109</v>
      </c>
      <c r="M170" s="123" t="s">
        <v>109</v>
      </c>
      <c r="N170" s="123" t="s">
        <v>109</v>
      </c>
      <c r="O170" s="123" t="s">
        <v>109</v>
      </c>
      <c r="P170" s="123" t="s">
        <v>109</v>
      </c>
      <c r="Q170" s="123" t="s">
        <v>109</v>
      </c>
      <c r="R170" s="123" t="s">
        <v>109</v>
      </c>
      <c r="S170" s="123">
        <v>75.160800000000009</v>
      </c>
      <c r="T170" s="123" t="s">
        <v>109</v>
      </c>
      <c r="U170" s="123">
        <v>1017.8024999999999</v>
      </c>
      <c r="V170" s="123">
        <v>46.690800000000003</v>
      </c>
      <c r="W170" s="123" t="s">
        <v>109</v>
      </c>
      <c r="X170" s="123" t="s">
        <v>109</v>
      </c>
      <c r="Y170" s="123" t="s">
        <v>109</v>
      </c>
      <c r="Z170" s="123" t="s">
        <v>109</v>
      </c>
      <c r="AA170" s="123" t="s">
        <v>109</v>
      </c>
      <c r="AB170" s="123" t="s">
        <v>109</v>
      </c>
      <c r="AC170" s="123" t="s">
        <v>109</v>
      </c>
      <c r="AD170" s="123" t="s">
        <v>109</v>
      </c>
      <c r="AE170" s="123" t="s">
        <v>109</v>
      </c>
      <c r="AF170" s="123">
        <v>871.7514000000001</v>
      </c>
      <c r="AG170" s="123" t="s">
        <v>109</v>
      </c>
      <c r="AH170" s="123" t="s">
        <v>109</v>
      </c>
      <c r="AI170" s="123" t="s">
        <v>109</v>
      </c>
      <c r="AJ170" s="123" t="s">
        <v>109</v>
      </c>
      <c r="AK170" s="123" t="s">
        <v>109</v>
      </c>
      <c r="AL170" s="125" t="s">
        <v>109</v>
      </c>
      <c r="AM170" s="119" t="s">
        <v>109</v>
      </c>
      <c r="AN170" s="119" t="s">
        <v>109</v>
      </c>
      <c r="AO170" s="119" t="s">
        <v>109</v>
      </c>
      <c r="AP170" s="119" t="s">
        <v>109</v>
      </c>
      <c r="AQ170" s="119" t="s">
        <v>109</v>
      </c>
      <c r="AR170" s="119" t="s">
        <v>109</v>
      </c>
      <c r="AS170" s="119" t="s">
        <v>109</v>
      </c>
      <c r="AT170" s="120" t="s">
        <v>109</v>
      </c>
    </row>
    <row r="171" spans="2:46" x14ac:dyDescent="0.25">
      <c r="B171" s="209" t="s">
        <v>218</v>
      </c>
      <c r="C171" s="121" t="s">
        <v>109</v>
      </c>
      <c r="D171" s="123" t="s">
        <v>109</v>
      </c>
      <c r="E171" s="123" t="s">
        <v>109</v>
      </c>
      <c r="F171" s="123" t="s">
        <v>109</v>
      </c>
      <c r="G171" s="123" t="s">
        <v>109</v>
      </c>
      <c r="H171" s="123" t="s">
        <v>109</v>
      </c>
      <c r="I171" s="123" t="s">
        <v>109</v>
      </c>
      <c r="J171" s="123" t="s">
        <v>109</v>
      </c>
      <c r="K171" s="123" t="s">
        <v>109</v>
      </c>
      <c r="L171" s="123" t="s">
        <v>109</v>
      </c>
      <c r="M171" s="122" t="s">
        <v>109</v>
      </c>
      <c r="N171" s="123" t="s">
        <v>109</v>
      </c>
      <c r="O171" s="123" t="s">
        <v>109</v>
      </c>
      <c r="P171" s="123" t="s">
        <v>109</v>
      </c>
      <c r="Q171" s="123" t="s">
        <v>109</v>
      </c>
      <c r="R171" s="123" t="s">
        <v>109</v>
      </c>
      <c r="S171" s="123" t="s">
        <v>109</v>
      </c>
      <c r="T171" s="123" t="s">
        <v>109</v>
      </c>
      <c r="U171" s="123" t="s">
        <v>109</v>
      </c>
      <c r="V171" s="123" t="s">
        <v>109</v>
      </c>
      <c r="W171" s="123" t="s">
        <v>109</v>
      </c>
      <c r="X171" s="123" t="s">
        <v>109</v>
      </c>
      <c r="Y171" s="123" t="s">
        <v>109</v>
      </c>
      <c r="Z171" s="123" t="s">
        <v>109</v>
      </c>
      <c r="AA171" s="123" t="s">
        <v>109</v>
      </c>
      <c r="AB171" s="123" t="s">
        <v>109</v>
      </c>
      <c r="AC171" s="123" t="s">
        <v>109</v>
      </c>
      <c r="AD171" s="123" t="s">
        <v>109</v>
      </c>
      <c r="AE171" s="123" t="s">
        <v>109</v>
      </c>
      <c r="AF171" s="123" t="s">
        <v>109</v>
      </c>
      <c r="AG171" s="123" t="s">
        <v>109</v>
      </c>
      <c r="AH171" s="123" t="s">
        <v>109</v>
      </c>
      <c r="AI171" s="123" t="s">
        <v>109</v>
      </c>
      <c r="AJ171" s="123" t="s">
        <v>109</v>
      </c>
      <c r="AK171" s="123" t="s">
        <v>109</v>
      </c>
      <c r="AL171" s="125" t="s">
        <v>109</v>
      </c>
      <c r="AM171" s="119" t="s">
        <v>109</v>
      </c>
      <c r="AN171" s="119" t="s">
        <v>109</v>
      </c>
      <c r="AO171" s="119" t="s">
        <v>109</v>
      </c>
      <c r="AP171" s="119" t="s">
        <v>109</v>
      </c>
      <c r="AQ171" s="119" t="s">
        <v>109</v>
      </c>
      <c r="AR171" s="119" t="s">
        <v>109</v>
      </c>
      <c r="AS171" s="119" t="s">
        <v>109</v>
      </c>
      <c r="AT171" s="120" t="s">
        <v>109</v>
      </c>
    </row>
    <row r="172" spans="2:46" x14ac:dyDescent="0.25">
      <c r="B172" s="108" t="s">
        <v>13</v>
      </c>
      <c r="C172" s="121" t="s">
        <v>109</v>
      </c>
      <c r="D172" s="123" t="s">
        <v>109</v>
      </c>
      <c r="E172" s="123" t="s">
        <v>109</v>
      </c>
      <c r="F172" s="123" t="s">
        <v>109</v>
      </c>
      <c r="G172" s="123" t="s">
        <v>109</v>
      </c>
      <c r="H172" s="123" t="s">
        <v>109</v>
      </c>
      <c r="I172" s="123" t="s">
        <v>109</v>
      </c>
      <c r="J172" s="123" t="s">
        <v>109</v>
      </c>
      <c r="K172" s="123" t="s">
        <v>109</v>
      </c>
      <c r="L172" s="123" t="s">
        <v>109</v>
      </c>
      <c r="M172" s="123" t="s">
        <v>109</v>
      </c>
      <c r="N172" s="122" t="s">
        <v>109</v>
      </c>
      <c r="O172" s="123" t="s">
        <v>109</v>
      </c>
      <c r="P172" s="123" t="s">
        <v>109</v>
      </c>
      <c r="Q172" s="123" t="s">
        <v>109</v>
      </c>
      <c r="R172" s="123" t="s">
        <v>109</v>
      </c>
      <c r="S172" s="123" t="s">
        <v>109</v>
      </c>
      <c r="T172" s="123" t="s">
        <v>109</v>
      </c>
      <c r="U172" s="123" t="s">
        <v>109</v>
      </c>
      <c r="V172" s="123" t="s">
        <v>109</v>
      </c>
      <c r="W172" s="123" t="s">
        <v>109</v>
      </c>
      <c r="X172" s="123">
        <v>59.787000000000006</v>
      </c>
      <c r="Y172" s="123" t="s">
        <v>109</v>
      </c>
      <c r="Z172" s="123" t="s">
        <v>109</v>
      </c>
      <c r="AA172" s="123" t="s">
        <v>109</v>
      </c>
      <c r="AB172" s="123" t="s">
        <v>109</v>
      </c>
      <c r="AC172" s="123" t="s">
        <v>109</v>
      </c>
      <c r="AD172" s="123" t="s">
        <v>109</v>
      </c>
      <c r="AE172" s="123" t="s">
        <v>109</v>
      </c>
      <c r="AF172" s="123" t="s">
        <v>109</v>
      </c>
      <c r="AG172" s="123" t="s">
        <v>109</v>
      </c>
      <c r="AH172" s="123" t="s">
        <v>109</v>
      </c>
      <c r="AI172" s="123">
        <v>270.46499999999997</v>
      </c>
      <c r="AJ172" s="123" t="s">
        <v>109</v>
      </c>
      <c r="AK172" s="123" t="s">
        <v>109</v>
      </c>
      <c r="AL172" s="125">
        <v>184.48560000000003</v>
      </c>
      <c r="AM172" s="119" t="s">
        <v>109</v>
      </c>
      <c r="AN172" s="119" t="s">
        <v>109</v>
      </c>
      <c r="AO172" s="119" t="s">
        <v>109</v>
      </c>
      <c r="AP172" s="119" t="s">
        <v>109</v>
      </c>
      <c r="AQ172" s="119" t="s">
        <v>109</v>
      </c>
      <c r="AR172" s="119" t="s">
        <v>109</v>
      </c>
      <c r="AS172" s="119" t="s">
        <v>109</v>
      </c>
      <c r="AT172" s="120" t="s">
        <v>109</v>
      </c>
    </row>
    <row r="173" spans="2:46" x14ac:dyDescent="0.25">
      <c r="B173" s="108" t="s">
        <v>14</v>
      </c>
      <c r="C173" s="121" t="s">
        <v>109</v>
      </c>
      <c r="D173" s="123" t="s">
        <v>109</v>
      </c>
      <c r="E173" s="123" t="s">
        <v>109</v>
      </c>
      <c r="F173" s="123" t="s">
        <v>109</v>
      </c>
      <c r="G173" s="123" t="s">
        <v>109</v>
      </c>
      <c r="H173" s="123" t="s">
        <v>109</v>
      </c>
      <c r="I173" s="123" t="s">
        <v>109</v>
      </c>
      <c r="J173" s="123" t="s">
        <v>109</v>
      </c>
      <c r="K173" s="123" t="s">
        <v>109</v>
      </c>
      <c r="L173" s="123" t="s">
        <v>109</v>
      </c>
      <c r="M173" s="123" t="s">
        <v>109</v>
      </c>
      <c r="N173" s="123" t="s">
        <v>109</v>
      </c>
      <c r="O173" s="122" t="s">
        <v>109</v>
      </c>
      <c r="P173" s="123" t="s">
        <v>109</v>
      </c>
      <c r="Q173" s="123" t="s">
        <v>109</v>
      </c>
      <c r="R173" s="123" t="s">
        <v>109</v>
      </c>
      <c r="S173" s="123" t="s">
        <v>109</v>
      </c>
      <c r="T173" s="123" t="s">
        <v>109</v>
      </c>
      <c r="U173" s="123" t="s">
        <v>109</v>
      </c>
      <c r="V173" s="123" t="s">
        <v>109</v>
      </c>
      <c r="W173" s="123" t="s">
        <v>109</v>
      </c>
      <c r="X173" s="123" t="s">
        <v>109</v>
      </c>
      <c r="Y173" s="123" t="s">
        <v>109</v>
      </c>
      <c r="Z173" s="123" t="s">
        <v>109</v>
      </c>
      <c r="AA173" s="123" t="s">
        <v>109</v>
      </c>
      <c r="AB173" s="123" t="s">
        <v>109</v>
      </c>
      <c r="AC173" s="123">
        <v>437.58390000000003</v>
      </c>
      <c r="AD173" s="123" t="s">
        <v>109</v>
      </c>
      <c r="AE173" s="123" t="s">
        <v>109</v>
      </c>
      <c r="AF173" s="123" t="s">
        <v>109</v>
      </c>
      <c r="AG173" s="123" t="s">
        <v>109</v>
      </c>
      <c r="AH173" s="123" t="s">
        <v>109</v>
      </c>
      <c r="AI173" s="123" t="s">
        <v>109</v>
      </c>
      <c r="AJ173" s="123" t="s">
        <v>109</v>
      </c>
      <c r="AK173" s="123" t="s">
        <v>109</v>
      </c>
      <c r="AL173" s="125" t="s">
        <v>109</v>
      </c>
      <c r="AM173" s="119" t="s">
        <v>109</v>
      </c>
      <c r="AN173" s="119" t="s">
        <v>109</v>
      </c>
      <c r="AO173" s="119" t="s">
        <v>109</v>
      </c>
      <c r="AP173" s="119" t="s">
        <v>109</v>
      </c>
      <c r="AQ173" s="119" t="s">
        <v>109</v>
      </c>
      <c r="AR173" s="119" t="s">
        <v>109</v>
      </c>
      <c r="AS173" s="119" t="s">
        <v>109</v>
      </c>
      <c r="AT173" s="120" t="s">
        <v>109</v>
      </c>
    </row>
    <row r="174" spans="2:46" x14ac:dyDescent="0.25">
      <c r="B174" s="108" t="s">
        <v>16</v>
      </c>
      <c r="C174" s="121">
        <v>129.11144999999999</v>
      </c>
      <c r="D174" s="123" t="s">
        <v>109</v>
      </c>
      <c r="E174" s="123" t="s">
        <v>109</v>
      </c>
      <c r="F174" s="123" t="s">
        <v>109</v>
      </c>
      <c r="G174" s="123" t="s">
        <v>109</v>
      </c>
      <c r="H174" s="123" t="s">
        <v>109</v>
      </c>
      <c r="I174" s="123" t="s">
        <v>109</v>
      </c>
      <c r="J174" s="123" t="s">
        <v>109</v>
      </c>
      <c r="K174" s="123" t="s">
        <v>109</v>
      </c>
      <c r="L174" s="123" t="s">
        <v>109</v>
      </c>
      <c r="M174" s="123" t="s">
        <v>109</v>
      </c>
      <c r="N174" s="123" t="s">
        <v>109</v>
      </c>
      <c r="O174" s="123" t="s">
        <v>109</v>
      </c>
      <c r="P174" s="122" t="s">
        <v>109</v>
      </c>
      <c r="Q174" s="123" t="s">
        <v>109</v>
      </c>
      <c r="R174" s="123" t="s">
        <v>109</v>
      </c>
      <c r="S174" s="123" t="s">
        <v>109</v>
      </c>
      <c r="T174" s="123" t="s">
        <v>109</v>
      </c>
      <c r="U174" s="123" t="s">
        <v>109</v>
      </c>
      <c r="V174" s="123" t="s">
        <v>109</v>
      </c>
      <c r="W174" s="123" t="s">
        <v>109</v>
      </c>
      <c r="X174" s="123" t="s">
        <v>109</v>
      </c>
      <c r="Y174" s="123">
        <v>80.712450000000004</v>
      </c>
      <c r="Z174" s="123">
        <v>80.712450000000004</v>
      </c>
      <c r="AA174" s="123" t="s">
        <v>109</v>
      </c>
      <c r="AB174" s="123" t="s">
        <v>109</v>
      </c>
      <c r="AC174" s="123" t="s">
        <v>109</v>
      </c>
      <c r="AD174" s="123" t="s">
        <v>109</v>
      </c>
      <c r="AE174" s="123" t="s">
        <v>109</v>
      </c>
      <c r="AF174" s="123">
        <v>74.733750000000001</v>
      </c>
      <c r="AG174" s="123" t="s">
        <v>109</v>
      </c>
      <c r="AH174" s="123" t="s">
        <v>109</v>
      </c>
      <c r="AI174" s="123" t="s">
        <v>109</v>
      </c>
      <c r="AJ174" s="123" t="s">
        <v>109</v>
      </c>
      <c r="AK174" s="123" t="s">
        <v>109</v>
      </c>
      <c r="AL174" s="125" t="s">
        <v>109</v>
      </c>
      <c r="AM174" s="119" t="s">
        <v>109</v>
      </c>
      <c r="AN174" s="119" t="s">
        <v>109</v>
      </c>
      <c r="AO174" s="119" t="s">
        <v>109</v>
      </c>
      <c r="AP174" s="119" t="s">
        <v>109</v>
      </c>
      <c r="AQ174" s="119" t="s">
        <v>109</v>
      </c>
      <c r="AR174" s="119" t="s">
        <v>109</v>
      </c>
      <c r="AS174" s="119" t="s">
        <v>109</v>
      </c>
      <c r="AT174" s="120" t="s">
        <v>109</v>
      </c>
    </row>
    <row r="175" spans="2:46" x14ac:dyDescent="0.25">
      <c r="B175" s="108" t="s">
        <v>19</v>
      </c>
      <c r="C175" s="121" t="s">
        <v>109</v>
      </c>
      <c r="D175" s="123" t="s">
        <v>109</v>
      </c>
      <c r="E175" s="123" t="s">
        <v>109</v>
      </c>
      <c r="F175" s="123" t="s">
        <v>109</v>
      </c>
      <c r="G175" s="123" t="s">
        <v>109</v>
      </c>
      <c r="H175" s="123" t="s">
        <v>109</v>
      </c>
      <c r="I175" s="123">
        <v>104.62725</v>
      </c>
      <c r="J175" s="123" t="s">
        <v>109</v>
      </c>
      <c r="K175" s="123" t="s">
        <v>109</v>
      </c>
      <c r="L175" s="123" t="s">
        <v>109</v>
      </c>
      <c r="M175" s="123" t="s">
        <v>109</v>
      </c>
      <c r="N175" s="123" t="s">
        <v>109</v>
      </c>
      <c r="O175" s="123" t="s">
        <v>109</v>
      </c>
      <c r="P175" s="123" t="s">
        <v>109</v>
      </c>
      <c r="Q175" s="122" t="s">
        <v>109</v>
      </c>
      <c r="R175" s="123">
        <v>78.861900000000006</v>
      </c>
      <c r="S175" s="123" t="s">
        <v>109</v>
      </c>
      <c r="T175" s="123" t="s">
        <v>109</v>
      </c>
      <c r="U175" s="123" t="s">
        <v>109</v>
      </c>
      <c r="V175" s="123" t="s">
        <v>109</v>
      </c>
      <c r="W175" s="123" t="s">
        <v>109</v>
      </c>
      <c r="X175" s="123" t="s">
        <v>109</v>
      </c>
      <c r="Y175" s="123" t="s">
        <v>109</v>
      </c>
      <c r="Z175" s="123" t="s">
        <v>109</v>
      </c>
      <c r="AA175" s="123" t="s">
        <v>109</v>
      </c>
      <c r="AB175" s="123" t="s">
        <v>109</v>
      </c>
      <c r="AC175" s="123" t="s">
        <v>109</v>
      </c>
      <c r="AD175" s="123" t="s">
        <v>109</v>
      </c>
      <c r="AE175" s="123" t="s">
        <v>109</v>
      </c>
      <c r="AF175" s="123" t="s">
        <v>109</v>
      </c>
      <c r="AG175" s="123" t="s">
        <v>109</v>
      </c>
      <c r="AH175" s="123" t="s">
        <v>109</v>
      </c>
      <c r="AI175" s="123" t="s">
        <v>109</v>
      </c>
      <c r="AJ175" s="123" t="s">
        <v>109</v>
      </c>
      <c r="AK175" s="123" t="s">
        <v>109</v>
      </c>
      <c r="AL175" s="125" t="s">
        <v>109</v>
      </c>
      <c r="AM175" s="119" t="s">
        <v>109</v>
      </c>
      <c r="AN175" s="119" t="s">
        <v>109</v>
      </c>
      <c r="AO175" s="119" t="s">
        <v>109</v>
      </c>
      <c r="AP175" s="119" t="s">
        <v>109</v>
      </c>
      <c r="AQ175" s="119" t="s">
        <v>109</v>
      </c>
      <c r="AR175" s="119" t="s">
        <v>109</v>
      </c>
      <c r="AS175" s="119" t="s">
        <v>109</v>
      </c>
      <c r="AT175" s="120" t="s">
        <v>109</v>
      </c>
    </row>
    <row r="176" spans="2:46" x14ac:dyDescent="0.25">
      <c r="B176" s="108" t="s">
        <v>17</v>
      </c>
      <c r="C176" s="121" t="s">
        <v>109</v>
      </c>
      <c r="D176" s="123" t="s">
        <v>109</v>
      </c>
      <c r="E176" s="123" t="s">
        <v>109</v>
      </c>
      <c r="F176" s="123" t="s">
        <v>109</v>
      </c>
      <c r="G176" s="123" t="s">
        <v>109</v>
      </c>
      <c r="H176" s="123" t="s">
        <v>109</v>
      </c>
      <c r="I176" s="123" t="s">
        <v>109</v>
      </c>
      <c r="J176" s="123" t="s">
        <v>109</v>
      </c>
      <c r="K176" s="123" t="s">
        <v>109</v>
      </c>
      <c r="L176" s="123" t="s">
        <v>109</v>
      </c>
      <c r="M176" s="123" t="s">
        <v>109</v>
      </c>
      <c r="N176" s="123" t="s">
        <v>109</v>
      </c>
      <c r="O176" s="123" t="s">
        <v>109</v>
      </c>
      <c r="P176" s="123" t="s">
        <v>109</v>
      </c>
      <c r="Q176" s="123">
        <v>78.861900000000006</v>
      </c>
      <c r="R176" s="122" t="s">
        <v>109</v>
      </c>
      <c r="S176" s="123" t="s">
        <v>109</v>
      </c>
      <c r="T176" s="123" t="s">
        <v>109</v>
      </c>
      <c r="U176" s="123" t="s">
        <v>109</v>
      </c>
      <c r="V176" s="123" t="s">
        <v>109</v>
      </c>
      <c r="W176" s="123" t="s">
        <v>109</v>
      </c>
      <c r="X176" s="123" t="s">
        <v>109</v>
      </c>
      <c r="Y176" s="123" t="s">
        <v>109</v>
      </c>
      <c r="Z176" s="123" t="s">
        <v>109</v>
      </c>
      <c r="AA176" s="123" t="s">
        <v>109</v>
      </c>
      <c r="AB176" s="123" t="s">
        <v>109</v>
      </c>
      <c r="AC176" s="123" t="s">
        <v>109</v>
      </c>
      <c r="AD176" s="123" t="s">
        <v>109</v>
      </c>
      <c r="AE176" s="123" t="s">
        <v>109</v>
      </c>
      <c r="AF176" s="123" t="s">
        <v>109</v>
      </c>
      <c r="AG176" s="123" t="s">
        <v>109</v>
      </c>
      <c r="AH176" s="123" t="s">
        <v>109</v>
      </c>
      <c r="AI176" s="123" t="s">
        <v>109</v>
      </c>
      <c r="AJ176" s="123" t="s">
        <v>109</v>
      </c>
      <c r="AK176" s="123" t="s">
        <v>109</v>
      </c>
      <c r="AL176" s="125" t="s">
        <v>109</v>
      </c>
      <c r="AM176" s="119" t="s">
        <v>109</v>
      </c>
      <c r="AN176" s="119" t="s">
        <v>109</v>
      </c>
      <c r="AO176" s="119">
        <v>134.52074999999999</v>
      </c>
      <c r="AP176" s="119" t="s">
        <v>109</v>
      </c>
      <c r="AQ176" s="119" t="s">
        <v>109</v>
      </c>
      <c r="AR176" s="119" t="s">
        <v>109</v>
      </c>
      <c r="AS176" s="119" t="s">
        <v>109</v>
      </c>
      <c r="AT176" s="120" t="s">
        <v>109</v>
      </c>
    </row>
    <row r="177" spans="2:46" x14ac:dyDescent="0.25">
      <c r="B177" s="108" t="s">
        <v>18</v>
      </c>
      <c r="C177" s="121" t="s">
        <v>109</v>
      </c>
      <c r="D177" s="123" t="s">
        <v>109</v>
      </c>
      <c r="E177" s="123" t="s">
        <v>109</v>
      </c>
      <c r="F177" s="123" t="s">
        <v>109</v>
      </c>
      <c r="G177" s="123" t="s">
        <v>109</v>
      </c>
      <c r="H177" s="123" t="s">
        <v>109</v>
      </c>
      <c r="I177" s="123" t="s">
        <v>109</v>
      </c>
      <c r="J177" s="123" t="s">
        <v>109</v>
      </c>
      <c r="K177" s="123" t="s">
        <v>109</v>
      </c>
      <c r="L177" s="123" t="s">
        <v>109</v>
      </c>
      <c r="M177" s="123" t="s">
        <v>109</v>
      </c>
      <c r="N177" s="123" t="s">
        <v>109</v>
      </c>
      <c r="O177" s="123" t="s">
        <v>109</v>
      </c>
      <c r="P177" s="123" t="s">
        <v>109</v>
      </c>
      <c r="Q177" s="123" t="s">
        <v>109</v>
      </c>
      <c r="R177" s="123" t="s">
        <v>109</v>
      </c>
      <c r="S177" s="122" t="s">
        <v>109</v>
      </c>
      <c r="T177" s="123" t="s">
        <v>109</v>
      </c>
      <c r="U177" s="123" t="s">
        <v>109</v>
      </c>
      <c r="V177" s="123" t="s">
        <v>109</v>
      </c>
      <c r="W177" s="123" t="s">
        <v>109</v>
      </c>
      <c r="X177" s="123" t="s">
        <v>109</v>
      </c>
      <c r="Y177" s="123" t="s">
        <v>109</v>
      </c>
      <c r="Z177" s="123" t="s">
        <v>109</v>
      </c>
      <c r="AA177" s="123" t="s">
        <v>109</v>
      </c>
      <c r="AB177" s="123" t="s">
        <v>109</v>
      </c>
      <c r="AC177" s="123" t="s">
        <v>109</v>
      </c>
      <c r="AD177" s="123" t="s">
        <v>109</v>
      </c>
      <c r="AE177" s="123" t="s">
        <v>109</v>
      </c>
      <c r="AF177" s="123" t="s">
        <v>109</v>
      </c>
      <c r="AG177" s="123" t="s">
        <v>109</v>
      </c>
      <c r="AH177" s="123" t="s">
        <v>109</v>
      </c>
      <c r="AI177" s="123" t="s">
        <v>109</v>
      </c>
      <c r="AJ177" s="123" t="s">
        <v>109</v>
      </c>
      <c r="AK177" s="123" t="s">
        <v>109</v>
      </c>
      <c r="AL177" s="125" t="s">
        <v>109</v>
      </c>
      <c r="AM177" s="119" t="s">
        <v>109</v>
      </c>
      <c r="AN177" s="119" t="s">
        <v>109</v>
      </c>
      <c r="AO177" s="119" t="s">
        <v>109</v>
      </c>
      <c r="AP177" s="119" t="s">
        <v>109</v>
      </c>
      <c r="AQ177" s="119" t="s">
        <v>109</v>
      </c>
      <c r="AR177" s="119" t="s">
        <v>109</v>
      </c>
      <c r="AS177" s="119" t="s">
        <v>109</v>
      </c>
      <c r="AT177" s="120" t="s">
        <v>109</v>
      </c>
    </row>
    <row r="178" spans="2:46" x14ac:dyDescent="0.25">
      <c r="B178" s="108" t="s">
        <v>20</v>
      </c>
      <c r="C178" s="121" t="s">
        <v>109</v>
      </c>
      <c r="D178" s="123" t="s">
        <v>109</v>
      </c>
      <c r="E178" s="123" t="s">
        <v>109</v>
      </c>
      <c r="F178" s="123" t="s">
        <v>109</v>
      </c>
      <c r="G178" s="123" t="s">
        <v>109</v>
      </c>
      <c r="H178" s="123" t="s">
        <v>109</v>
      </c>
      <c r="I178" s="123" t="s">
        <v>109</v>
      </c>
      <c r="J178" s="123" t="s">
        <v>109</v>
      </c>
      <c r="K178" s="123" t="s">
        <v>109</v>
      </c>
      <c r="L178" s="123" t="s">
        <v>109</v>
      </c>
      <c r="M178" s="123" t="s">
        <v>109</v>
      </c>
      <c r="N178" s="123" t="s">
        <v>109</v>
      </c>
      <c r="O178" s="123" t="s">
        <v>109</v>
      </c>
      <c r="P178" s="123" t="s">
        <v>109</v>
      </c>
      <c r="Q178" s="123" t="s">
        <v>109</v>
      </c>
      <c r="R178" s="123" t="s">
        <v>109</v>
      </c>
      <c r="S178" s="123" t="s">
        <v>109</v>
      </c>
      <c r="T178" s="122" t="s">
        <v>109</v>
      </c>
      <c r="U178" s="123" t="s">
        <v>109</v>
      </c>
      <c r="V178" s="123" t="s">
        <v>109</v>
      </c>
      <c r="W178" s="123" t="s">
        <v>109</v>
      </c>
      <c r="X178" s="123" t="s">
        <v>109</v>
      </c>
      <c r="Y178" s="123" t="s">
        <v>109</v>
      </c>
      <c r="Z178" s="123" t="s">
        <v>109</v>
      </c>
      <c r="AA178" s="123" t="s">
        <v>109</v>
      </c>
      <c r="AB178" s="123" t="s">
        <v>109</v>
      </c>
      <c r="AC178" s="123" t="s">
        <v>109</v>
      </c>
      <c r="AD178" s="123" t="s">
        <v>109</v>
      </c>
      <c r="AE178" s="123" t="s">
        <v>109</v>
      </c>
      <c r="AF178" s="123" t="s">
        <v>109</v>
      </c>
      <c r="AG178" s="123" t="s">
        <v>109</v>
      </c>
      <c r="AH178" s="123" t="s">
        <v>109</v>
      </c>
      <c r="AI178" s="123" t="s">
        <v>109</v>
      </c>
      <c r="AJ178" s="123" t="s">
        <v>109</v>
      </c>
      <c r="AK178" s="123" t="s">
        <v>109</v>
      </c>
      <c r="AL178" s="125" t="s">
        <v>109</v>
      </c>
      <c r="AM178" s="119" t="s">
        <v>109</v>
      </c>
      <c r="AN178" s="119" t="s">
        <v>109</v>
      </c>
      <c r="AO178" s="119" t="s">
        <v>109</v>
      </c>
      <c r="AP178" s="119" t="s">
        <v>109</v>
      </c>
      <c r="AQ178" s="119" t="s">
        <v>109</v>
      </c>
      <c r="AR178" s="119" t="s">
        <v>109</v>
      </c>
      <c r="AS178" s="119" t="s">
        <v>109</v>
      </c>
      <c r="AT178" s="120" t="s">
        <v>109</v>
      </c>
    </row>
    <row r="179" spans="2:46" x14ac:dyDescent="0.25">
      <c r="B179" s="108" t="s">
        <v>21</v>
      </c>
      <c r="C179" s="121" t="s">
        <v>109</v>
      </c>
      <c r="D179" s="123">
        <v>2320.3050000000003</v>
      </c>
      <c r="E179" s="123" t="s">
        <v>109</v>
      </c>
      <c r="F179" s="123" t="s">
        <v>109</v>
      </c>
      <c r="G179" s="123" t="s">
        <v>109</v>
      </c>
      <c r="H179" s="123" t="s">
        <v>109</v>
      </c>
      <c r="I179" s="123" t="s">
        <v>109</v>
      </c>
      <c r="J179" s="123" t="s">
        <v>109</v>
      </c>
      <c r="K179" s="123" t="s">
        <v>109</v>
      </c>
      <c r="L179" s="123">
        <v>3734.26755</v>
      </c>
      <c r="M179" s="123" t="s">
        <v>109</v>
      </c>
      <c r="N179" s="123" t="s">
        <v>109</v>
      </c>
      <c r="O179" s="123" t="s">
        <v>109</v>
      </c>
      <c r="P179" s="123" t="s">
        <v>109</v>
      </c>
      <c r="Q179" s="123" t="s">
        <v>109</v>
      </c>
      <c r="R179" s="123" t="s">
        <v>109</v>
      </c>
      <c r="S179" s="123" t="s">
        <v>109</v>
      </c>
      <c r="T179" s="123" t="s">
        <v>109</v>
      </c>
      <c r="U179" s="122" t="s">
        <v>109</v>
      </c>
      <c r="V179" s="123" t="s">
        <v>109</v>
      </c>
      <c r="W179" s="123" t="s">
        <v>109</v>
      </c>
      <c r="X179" s="123" t="s">
        <v>109</v>
      </c>
      <c r="Y179" s="123" t="s">
        <v>109</v>
      </c>
      <c r="Z179" s="123" t="s">
        <v>109</v>
      </c>
      <c r="AA179" s="123" t="s">
        <v>109</v>
      </c>
      <c r="AB179" s="123" t="s">
        <v>109</v>
      </c>
      <c r="AC179" s="123">
        <v>1162.1454000000001</v>
      </c>
      <c r="AD179" s="123" t="s">
        <v>109</v>
      </c>
      <c r="AE179" s="123" t="s">
        <v>109</v>
      </c>
      <c r="AF179" s="123" t="s">
        <v>109</v>
      </c>
      <c r="AG179" s="123" t="s">
        <v>109</v>
      </c>
      <c r="AH179" s="123" t="s">
        <v>109</v>
      </c>
      <c r="AI179" s="123" t="s">
        <v>109</v>
      </c>
      <c r="AJ179" s="123" t="s">
        <v>109</v>
      </c>
      <c r="AK179" s="123" t="s">
        <v>109</v>
      </c>
      <c r="AL179" s="125" t="s">
        <v>109</v>
      </c>
      <c r="AM179" s="119" t="s">
        <v>109</v>
      </c>
      <c r="AN179" s="119" t="s">
        <v>109</v>
      </c>
      <c r="AO179" s="119" t="s">
        <v>109</v>
      </c>
      <c r="AP179" s="119" t="s">
        <v>109</v>
      </c>
      <c r="AQ179" s="119" t="s">
        <v>109</v>
      </c>
      <c r="AR179" s="119" t="s">
        <v>109</v>
      </c>
      <c r="AS179" s="119" t="s">
        <v>109</v>
      </c>
      <c r="AT179" s="120" t="s">
        <v>109</v>
      </c>
    </row>
    <row r="180" spans="2:46" x14ac:dyDescent="0.25">
      <c r="B180" s="108" t="s">
        <v>23</v>
      </c>
      <c r="C180" s="121" t="s">
        <v>109</v>
      </c>
      <c r="D180" s="123" t="s">
        <v>109</v>
      </c>
      <c r="E180" s="123" t="s">
        <v>109</v>
      </c>
      <c r="F180" s="123" t="s">
        <v>109</v>
      </c>
      <c r="G180" s="123" t="s">
        <v>109</v>
      </c>
      <c r="H180" s="123" t="s">
        <v>109</v>
      </c>
      <c r="I180" s="123" t="s">
        <v>109</v>
      </c>
      <c r="J180" s="123" t="s">
        <v>109</v>
      </c>
      <c r="K180" s="123" t="s">
        <v>109</v>
      </c>
      <c r="L180" s="123"/>
      <c r="M180" s="123" t="s">
        <v>109</v>
      </c>
      <c r="N180" s="123" t="s">
        <v>109</v>
      </c>
      <c r="O180" s="123" t="s">
        <v>109</v>
      </c>
      <c r="P180" s="123" t="s">
        <v>109</v>
      </c>
      <c r="Q180" s="123" t="s">
        <v>109</v>
      </c>
      <c r="R180" s="123" t="s">
        <v>109</v>
      </c>
      <c r="S180" s="123" t="s">
        <v>109</v>
      </c>
      <c r="T180" s="123" t="s">
        <v>109</v>
      </c>
      <c r="U180" s="123" t="s">
        <v>109</v>
      </c>
      <c r="V180" s="122" t="s">
        <v>109</v>
      </c>
      <c r="W180" s="123" t="s">
        <v>109</v>
      </c>
      <c r="X180" s="123" t="s">
        <v>109</v>
      </c>
      <c r="Y180" s="123" t="s">
        <v>109</v>
      </c>
      <c r="Z180" s="123" t="s">
        <v>109</v>
      </c>
      <c r="AA180" s="123" t="s">
        <v>109</v>
      </c>
      <c r="AB180" s="123" t="s">
        <v>109</v>
      </c>
      <c r="AC180" s="123" t="s">
        <v>109</v>
      </c>
      <c r="AD180" s="123" t="s">
        <v>109</v>
      </c>
      <c r="AE180" s="123" t="s">
        <v>109</v>
      </c>
      <c r="AF180" s="123" t="s">
        <v>109</v>
      </c>
      <c r="AG180" s="123" t="s">
        <v>109</v>
      </c>
      <c r="AH180" s="123" t="s">
        <v>109</v>
      </c>
      <c r="AI180" s="123" t="s">
        <v>109</v>
      </c>
      <c r="AJ180" s="123" t="s">
        <v>109</v>
      </c>
      <c r="AK180" s="123" t="s">
        <v>109</v>
      </c>
      <c r="AL180" s="125" t="s">
        <v>109</v>
      </c>
      <c r="AM180" s="119" t="s">
        <v>109</v>
      </c>
      <c r="AN180" s="119" t="s">
        <v>109</v>
      </c>
      <c r="AO180" s="119" t="s">
        <v>109</v>
      </c>
      <c r="AP180" s="119" t="s">
        <v>109</v>
      </c>
      <c r="AQ180" s="119" t="s">
        <v>109</v>
      </c>
      <c r="AR180" s="119" t="s">
        <v>109</v>
      </c>
      <c r="AS180" s="119" t="s">
        <v>109</v>
      </c>
      <c r="AT180" s="120" t="s">
        <v>109</v>
      </c>
    </row>
    <row r="181" spans="2:46" x14ac:dyDescent="0.25">
      <c r="B181" s="108" t="s">
        <v>24</v>
      </c>
      <c r="C181" s="121" t="s">
        <v>109</v>
      </c>
      <c r="D181" s="123" t="s">
        <v>109</v>
      </c>
      <c r="E181" s="123" t="s">
        <v>109</v>
      </c>
      <c r="F181" s="123" t="s">
        <v>109</v>
      </c>
      <c r="G181" s="123" t="s">
        <v>109</v>
      </c>
      <c r="H181" s="123" t="s">
        <v>109</v>
      </c>
      <c r="I181" s="123" t="s">
        <v>109</v>
      </c>
      <c r="J181" s="123" t="s">
        <v>109</v>
      </c>
      <c r="K181" s="123" t="s">
        <v>109</v>
      </c>
      <c r="L181" s="123" t="s">
        <v>109</v>
      </c>
      <c r="M181" s="123" t="s">
        <v>109</v>
      </c>
      <c r="N181" s="123" t="s">
        <v>109</v>
      </c>
      <c r="O181" s="123" t="s">
        <v>109</v>
      </c>
      <c r="P181" s="123" t="s">
        <v>109</v>
      </c>
      <c r="Q181" s="123" t="s">
        <v>109</v>
      </c>
      <c r="R181" s="123" t="s">
        <v>109</v>
      </c>
      <c r="S181" s="123" t="s">
        <v>109</v>
      </c>
      <c r="T181" s="123" t="s">
        <v>109</v>
      </c>
      <c r="U181" s="123" t="s">
        <v>109</v>
      </c>
      <c r="V181" s="123" t="s">
        <v>109</v>
      </c>
      <c r="W181" s="122" t="s">
        <v>109</v>
      </c>
      <c r="X181" s="123" t="s">
        <v>109</v>
      </c>
      <c r="Y181" s="123" t="s">
        <v>109</v>
      </c>
      <c r="Z181" s="123" t="s">
        <v>109</v>
      </c>
      <c r="AA181" s="123">
        <v>149.4675</v>
      </c>
      <c r="AB181" s="123" t="s">
        <v>109</v>
      </c>
      <c r="AC181" s="123" t="s">
        <v>109</v>
      </c>
      <c r="AD181" s="123" t="s">
        <v>109</v>
      </c>
      <c r="AE181" s="123" t="s">
        <v>109</v>
      </c>
      <c r="AF181" s="123" t="s">
        <v>109</v>
      </c>
      <c r="AG181" s="123" t="s">
        <v>109</v>
      </c>
      <c r="AH181" s="123" t="s">
        <v>109</v>
      </c>
      <c r="AI181" s="123" t="s">
        <v>109</v>
      </c>
      <c r="AJ181" s="123" t="s">
        <v>109</v>
      </c>
      <c r="AK181" s="123" t="s">
        <v>109</v>
      </c>
      <c r="AL181" s="125" t="s">
        <v>109</v>
      </c>
      <c r="AM181" s="119" t="s">
        <v>109</v>
      </c>
      <c r="AN181" s="119" t="s">
        <v>109</v>
      </c>
      <c r="AO181" s="119" t="s">
        <v>109</v>
      </c>
      <c r="AP181" s="119" t="s">
        <v>109</v>
      </c>
      <c r="AQ181" s="119" t="s">
        <v>109</v>
      </c>
      <c r="AR181" s="119" t="s">
        <v>109</v>
      </c>
      <c r="AS181" s="119" t="s">
        <v>109</v>
      </c>
      <c r="AT181" s="120" t="s">
        <v>109</v>
      </c>
    </row>
    <row r="182" spans="2:46" x14ac:dyDescent="0.25">
      <c r="B182" s="108" t="s">
        <v>25</v>
      </c>
      <c r="C182" s="121" t="s">
        <v>109</v>
      </c>
      <c r="D182" s="123" t="s">
        <v>109</v>
      </c>
      <c r="E182" s="123">
        <v>1176.5227499999999</v>
      </c>
      <c r="F182" s="123" t="s">
        <v>109</v>
      </c>
      <c r="G182" s="123" t="s">
        <v>109</v>
      </c>
      <c r="H182" s="123" t="s">
        <v>109</v>
      </c>
      <c r="I182" s="123" t="s">
        <v>109</v>
      </c>
      <c r="J182" s="123" t="s">
        <v>109</v>
      </c>
      <c r="K182" s="123" t="s">
        <v>109</v>
      </c>
      <c r="L182" s="123" t="s">
        <v>109</v>
      </c>
      <c r="M182" s="123" t="s">
        <v>109</v>
      </c>
      <c r="N182" s="123" t="s">
        <v>109</v>
      </c>
      <c r="O182" s="123" t="s">
        <v>109</v>
      </c>
      <c r="P182" s="123" t="s">
        <v>109</v>
      </c>
      <c r="Q182" s="123" t="s">
        <v>109</v>
      </c>
      <c r="R182" s="123" t="s">
        <v>109</v>
      </c>
      <c r="S182" s="123" t="s">
        <v>109</v>
      </c>
      <c r="T182" s="123" t="s">
        <v>109</v>
      </c>
      <c r="U182" s="123" t="s">
        <v>109</v>
      </c>
      <c r="V182" s="123" t="s">
        <v>109</v>
      </c>
      <c r="W182" s="123" t="s">
        <v>109</v>
      </c>
      <c r="X182" s="122" t="s">
        <v>109</v>
      </c>
      <c r="Y182" s="123" t="s">
        <v>109</v>
      </c>
      <c r="Z182" s="123" t="s">
        <v>109</v>
      </c>
      <c r="AA182" s="123" t="s">
        <v>109</v>
      </c>
      <c r="AB182" s="123" t="s">
        <v>109</v>
      </c>
      <c r="AC182" s="123" t="s">
        <v>109</v>
      </c>
      <c r="AD182" s="123" t="s">
        <v>109</v>
      </c>
      <c r="AE182" s="123" t="s">
        <v>109</v>
      </c>
      <c r="AF182" s="123" t="s">
        <v>109</v>
      </c>
      <c r="AG182" s="123" t="s">
        <v>109</v>
      </c>
      <c r="AH182" s="123" t="s">
        <v>109</v>
      </c>
      <c r="AI182" s="123" t="s">
        <v>109</v>
      </c>
      <c r="AJ182" s="123" t="s">
        <v>109</v>
      </c>
      <c r="AK182" s="123" t="s">
        <v>109</v>
      </c>
      <c r="AL182" s="125" t="s">
        <v>109</v>
      </c>
      <c r="AM182" s="119" t="s">
        <v>109</v>
      </c>
      <c r="AN182" s="119" t="s">
        <v>109</v>
      </c>
      <c r="AO182" s="119" t="s">
        <v>109</v>
      </c>
      <c r="AP182" s="119" t="s">
        <v>109</v>
      </c>
      <c r="AQ182" s="119" t="s">
        <v>109</v>
      </c>
      <c r="AR182" s="119" t="s">
        <v>109</v>
      </c>
      <c r="AS182" s="119" t="s">
        <v>109</v>
      </c>
      <c r="AT182" s="120" t="s">
        <v>109</v>
      </c>
    </row>
    <row r="183" spans="2:46" x14ac:dyDescent="0.25">
      <c r="B183" s="108" t="s">
        <v>28</v>
      </c>
      <c r="C183" s="121">
        <v>2166.7093500000001</v>
      </c>
      <c r="D183" s="123" t="s">
        <v>109</v>
      </c>
      <c r="E183" s="123" t="s">
        <v>109</v>
      </c>
      <c r="F183" s="123" t="s">
        <v>109</v>
      </c>
      <c r="G183" s="123">
        <v>2220.66</v>
      </c>
      <c r="H183" s="123" t="s">
        <v>109</v>
      </c>
      <c r="I183" s="123" t="s">
        <v>109</v>
      </c>
      <c r="J183" s="123" t="s">
        <v>109</v>
      </c>
      <c r="K183" s="123" t="s">
        <v>109</v>
      </c>
      <c r="L183" s="123" t="s">
        <v>109</v>
      </c>
      <c r="M183" s="123" t="s">
        <v>109</v>
      </c>
      <c r="N183" s="123" t="s">
        <v>109</v>
      </c>
      <c r="O183" s="123" t="s">
        <v>109</v>
      </c>
      <c r="P183" s="123" t="s">
        <v>109</v>
      </c>
      <c r="Q183" s="123" t="s">
        <v>109</v>
      </c>
      <c r="R183" s="123" t="s">
        <v>109</v>
      </c>
      <c r="S183" s="123" t="s">
        <v>109</v>
      </c>
      <c r="T183" s="123" t="s">
        <v>109</v>
      </c>
      <c r="U183" s="123" t="s">
        <v>109</v>
      </c>
      <c r="V183" s="123" t="s">
        <v>109</v>
      </c>
      <c r="W183" s="123" t="s">
        <v>109</v>
      </c>
      <c r="X183" s="123" t="s">
        <v>109</v>
      </c>
      <c r="Y183" s="122" t="s">
        <v>109</v>
      </c>
      <c r="Z183" s="123" t="s">
        <v>109</v>
      </c>
      <c r="AA183" s="123" t="s">
        <v>109</v>
      </c>
      <c r="AB183" s="123" t="s">
        <v>109</v>
      </c>
      <c r="AC183" s="123" t="s">
        <v>109</v>
      </c>
      <c r="AD183" s="123" t="s">
        <v>109</v>
      </c>
      <c r="AE183" s="123" t="s">
        <v>109</v>
      </c>
      <c r="AF183" s="123" t="s">
        <v>109</v>
      </c>
      <c r="AG183" s="123" t="s">
        <v>109</v>
      </c>
      <c r="AH183" s="123" t="s">
        <v>109</v>
      </c>
      <c r="AI183" s="123" t="s">
        <v>109</v>
      </c>
      <c r="AJ183" s="123" t="s">
        <v>109</v>
      </c>
      <c r="AK183" s="123" t="s">
        <v>109</v>
      </c>
      <c r="AL183" s="125" t="s">
        <v>109</v>
      </c>
      <c r="AM183" s="119" t="s">
        <v>109</v>
      </c>
      <c r="AN183" s="119" t="s">
        <v>109</v>
      </c>
      <c r="AO183" s="119" t="s">
        <v>109</v>
      </c>
      <c r="AP183" s="119" t="s">
        <v>109</v>
      </c>
      <c r="AQ183" s="119">
        <v>1779.2326499999999</v>
      </c>
      <c r="AR183" s="119" t="s">
        <v>109</v>
      </c>
      <c r="AS183" s="119" t="s">
        <v>109</v>
      </c>
      <c r="AT183" s="120" t="s">
        <v>109</v>
      </c>
    </row>
    <row r="184" spans="2:46" x14ac:dyDescent="0.25">
      <c r="B184" s="108" t="s">
        <v>27</v>
      </c>
      <c r="C184" s="121" t="s">
        <v>109</v>
      </c>
      <c r="D184" s="123" t="s">
        <v>109</v>
      </c>
      <c r="E184" s="123" t="s">
        <v>109</v>
      </c>
      <c r="F184" s="123" t="s">
        <v>109</v>
      </c>
      <c r="G184" s="123" t="s">
        <v>109</v>
      </c>
      <c r="H184" s="123" t="s">
        <v>109</v>
      </c>
      <c r="I184" s="123" t="s">
        <v>109</v>
      </c>
      <c r="J184" s="123" t="s">
        <v>109</v>
      </c>
      <c r="K184" s="123" t="s">
        <v>109</v>
      </c>
      <c r="L184" s="123" t="s">
        <v>109</v>
      </c>
      <c r="M184" s="123" t="s">
        <v>109</v>
      </c>
      <c r="N184" s="123">
        <v>71.744399999999999</v>
      </c>
      <c r="O184" s="123" t="s">
        <v>109</v>
      </c>
      <c r="P184" s="123">
        <v>94.378050000000002</v>
      </c>
      <c r="Q184" s="123" t="s">
        <v>109</v>
      </c>
      <c r="R184" s="123" t="s">
        <v>109</v>
      </c>
      <c r="S184" s="123" t="s">
        <v>109</v>
      </c>
      <c r="T184" s="123" t="s">
        <v>109</v>
      </c>
      <c r="U184" s="123" t="s">
        <v>109</v>
      </c>
      <c r="V184" s="123" t="s">
        <v>109</v>
      </c>
      <c r="W184" s="123" t="s">
        <v>109</v>
      </c>
      <c r="X184" s="123" t="s">
        <v>109</v>
      </c>
      <c r="Y184" s="123" t="s">
        <v>109</v>
      </c>
      <c r="Z184" s="122" t="s">
        <v>109</v>
      </c>
      <c r="AA184" s="123" t="s">
        <v>109</v>
      </c>
      <c r="AB184" s="123" t="s">
        <v>109</v>
      </c>
      <c r="AC184" s="123" t="s">
        <v>109</v>
      </c>
      <c r="AD184" s="123" t="s">
        <v>109</v>
      </c>
      <c r="AE184" s="123" t="s">
        <v>109</v>
      </c>
      <c r="AF184" s="123" t="s">
        <v>109</v>
      </c>
      <c r="AG184" s="123" t="s">
        <v>109</v>
      </c>
      <c r="AH184" s="123" t="s">
        <v>109</v>
      </c>
      <c r="AI184" s="123">
        <v>280.99889999999994</v>
      </c>
      <c r="AJ184" s="123" t="s">
        <v>109</v>
      </c>
      <c r="AK184" s="123" t="s">
        <v>109</v>
      </c>
      <c r="AL184" s="125" t="s">
        <v>109</v>
      </c>
      <c r="AM184" s="119" t="s">
        <v>109</v>
      </c>
      <c r="AN184" s="119" t="s">
        <v>109</v>
      </c>
      <c r="AO184" s="119" t="s">
        <v>109</v>
      </c>
      <c r="AP184" s="119" t="s">
        <v>109</v>
      </c>
      <c r="AQ184" s="119" t="s">
        <v>109</v>
      </c>
      <c r="AR184" s="119" t="s">
        <v>109</v>
      </c>
      <c r="AS184" s="119" t="s">
        <v>109</v>
      </c>
      <c r="AT184" s="120" t="s">
        <v>109</v>
      </c>
    </row>
    <row r="185" spans="2:46" x14ac:dyDescent="0.25">
      <c r="B185" s="108" t="s">
        <v>10</v>
      </c>
      <c r="C185" s="121" t="s">
        <v>109</v>
      </c>
      <c r="D185" s="123" t="s">
        <v>109</v>
      </c>
      <c r="E185" s="123" t="s">
        <v>109</v>
      </c>
      <c r="F185" s="123" t="s">
        <v>109</v>
      </c>
      <c r="G185" s="123" t="s">
        <v>109</v>
      </c>
      <c r="H185" s="123" t="s">
        <v>109</v>
      </c>
      <c r="I185" s="123" t="s">
        <v>109</v>
      </c>
      <c r="J185" s="123" t="s">
        <v>109</v>
      </c>
      <c r="K185" s="123">
        <v>138.07949999999997</v>
      </c>
      <c r="L185" s="123" t="s">
        <v>109</v>
      </c>
      <c r="M185" s="123" t="s">
        <v>109</v>
      </c>
      <c r="N185" s="123" t="s">
        <v>109</v>
      </c>
      <c r="O185" s="123" t="s">
        <v>109</v>
      </c>
      <c r="P185" s="123" t="s">
        <v>109</v>
      </c>
      <c r="Q185" s="123" t="s">
        <v>109</v>
      </c>
      <c r="R185" s="123" t="s">
        <v>109</v>
      </c>
      <c r="S185" s="123" t="s">
        <v>109</v>
      </c>
      <c r="T185" s="123" t="s">
        <v>109</v>
      </c>
      <c r="U185" s="123" t="s">
        <v>109</v>
      </c>
      <c r="V185" s="123" t="s">
        <v>109</v>
      </c>
      <c r="W185" s="123">
        <v>243.27615000000003</v>
      </c>
      <c r="X185" s="123" t="s">
        <v>109</v>
      </c>
      <c r="Y185" s="123" t="s">
        <v>109</v>
      </c>
      <c r="Z185" s="123" t="s">
        <v>109</v>
      </c>
      <c r="AA185" s="122" t="s">
        <v>109</v>
      </c>
      <c r="AB185" s="123" t="s">
        <v>109</v>
      </c>
      <c r="AC185" s="123" t="s">
        <v>109</v>
      </c>
      <c r="AD185" s="123" t="s">
        <v>109</v>
      </c>
      <c r="AE185" s="123" t="s">
        <v>109</v>
      </c>
      <c r="AF185" s="123" t="s">
        <v>109</v>
      </c>
      <c r="AG185" s="123" t="s">
        <v>109</v>
      </c>
      <c r="AH185" s="123" t="s">
        <v>109</v>
      </c>
      <c r="AI185" s="123" t="s">
        <v>109</v>
      </c>
      <c r="AJ185" s="123" t="s">
        <v>109</v>
      </c>
      <c r="AK185" s="123" t="s">
        <v>109</v>
      </c>
      <c r="AL185" s="125" t="s">
        <v>109</v>
      </c>
      <c r="AM185" s="119" t="s">
        <v>109</v>
      </c>
      <c r="AN185" s="119" t="s">
        <v>109</v>
      </c>
      <c r="AO185" s="119" t="s">
        <v>109</v>
      </c>
      <c r="AP185" s="119" t="s">
        <v>109</v>
      </c>
      <c r="AQ185" s="119" t="s">
        <v>109</v>
      </c>
      <c r="AR185" s="119" t="s">
        <v>109</v>
      </c>
      <c r="AS185" s="119" t="s">
        <v>109</v>
      </c>
      <c r="AT185" s="120" t="s">
        <v>109</v>
      </c>
    </row>
    <row r="186" spans="2:46" x14ac:dyDescent="0.25">
      <c r="B186" s="108" t="s">
        <v>26</v>
      </c>
      <c r="C186" s="121" t="s">
        <v>109</v>
      </c>
      <c r="D186" s="123" t="s">
        <v>109</v>
      </c>
      <c r="E186" s="123" t="s">
        <v>109</v>
      </c>
      <c r="F186" s="123" t="s">
        <v>109</v>
      </c>
      <c r="G186" s="123" t="s">
        <v>109</v>
      </c>
      <c r="H186" s="123" t="s">
        <v>109</v>
      </c>
      <c r="I186" s="123" t="s">
        <v>109</v>
      </c>
      <c r="J186" s="123" t="s">
        <v>109</v>
      </c>
      <c r="K186" s="123" t="s">
        <v>109</v>
      </c>
      <c r="L186" s="123" t="s">
        <v>109</v>
      </c>
      <c r="M186" s="123" t="s">
        <v>109</v>
      </c>
      <c r="N186" s="123" t="s">
        <v>109</v>
      </c>
      <c r="O186" s="123" t="s">
        <v>109</v>
      </c>
      <c r="P186" s="123" t="s">
        <v>109</v>
      </c>
      <c r="Q186" s="123" t="s">
        <v>109</v>
      </c>
      <c r="R186" s="123" t="s">
        <v>109</v>
      </c>
      <c r="S186" s="123" t="s">
        <v>109</v>
      </c>
      <c r="T186" s="123" t="s">
        <v>109</v>
      </c>
      <c r="U186" s="123" t="s">
        <v>109</v>
      </c>
      <c r="V186" s="123" t="s">
        <v>109</v>
      </c>
      <c r="W186" s="123" t="s">
        <v>109</v>
      </c>
      <c r="X186" s="123" t="s">
        <v>109</v>
      </c>
      <c r="Y186" s="123" t="s">
        <v>109</v>
      </c>
      <c r="Z186" s="123" t="s">
        <v>109</v>
      </c>
      <c r="AA186" s="123" t="s">
        <v>109</v>
      </c>
      <c r="AB186" s="122" t="s">
        <v>109</v>
      </c>
      <c r="AC186" s="123" t="s">
        <v>109</v>
      </c>
      <c r="AD186" s="123" t="s">
        <v>109</v>
      </c>
      <c r="AE186" s="123" t="s">
        <v>109</v>
      </c>
      <c r="AF186" s="123" t="s">
        <v>109</v>
      </c>
      <c r="AG186" s="123" t="s">
        <v>109</v>
      </c>
      <c r="AH186" s="123" t="s">
        <v>109</v>
      </c>
      <c r="AI186" s="123" t="s">
        <v>109</v>
      </c>
      <c r="AJ186" s="123" t="s">
        <v>109</v>
      </c>
      <c r="AK186" s="123" t="s">
        <v>109</v>
      </c>
      <c r="AL186" s="125" t="s">
        <v>109</v>
      </c>
      <c r="AM186" s="119" t="s">
        <v>109</v>
      </c>
      <c r="AN186" s="119" t="s">
        <v>109</v>
      </c>
      <c r="AO186" s="119" t="s">
        <v>109</v>
      </c>
      <c r="AP186" s="119" t="s">
        <v>109</v>
      </c>
      <c r="AQ186" s="119" t="s">
        <v>109</v>
      </c>
      <c r="AR186" s="119" t="s">
        <v>109</v>
      </c>
      <c r="AS186" s="119" t="s">
        <v>109</v>
      </c>
      <c r="AT186" s="120" t="s">
        <v>109</v>
      </c>
    </row>
    <row r="187" spans="2:46" x14ac:dyDescent="0.25">
      <c r="B187" s="108" t="s">
        <v>29</v>
      </c>
      <c r="C187" s="121" t="s">
        <v>109</v>
      </c>
      <c r="D187" s="123">
        <v>817.80074999999999</v>
      </c>
      <c r="E187" s="123" t="s">
        <v>109</v>
      </c>
      <c r="F187" s="123" t="s">
        <v>109</v>
      </c>
      <c r="G187" s="123" t="s">
        <v>109</v>
      </c>
      <c r="H187" s="123" t="s">
        <v>109</v>
      </c>
      <c r="I187" s="123" t="s">
        <v>109</v>
      </c>
      <c r="J187" s="123" t="s">
        <v>109</v>
      </c>
      <c r="K187" s="123" t="s">
        <v>109</v>
      </c>
      <c r="L187" s="123" t="s">
        <v>109</v>
      </c>
      <c r="M187" s="123" t="s">
        <v>109</v>
      </c>
      <c r="N187" s="123" t="s">
        <v>109</v>
      </c>
      <c r="O187" s="123">
        <v>437.58390000000003</v>
      </c>
      <c r="P187" s="123" t="s">
        <v>109</v>
      </c>
      <c r="Q187" s="123" t="s">
        <v>109</v>
      </c>
      <c r="R187" s="123" t="s">
        <v>109</v>
      </c>
      <c r="S187" s="123" t="s">
        <v>109</v>
      </c>
      <c r="T187" s="123" t="s">
        <v>109</v>
      </c>
      <c r="U187" s="123">
        <v>23.4</v>
      </c>
      <c r="V187" s="123" t="s">
        <v>109</v>
      </c>
      <c r="W187" s="123" t="s">
        <v>109</v>
      </c>
      <c r="X187" s="123" t="s">
        <v>109</v>
      </c>
      <c r="Y187" s="123" t="s">
        <v>109</v>
      </c>
      <c r="Z187" s="123" t="s">
        <v>109</v>
      </c>
      <c r="AA187" s="123" t="s">
        <v>109</v>
      </c>
      <c r="AB187" s="123" t="s">
        <v>109</v>
      </c>
      <c r="AC187" s="122" t="s">
        <v>109</v>
      </c>
      <c r="AD187" s="123" t="s">
        <v>109</v>
      </c>
      <c r="AE187" s="123" t="s">
        <v>109</v>
      </c>
      <c r="AF187" s="123" t="s">
        <v>109</v>
      </c>
      <c r="AG187" s="123" t="s">
        <v>109</v>
      </c>
      <c r="AH187" s="123" t="s">
        <v>109</v>
      </c>
      <c r="AI187" s="123" t="s">
        <v>109</v>
      </c>
      <c r="AJ187" s="123" t="s">
        <v>109</v>
      </c>
      <c r="AK187" s="123" t="s">
        <v>109</v>
      </c>
      <c r="AL187" s="125" t="s">
        <v>109</v>
      </c>
      <c r="AM187" s="119" t="s">
        <v>109</v>
      </c>
      <c r="AN187" s="119" t="s">
        <v>109</v>
      </c>
      <c r="AO187" s="119" t="s">
        <v>109</v>
      </c>
      <c r="AP187" s="119" t="s">
        <v>109</v>
      </c>
      <c r="AQ187" s="119" t="s">
        <v>109</v>
      </c>
      <c r="AR187" s="119" t="s">
        <v>109</v>
      </c>
      <c r="AS187" s="119" t="s">
        <v>109</v>
      </c>
      <c r="AT187" s="120" t="s">
        <v>109</v>
      </c>
    </row>
    <row r="188" spans="2:46" x14ac:dyDescent="0.25">
      <c r="B188" s="108" t="s">
        <v>22</v>
      </c>
      <c r="C188" s="121" t="s">
        <v>109</v>
      </c>
      <c r="D188" s="123">
        <v>599.00879999999995</v>
      </c>
      <c r="E188" s="123" t="s">
        <v>109</v>
      </c>
      <c r="F188" s="123" t="s">
        <v>109</v>
      </c>
      <c r="G188" s="123" t="s">
        <v>109</v>
      </c>
      <c r="H188" s="123" t="s">
        <v>109</v>
      </c>
      <c r="I188" s="123" t="s">
        <v>109</v>
      </c>
      <c r="J188" s="123" t="s">
        <v>109</v>
      </c>
      <c r="K188" s="123">
        <v>826.8</v>
      </c>
      <c r="L188" s="123">
        <v>1797.1687499999998</v>
      </c>
      <c r="M188" s="123" t="s">
        <v>109</v>
      </c>
      <c r="N188" s="123" t="s">
        <v>109</v>
      </c>
      <c r="O188" s="123" t="s">
        <v>109</v>
      </c>
      <c r="P188" s="123" t="s">
        <v>109</v>
      </c>
      <c r="Q188" s="123" t="s">
        <v>109</v>
      </c>
      <c r="R188" s="123" t="s">
        <v>109</v>
      </c>
      <c r="S188" s="123" t="s">
        <v>109</v>
      </c>
      <c r="T188" s="123" t="s">
        <v>109</v>
      </c>
      <c r="U188" s="123">
        <v>1183.7826</v>
      </c>
      <c r="V188" s="123" t="s">
        <v>109</v>
      </c>
      <c r="W188" s="123" t="s">
        <v>109</v>
      </c>
      <c r="X188" s="123" t="s">
        <v>109</v>
      </c>
      <c r="Y188" s="123" t="s">
        <v>109</v>
      </c>
      <c r="Z188" s="123" t="s">
        <v>109</v>
      </c>
      <c r="AA188" s="123" t="s">
        <v>109</v>
      </c>
      <c r="AB188" s="123" t="s">
        <v>109</v>
      </c>
      <c r="AC188" s="123">
        <v>1850.9770500000002</v>
      </c>
      <c r="AD188" s="122" t="s">
        <v>109</v>
      </c>
      <c r="AE188" s="123" t="s">
        <v>109</v>
      </c>
      <c r="AF188" s="123" t="s">
        <v>109</v>
      </c>
      <c r="AG188" s="123" t="s">
        <v>109</v>
      </c>
      <c r="AH188" s="123" t="s">
        <v>109</v>
      </c>
      <c r="AI188" s="123" t="s">
        <v>109</v>
      </c>
      <c r="AJ188" s="123" t="s">
        <v>109</v>
      </c>
      <c r="AK188" s="123" t="s">
        <v>109</v>
      </c>
      <c r="AL188" s="125" t="s">
        <v>109</v>
      </c>
      <c r="AM188" s="119" t="s">
        <v>109</v>
      </c>
      <c r="AN188" s="119" t="s">
        <v>109</v>
      </c>
      <c r="AO188" s="119" t="s">
        <v>109</v>
      </c>
      <c r="AP188" s="119" t="s">
        <v>109</v>
      </c>
      <c r="AQ188" s="119" t="s">
        <v>109</v>
      </c>
      <c r="AR188" s="119" t="s">
        <v>109</v>
      </c>
      <c r="AS188" s="119" t="s">
        <v>109</v>
      </c>
      <c r="AT188" s="120" t="s">
        <v>109</v>
      </c>
    </row>
    <row r="189" spans="2:46" x14ac:dyDescent="0.25">
      <c r="B189" s="108" t="s">
        <v>15</v>
      </c>
      <c r="C189" s="121" t="s">
        <v>109</v>
      </c>
      <c r="D189" s="123" t="s">
        <v>109</v>
      </c>
      <c r="E189" s="123" t="s">
        <v>109</v>
      </c>
      <c r="F189" s="123" t="s">
        <v>109</v>
      </c>
      <c r="G189" s="123" t="s">
        <v>109</v>
      </c>
      <c r="H189" s="123" t="s">
        <v>109</v>
      </c>
      <c r="I189" s="123" t="s">
        <v>109</v>
      </c>
      <c r="J189" s="123" t="s">
        <v>109</v>
      </c>
      <c r="K189" s="123" t="s">
        <v>109</v>
      </c>
      <c r="L189" s="123" t="s">
        <v>109</v>
      </c>
      <c r="M189" s="123" t="s">
        <v>109</v>
      </c>
      <c r="N189" s="123" t="s">
        <v>109</v>
      </c>
      <c r="O189" s="123" t="s">
        <v>109</v>
      </c>
      <c r="P189" s="123" t="s">
        <v>109</v>
      </c>
      <c r="Q189" s="123" t="s">
        <v>109</v>
      </c>
      <c r="R189" s="123" t="s">
        <v>109</v>
      </c>
      <c r="S189" s="123" t="s">
        <v>109</v>
      </c>
      <c r="T189" s="123" t="s">
        <v>109</v>
      </c>
      <c r="U189" s="123" t="s">
        <v>109</v>
      </c>
      <c r="V189" s="123" t="s">
        <v>109</v>
      </c>
      <c r="W189" s="123" t="s">
        <v>109</v>
      </c>
      <c r="X189" s="123" t="s">
        <v>109</v>
      </c>
      <c r="Y189" s="123" t="s">
        <v>109</v>
      </c>
      <c r="Z189" s="123" t="s">
        <v>109</v>
      </c>
      <c r="AA189" s="123" t="s">
        <v>109</v>
      </c>
      <c r="AB189" s="123" t="s">
        <v>109</v>
      </c>
      <c r="AC189" s="123" t="s">
        <v>109</v>
      </c>
      <c r="AD189" s="123" t="s">
        <v>109</v>
      </c>
      <c r="AE189" s="122" t="s">
        <v>109</v>
      </c>
      <c r="AF189" s="123" t="s">
        <v>109</v>
      </c>
      <c r="AG189" s="123" t="s">
        <v>109</v>
      </c>
      <c r="AH189" s="123" t="s">
        <v>109</v>
      </c>
      <c r="AI189" s="123" t="s">
        <v>109</v>
      </c>
      <c r="AJ189" s="123" t="s">
        <v>109</v>
      </c>
      <c r="AK189" s="123" t="s">
        <v>109</v>
      </c>
      <c r="AL189" s="125" t="s">
        <v>109</v>
      </c>
      <c r="AM189" s="119" t="s">
        <v>109</v>
      </c>
      <c r="AN189" s="119" t="s">
        <v>109</v>
      </c>
      <c r="AO189" s="119" t="s">
        <v>109</v>
      </c>
      <c r="AP189" s="119" t="s">
        <v>109</v>
      </c>
      <c r="AQ189" s="119" t="s">
        <v>109</v>
      </c>
      <c r="AR189" s="119" t="s">
        <v>109</v>
      </c>
      <c r="AS189" s="119" t="s">
        <v>109</v>
      </c>
      <c r="AT189" s="120" t="s">
        <v>109</v>
      </c>
    </row>
    <row r="190" spans="2:46" x14ac:dyDescent="0.25">
      <c r="B190" s="108" t="s">
        <v>4</v>
      </c>
      <c r="C190" s="121" t="s">
        <v>109</v>
      </c>
      <c r="D190" s="123" t="s">
        <v>109</v>
      </c>
      <c r="E190" s="123" t="s">
        <v>109</v>
      </c>
      <c r="F190" s="123" t="s">
        <v>109</v>
      </c>
      <c r="G190" s="123" t="s">
        <v>109</v>
      </c>
      <c r="H190" s="123" t="s">
        <v>109</v>
      </c>
      <c r="I190" s="123" t="s">
        <v>109</v>
      </c>
      <c r="J190" s="123" t="s">
        <v>109</v>
      </c>
      <c r="K190" s="123">
        <v>60.925800000000002</v>
      </c>
      <c r="L190" s="123" t="s">
        <v>109</v>
      </c>
      <c r="M190" s="123" t="s">
        <v>109</v>
      </c>
      <c r="N190" s="123" t="s">
        <v>109</v>
      </c>
      <c r="O190" s="123" t="s">
        <v>109</v>
      </c>
      <c r="P190" s="123">
        <v>925.41734999999994</v>
      </c>
      <c r="Q190" s="123" t="s">
        <v>109</v>
      </c>
      <c r="R190" s="123" t="s">
        <v>109</v>
      </c>
      <c r="S190" s="123" t="s">
        <v>109</v>
      </c>
      <c r="T190" s="123" t="s">
        <v>109</v>
      </c>
      <c r="U190" s="123" t="s">
        <v>109</v>
      </c>
      <c r="V190" s="123" t="s">
        <v>109</v>
      </c>
      <c r="W190" s="123" t="s">
        <v>109</v>
      </c>
      <c r="X190" s="123" t="s">
        <v>109</v>
      </c>
      <c r="Y190" s="123" t="s">
        <v>109</v>
      </c>
      <c r="Z190" s="123" t="s">
        <v>109</v>
      </c>
      <c r="AA190" s="123" t="s">
        <v>109</v>
      </c>
      <c r="AB190" s="123" t="s">
        <v>109</v>
      </c>
      <c r="AC190" s="123" t="s">
        <v>109</v>
      </c>
      <c r="AD190" s="123" t="s">
        <v>109</v>
      </c>
      <c r="AE190" s="123" t="s">
        <v>109</v>
      </c>
      <c r="AF190" s="122" t="s">
        <v>109</v>
      </c>
      <c r="AG190" s="123" t="s">
        <v>109</v>
      </c>
      <c r="AH190" s="123" t="s">
        <v>109</v>
      </c>
      <c r="AI190" s="123" t="s">
        <v>109</v>
      </c>
      <c r="AJ190" s="123" t="s">
        <v>109</v>
      </c>
      <c r="AK190" s="123" t="s">
        <v>109</v>
      </c>
      <c r="AL190" s="125" t="s">
        <v>109</v>
      </c>
      <c r="AM190" s="119" t="s">
        <v>109</v>
      </c>
      <c r="AN190" s="119" t="s">
        <v>109</v>
      </c>
      <c r="AO190" s="119" t="s">
        <v>109</v>
      </c>
      <c r="AP190" s="119" t="s">
        <v>109</v>
      </c>
      <c r="AQ190" s="119" t="s">
        <v>109</v>
      </c>
      <c r="AR190" s="119" t="s">
        <v>109</v>
      </c>
      <c r="AS190" s="119" t="s">
        <v>109</v>
      </c>
      <c r="AT190" s="120" t="s">
        <v>109</v>
      </c>
    </row>
    <row r="191" spans="2:46" x14ac:dyDescent="0.25">
      <c r="B191" s="108" t="s">
        <v>31</v>
      </c>
      <c r="C191" s="121" t="s">
        <v>109</v>
      </c>
      <c r="D191" s="123" t="s">
        <v>109</v>
      </c>
      <c r="E191" s="123" t="s">
        <v>109</v>
      </c>
      <c r="F191" s="123" t="s">
        <v>109</v>
      </c>
      <c r="G191" s="123" t="s">
        <v>109</v>
      </c>
      <c r="H191" s="123" t="s">
        <v>109</v>
      </c>
      <c r="I191" s="123" t="s">
        <v>109</v>
      </c>
      <c r="J191" s="123" t="s">
        <v>109</v>
      </c>
      <c r="K191" s="123" t="s">
        <v>109</v>
      </c>
      <c r="L191" s="123" t="s">
        <v>109</v>
      </c>
      <c r="M191" s="123" t="s">
        <v>109</v>
      </c>
      <c r="N191" s="123" t="s">
        <v>109</v>
      </c>
      <c r="O191" s="123" t="s">
        <v>109</v>
      </c>
      <c r="P191" s="123" t="s">
        <v>109</v>
      </c>
      <c r="Q191" s="123" t="s">
        <v>109</v>
      </c>
      <c r="R191" s="123" t="s">
        <v>109</v>
      </c>
      <c r="S191" s="123" t="s">
        <v>109</v>
      </c>
      <c r="T191" s="123" t="s">
        <v>109</v>
      </c>
      <c r="U191" s="123" t="s">
        <v>109</v>
      </c>
      <c r="V191" s="123" t="s">
        <v>109</v>
      </c>
      <c r="W191" s="123" t="s">
        <v>109</v>
      </c>
      <c r="X191" s="123" t="s">
        <v>109</v>
      </c>
      <c r="Y191" s="123" t="s">
        <v>109</v>
      </c>
      <c r="Z191" s="123" t="s">
        <v>109</v>
      </c>
      <c r="AA191" s="123" t="s">
        <v>109</v>
      </c>
      <c r="AB191" s="123" t="s">
        <v>109</v>
      </c>
      <c r="AC191" s="123" t="s">
        <v>109</v>
      </c>
      <c r="AD191" s="123" t="s">
        <v>109</v>
      </c>
      <c r="AE191" s="123" t="s">
        <v>109</v>
      </c>
      <c r="AF191" s="123" t="s">
        <v>109</v>
      </c>
      <c r="AG191" s="122" t="s">
        <v>109</v>
      </c>
      <c r="AH191" s="123" t="s">
        <v>109</v>
      </c>
      <c r="AI191" s="123" t="s">
        <v>109</v>
      </c>
      <c r="AJ191" s="123" t="s">
        <v>109</v>
      </c>
      <c r="AK191" s="123" t="s">
        <v>109</v>
      </c>
      <c r="AL191" s="125" t="s">
        <v>109</v>
      </c>
      <c r="AM191" s="119" t="s">
        <v>109</v>
      </c>
      <c r="AN191" s="119" t="s">
        <v>109</v>
      </c>
      <c r="AO191" s="119" t="s">
        <v>109</v>
      </c>
      <c r="AP191" s="119" t="s">
        <v>109</v>
      </c>
      <c r="AQ191" s="119" t="s">
        <v>109</v>
      </c>
      <c r="AR191" s="119" t="s">
        <v>109</v>
      </c>
      <c r="AS191" s="119" t="s">
        <v>109</v>
      </c>
      <c r="AT191" s="120" t="s">
        <v>109</v>
      </c>
    </row>
    <row r="192" spans="2:46" x14ac:dyDescent="0.25">
      <c r="B192" s="108" t="s">
        <v>206</v>
      </c>
      <c r="C192" s="121" t="s">
        <v>109</v>
      </c>
      <c r="D192" s="123" t="s">
        <v>109</v>
      </c>
      <c r="E192" s="123" t="s">
        <v>109</v>
      </c>
      <c r="F192" s="123" t="s">
        <v>109</v>
      </c>
      <c r="G192" s="123" t="s">
        <v>109</v>
      </c>
      <c r="H192" s="123" t="s">
        <v>109</v>
      </c>
      <c r="I192" s="123" t="s">
        <v>109</v>
      </c>
      <c r="J192" s="123" t="s">
        <v>109</v>
      </c>
      <c r="K192" s="123" t="s">
        <v>109</v>
      </c>
      <c r="L192" s="123" t="s">
        <v>109</v>
      </c>
      <c r="M192" s="123" t="s">
        <v>109</v>
      </c>
      <c r="N192" s="123" t="s">
        <v>109</v>
      </c>
      <c r="O192" s="123" t="s">
        <v>109</v>
      </c>
      <c r="P192" s="123" t="s">
        <v>109</v>
      </c>
      <c r="Q192" s="123" t="s">
        <v>109</v>
      </c>
      <c r="R192" s="123" t="s">
        <v>109</v>
      </c>
      <c r="S192" s="123" t="s">
        <v>109</v>
      </c>
      <c r="T192" s="123" t="s">
        <v>109</v>
      </c>
      <c r="U192" s="123" t="s">
        <v>109</v>
      </c>
      <c r="V192" s="123" t="s">
        <v>109</v>
      </c>
      <c r="W192" s="123" t="s">
        <v>109</v>
      </c>
      <c r="X192" s="123" t="s">
        <v>109</v>
      </c>
      <c r="Y192" s="123" t="s">
        <v>109</v>
      </c>
      <c r="Z192" s="123" t="s">
        <v>109</v>
      </c>
      <c r="AA192" s="123" t="s">
        <v>109</v>
      </c>
      <c r="AB192" s="123" t="s">
        <v>109</v>
      </c>
      <c r="AC192" s="123" t="s">
        <v>109</v>
      </c>
      <c r="AD192" s="123" t="s">
        <v>109</v>
      </c>
      <c r="AE192" s="123" t="s">
        <v>109</v>
      </c>
      <c r="AF192" s="123" t="s">
        <v>109</v>
      </c>
      <c r="AG192" s="123" t="s">
        <v>109</v>
      </c>
      <c r="AH192" s="122" t="s">
        <v>109</v>
      </c>
      <c r="AI192" s="123" t="s">
        <v>109</v>
      </c>
      <c r="AJ192" s="123" t="s">
        <v>109</v>
      </c>
      <c r="AK192" s="123" t="s">
        <v>109</v>
      </c>
      <c r="AL192" s="125" t="s">
        <v>109</v>
      </c>
      <c r="AM192" s="119" t="s">
        <v>109</v>
      </c>
      <c r="AN192" s="119" t="s">
        <v>109</v>
      </c>
      <c r="AO192" s="119" t="s">
        <v>109</v>
      </c>
      <c r="AP192" s="119" t="s">
        <v>109</v>
      </c>
      <c r="AQ192" s="119" t="s">
        <v>109</v>
      </c>
      <c r="AR192" s="119" t="s">
        <v>109</v>
      </c>
      <c r="AS192" s="119" t="s">
        <v>109</v>
      </c>
      <c r="AT192" s="120" t="s">
        <v>109</v>
      </c>
    </row>
    <row r="193" spans="2:46" x14ac:dyDescent="0.25">
      <c r="B193" s="108" t="s">
        <v>32</v>
      </c>
      <c r="C193" s="121" t="s">
        <v>109</v>
      </c>
      <c r="D193" s="123" t="s">
        <v>109</v>
      </c>
      <c r="E193" s="123" t="s">
        <v>109</v>
      </c>
      <c r="F193" s="123" t="s">
        <v>109</v>
      </c>
      <c r="G193" s="123" t="s">
        <v>109</v>
      </c>
      <c r="H193" s="123" t="s">
        <v>109</v>
      </c>
      <c r="I193" s="123" t="s">
        <v>109</v>
      </c>
      <c r="J193" s="123" t="s">
        <v>109</v>
      </c>
      <c r="K193" s="123" t="s">
        <v>109</v>
      </c>
      <c r="L193" s="123" t="s">
        <v>109</v>
      </c>
      <c r="M193" s="123" t="s">
        <v>109</v>
      </c>
      <c r="N193" s="123" t="s">
        <v>109</v>
      </c>
      <c r="O193" s="123" t="s">
        <v>109</v>
      </c>
      <c r="P193" s="123">
        <v>19.5</v>
      </c>
      <c r="Q193" s="123" t="s">
        <v>109</v>
      </c>
      <c r="R193" s="123" t="s">
        <v>109</v>
      </c>
      <c r="S193" s="123" t="s">
        <v>109</v>
      </c>
      <c r="T193" s="123" t="s">
        <v>109</v>
      </c>
      <c r="U193" s="123" t="s">
        <v>109</v>
      </c>
      <c r="V193" s="123" t="s">
        <v>109</v>
      </c>
      <c r="W193" s="123" t="s">
        <v>109</v>
      </c>
      <c r="X193" s="123" t="s">
        <v>109</v>
      </c>
      <c r="Y193" s="123" t="s">
        <v>109</v>
      </c>
      <c r="Z193" s="123" t="s">
        <v>109</v>
      </c>
      <c r="AA193" s="123" t="s">
        <v>109</v>
      </c>
      <c r="AB193" s="123" t="s">
        <v>109</v>
      </c>
      <c r="AC193" s="123" t="s">
        <v>109</v>
      </c>
      <c r="AD193" s="123" t="s">
        <v>109</v>
      </c>
      <c r="AE193" s="123" t="s">
        <v>109</v>
      </c>
      <c r="AF193" s="123" t="s">
        <v>109</v>
      </c>
      <c r="AG193" s="123" t="s">
        <v>109</v>
      </c>
      <c r="AH193" s="123" t="s">
        <v>109</v>
      </c>
      <c r="AI193" s="122" t="s">
        <v>109</v>
      </c>
      <c r="AJ193" s="123" t="s">
        <v>109</v>
      </c>
      <c r="AK193" s="123" t="s">
        <v>109</v>
      </c>
      <c r="AL193" s="125" t="s">
        <v>109</v>
      </c>
      <c r="AM193" s="119" t="s">
        <v>109</v>
      </c>
      <c r="AN193" s="119" t="s">
        <v>109</v>
      </c>
      <c r="AO193" s="119" t="s">
        <v>109</v>
      </c>
      <c r="AP193" s="119" t="s">
        <v>109</v>
      </c>
      <c r="AQ193" s="119" t="s">
        <v>109</v>
      </c>
      <c r="AR193" s="119" t="s">
        <v>109</v>
      </c>
      <c r="AS193" s="119" t="s">
        <v>109</v>
      </c>
      <c r="AT193" s="120" t="s">
        <v>109</v>
      </c>
    </row>
    <row r="194" spans="2:46" x14ac:dyDescent="0.25">
      <c r="B194" s="108" t="s">
        <v>33</v>
      </c>
      <c r="C194" s="121" t="s">
        <v>109</v>
      </c>
      <c r="D194" s="123" t="s">
        <v>109</v>
      </c>
      <c r="E194" s="123" t="s">
        <v>109</v>
      </c>
      <c r="F194" s="123" t="s">
        <v>109</v>
      </c>
      <c r="G194" s="123" t="s">
        <v>109</v>
      </c>
      <c r="H194" s="123" t="s">
        <v>109</v>
      </c>
      <c r="I194" s="123" t="s">
        <v>109</v>
      </c>
      <c r="J194" s="123" t="s">
        <v>109</v>
      </c>
      <c r="K194" s="123" t="s">
        <v>109</v>
      </c>
      <c r="L194" s="123" t="s">
        <v>109</v>
      </c>
      <c r="M194" s="123" t="s">
        <v>109</v>
      </c>
      <c r="N194" s="123" t="s">
        <v>109</v>
      </c>
      <c r="O194" s="123" t="s">
        <v>109</v>
      </c>
      <c r="P194" s="123" t="s">
        <v>109</v>
      </c>
      <c r="Q194" s="123" t="s">
        <v>109</v>
      </c>
      <c r="R194" s="123" t="s">
        <v>109</v>
      </c>
      <c r="S194" s="123" t="s">
        <v>109</v>
      </c>
      <c r="T194" s="123" t="s">
        <v>109</v>
      </c>
      <c r="U194" s="123" t="s">
        <v>109</v>
      </c>
      <c r="V194" s="123" t="s">
        <v>109</v>
      </c>
      <c r="W194" s="123" t="s">
        <v>109</v>
      </c>
      <c r="X194" s="123" t="s">
        <v>109</v>
      </c>
      <c r="Y194" s="123" t="s">
        <v>109</v>
      </c>
      <c r="Z194" s="123" t="s">
        <v>109</v>
      </c>
      <c r="AA194" s="123" t="s">
        <v>109</v>
      </c>
      <c r="AB194" s="123" t="s">
        <v>109</v>
      </c>
      <c r="AC194" s="123" t="s">
        <v>109</v>
      </c>
      <c r="AD194" s="123" t="s">
        <v>109</v>
      </c>
      <c r="AE194" s="123" t="s">
        <v>109</v>
      </c>
      <c r="AF194" s="123" t="s">
        <v>109</v>
      </c>
      <c r="AG194" s="123" t="s">
        <v>109</v>
      </c>
      <c r="AH194" s="123" t="s">
        <v>109</v>
      </c>
      <c r="AI194" s="123">
        <v>313.88174999999995</v>
      </c>
      <c r="AJ194" s="122" t="s">
        <v>109</v>
      </c>
      <c r="AK194" s="123" t="s">
        <v>109</v>
      </c>
      <c r="AL194" s="125" t="s">
        <v>109</v>
      </c>
      <c r="AM194" s="119" t="s">
        <v>109</v>
      </c>
      <c r="AN194" s="119" t="s">
        <v>109</v>
      </c>
      <c r="AO194" s="119" t="s">
        <v>109</v>
      </c>
      <c r="AP194" s="119" t="s">
        <v>109</v>
      </c>
      <c r="AQ194" s="119" t="s">
        <v>109</v>
      </c>
      <c r="AR194" s="119" t="s">
        <v>109</v>
      </c>
      <c r="AS194" s="119" t="s">
        <v>109</v>
      </c>
      <c r="AT194" s="120" t="s">
        <v>109</v>
      </c>
    </row>
    <row r="195" spans="2:46" x14ac:dyDescent="0.25">
      <c r="B195" s="108" t="s">
        <v>34</v>
      </c>
      <c r="C195" s="121" t="s">
        <v>109</v>
      </c>
      <c r="D195" s="123" t="s">
        <v>109</v>
      </c>
      <c r="E195" s="123" t="s">
        <v>109</v>
      </c>
      <c r="F195" s="123" t="s">
        <v>109</v>
      </c>
      <c r="G195" s="123" t="s">
        <v>109</v>
      </c>
      <c r="H195" s="123" t="s">
        <v>109</v>
      </c>
      <c r="I195" s="123" t="s">
        <v>109</v>
      </c>
      <c r="J195" s="123" t="s">
        <v>109</v>
      </c>
      <c r="K195" s="123" t="s">
        <v>109</v>
      </c>
      <c r="L195" s="123" t="s">
        <v>109</v>
      </c>
      <c r="M195" s="123" t="s">
        <v>109</v>
      </c>
      <c r="N195" s="123" t="s">
        <v>109</v>
      </c>
      <c r="O195" s="123" t="s">
        <v>109</v>
      </c>
      <c r="P195" s="123" t="s">
        <v>109</v>
      </c>
      <c r="Q195" s="123" t="s">
        <v>109</v>
      </c>
      <c r="R195" s="123" t="s">
        <v>109</v>
      </c>
      <c r="S195" s="123" t="s">
        <v>109</v>
      </c>
      <c r="T195" s="123" t="s">
        <v>109</v>
      </c>
      <c r="U195" s="123" t="s">
        <v>109</v>
      </c>
      <c r="V195" s="123" t="s">
        <v>109</v>
      </c>
      <c r="W195" s="123" t="s">
        <v>109</v>
      </c>
      <c r="X195" s="123" t="s">
        <v>109</v>
      </c>
      <c r="Y195" s="123" t="s">
        <v>109</v>
      </c>
      <c r="Z195" s="123" t="s">
        <v>109</v>
      </c>
      <c r="AA195" s="123" t="s">
        <v>109</v>
      </c>
      <c r="AB195" s="123" t="s">
        <v>109</v>
      </c>
      <c r="AC195" s="123" t="s">
        <v>109</v>
      </c>
      <c r="AD195" s="123" t="s">
        <v>109</v>
      </c>
      <c r="AE195" s="123" t="s">
        <v>109</v>
      </c>
      <c r="AF195" s="123" t="s">
        <v>109</v>
      </c>
      <c r="AG195" s="123" t="s">
        <v>109</v>
      </c>
      <c r="AH195" s="123" t="s">
        <v>109</v>
      </c>
      <c r="AI195" s="123" t="s">
        <v>109</v>
      </c>
      <c r="AJ195" s="123" t="s">
        <v>109</v>
      </c>
      <c r="AK195" s="122" t="s">
        <v>109</v>
      </c>
      <c r="AL195" s="125" t="s">
        <v>109</v>
      </c>
      <c r="AM195" s="119" t="s">
        <v>109</v>
      </c>
      <c r="AN195" s="119" t="s">
        <v>109</v>
      </c>
      <c r="AO195" s="119" t="s">
        <v>109</v>
      </c>
      <c r="AP195" s="119" t="s">
        <v>109</v>
      </c>
      <c r="AQ195" s="119" t="s">
        <v>109</v>
      </c>
      <c r="AR195" s="119" t="s">
        <v>109</v>
      </c>
      <c r="AS195" s="119" t="s">
        <v>109</v>
      </c>
      <c r="AT195" s="120" t="s">
        <v>109</v>
      </c>
    </row>
    <row r="196" spans="2:46" ht="15.75" thickBot="1" x14ac:dyDescent="0.3">
      <c r="B196" s="145" t="s">
        <v>35</v>
      </c>
      <c r="C196" s="136" t="s">
        <v>109</v>
      </c>
      <c r="D196" s="137" t="s">
        <v>109</v>
      </c>
      <c r="E196" s="137" t="s">
        <v>109</v>
      </c>
      <c r="F196" s="137" t="s">
        <v>109</v>
      </c>
      <c r="G196" s="137" t="s">
        <v>109</v>
      </c>
      <c r="H196" s="137" t="s">
        <v>109</v>
      </c>
      <c r="I196" s="137" t="s">
        <v>109</v>
      </c>
      <c r="J196" s="137" t="s">
        <v>109</v>
      </c>
      <c r="K196" s="137" t="s">
        <v>109</v>
      </c>
      <c r="L196" s="137" t="s">
        <v>109</v>
      </c>
      <c r="M196" s="137" t="s">
        <v>109</v>
      </c>
      <c r="N196" s="137" t="s">
        <v>109</v>
      </c>
      <c r="O196" s="137" t="s">
        <v>109</v>
      </c>
      <c r="P196" s="137" t="s">
        <v>109</v>
      </c>
      <c r="Q196" s="137" t="s">
        <v>109</v>
      </c>
      <c r="R196" s="137" t="s">
        <v>109</v>
      </c>
      <c r="S196" s="137" t="s">
        <v>109</v>
      </c>
      <c r="T196" s="137" t="s">
        <v>109</v>
      </c>
      <c r="U196" s="137" t="s">
        <v>109</v>
      </c>
      <c r="V196" s="137" t="s">
        <v>109</v>
      </c>
      <c r="W196" s="137" t="s">
        <v>109</v>
      </c>
      <c r="X196" s="137" t="s">
        <v>109</v>
      </c>
      <c r="Y196" s="137" t="s">
        <v>109</v>
      </c>
      <c r="Z196" s="137" t="s">
        <v>109</v>
      </c>
      <c r="AA196" s="137" t="s">
        <v>109</v>
      </c>
      <c r="AB196" s="137" t="s">
        <v>109</v>
      </c>
      <c r="AC196" s="137" t="s">
        <v>109</v>
      </c>
      <c r="AD196" s="137" t="s">
        <v>109</v>
      </c>
      <c r="AE196" s="137" t="s">
        <v>109</v>
      </c>
      <c r="AF196" s="137" t="s">
        <v>109</v>
      </c>
      <c r="AG196" s="137" t="s">
        <v>109</v>
      </c>
      <c r="AH196" s="137">
        <v>28.754700000000003</v>
      </c>
      <c r="AI196" s="137" t="s">
        <v>109</v>
      </c>
      <c r="AJ196" s="137" t="s">
        <v>109</v>
      </c>
      <c r="AK196" s="137" t="s">
        <v>109</v>
      </c>
      <c r="AL196" s="122" t="s">
        <v>109</v>
      </c>
      <c r="AM196" s="119" t="s">
        <v>109</v>
      </c>
      <c r="AN196" s="119" t="s">
        <v>109</v>
      </c>
      <c r="AO196" s="119" t="s">
        <v>109</v>
      </c>
      <c r="AP196" s="119" t="s">
        <v>109</v>
      </c>
      <c r="AQ196" s="119" t="s">
        <v>109</v>
      </c>
      <c r="AR196" s="119" t="s">
        <v>109</v>
      </c>
      <c r="AS196" s="119" t="s">
        <v>109</v>
      </c>
      <c r="AT196" s="120" t="s">
        <v>109</v>
      </c>
    </row>
    <row r="205" spans="2:46" ht="15.75" x14ac:dyDescent="0.25">
      <c r="B205" s="206"/>
    </row>
    <row r="210" spans="2:6" x14ac:dyDescent="0.25">
      <c r="B210" t="s">
        <v>217</v>
      </c>
    </row>
    <row r="211" spans="2:6" x14ac:dyDescent="0.25">
      <c r="B211" t="s">
        <v>120</v>
      </c>
      <c r="C211" t="s">
        <v>121</v>
      </c>
      <c r="D211" t="s">
        <v>122</v>
      </c>
      <c r="E211" t="s">
        <v>208</v>
      </c>
      <c r="F211" t="s">
        <v>126</v>
      </c>
    </row>
    <row r="212" spans="2:6" x14ac:dyDescent="0.25">
      <c r="D212" t="s">
        <v>132</v>
      </c>
      <c r="E212" t="s">
        <v>209</v>
      </c>
      <c r="F212">
        <v>2100</v>
      </c>
    </row>
  </sheetData>
  <phoneticPr fontId="1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T95"/>
  <sheetViews>
    <sheetView zoomScale="85" workbookViewId="0">
      <pane xSplit="2" ySplit="3" topLeftCell="C52" activePane="bottomRight" state="frozen"/>
      <selection pane="topRight" activeCell="C1" sqref="C1"/>
      <selection pane="bottomLeft" activeCell="A4" sqref="A4"/>
      <selection pane="bottomRight" activeCell="X56" sqref="X56"/>
    </sheetView>
  </sheetViews>
  <sheetFormatPr defaultRowHeight="12.75" x14ac:dyDescent="0.2"/>
  <cols>
    <col min="1" max="2" width="14.28515625" style="163" bestFit="1" customWidth="1"/>
    <col min="3" max="3" width="9.140625" style="163"/>
    <col min="4" max="4" width="15.85546875" style="163" customWidth="1"/>
    <col min="5" max="5" width="9.140625" style="163"/>
    <col min="6" max="6" width="16.7109375" style="163" customWidth="1"/>
    <col min="7" max="7" width="4.85546875" style="163" customWidth="1"/>
    <col min="8" max="8" width="4.7109375" style="163" customWidth="1"/>
    <col min="9" max="9" width="7.42578125" style="163" customWidth="1"/>
    <col min="10" max="16384" width="9.140625" style="163"/>
  </cols>
  <sheetData>
    <row r="1" spans="1:19" x14ac:dyDescent="0.2">
      <c r="A1" s="162" t="s">
        <v>199</v>
      </c>
      <c r="D1" s="162"/>
      <c r="E1" s="164" t="s">
        <v>200</v>
      </c>
      <c r="R1" s="162" t="s">
        <v>196</v>
      </c>
    </row>
    <row r="2" spans="1:19" x14ac:dyDescent="0.2">
      <c r="A2" s="163" t="s">
        <v>166</v>
      </c>
      <c r="E2" s="167" t="s">
        <v>205</v>
      </c>
    </row>
    <row r="3" spans="1:19" x14ac:dyDescent="0.2">
      <c r="C3" s="162">
        <v>2050</v>
      </c>
      <c r="D3" s="162"/>
      <c r="E3" s="162"/>
      <c r="F3" s="162"/>
      <c r="G3" s="162"/>
      <c r="H3" s="162"/>
      <c r="I3" s="162"/>
      <c r="J3" s="162"/>
      <c r="K3" s="162"/>
      <c r="L3" s="162"/>
      <c r="M3" s="162"/>
      <c r="N3" s="162"/>
    </row>
    <row r="4" spans="1:19" x14ac:dyDescent="0.2">
      <c r="A4" s="163" t="s">
        <v>167</v>
      </c>
      <c r="B4" s="163" t="s">
        <v>167</v>
      </c>
      <c r="C4" s="165" t="s">
        <v>168</v>
      </c>
      <c r="D4" s="165"/>
      <c r="E4" s="165"/>
      <c r="F4" s="165"/>
      <c r="G4" s="165"/>
      <c r="H4" s="165"/>
      <c r="I4" s="165"/>
      <c r="J4" s="165"/>
      <c r="K4" s="165"/>
      <c r="L4" s="165"/>
      <c r="M4" s="165"/>
      <c r="N4" s="165"/>
      <c r="R4" s="163" t="s">
        <v>31</v>
      </c>
    </row>
    <row r="5" spans="1:19" x14ac:dyDescent="0.2">
      <c r="A5" s="163" t="s">
        <v>169</v>
      </c>
      <c r="B5" s="163" t="s">
        <v>169</v>
      </c>
      <c r="C5" s="165" t="s">
        <v>168</v>
      </c>
      <c r="D5" s="165"/>
      <c r="E5" s="165"/>
      <c r="F5" s="165"/>
      <c r="G5" s="165"/>
      <c r="H5" s="165"/>
      <c r="I5" s="165"/>
      <c r="J5" s="165"/>
      <c r="K5" s="165"/>
      <c r="L5" s="165"/>
      <c r="M5" s="165"/>
      <c r="N5" s="165"/>
      <c r="R5" s="163" t="s">
        <v>1</v>
      </c>
      <c r="S5" s="163" t="s">
        <v>167</v>
      </c>
    </row>
    <row r="6" spans="1:19" x14ac:dyDescent="0.2">
      <c r="A6" s="163" t="s">
        <v>170</v>
      </c>
      <c r="B6" s="163" t="s">
        <v>170</v>
      </c>
      <c r="C6" s="165" t="s">
        <v>168</v>
      </c>
      <c r="D6" s="165"/>
      <c r="E6" s="165"/>
      <c r="F6" s="165"/>
      <c r="G6" s="165"/>
      <c r="H6" s="165"/>
      <c r="I6" s="165"/>
      <c r="J6" s="165"/>
      <c r="K6" s="165"/>
      <c r="L6" s="165"/>
      <c r="M6" s="165"/>
      <c r="N6" s="165"/>
      <c r="R6" s="163" t="s">
        <v>2</v>
      </c>
      <c r="S6" s="163" t="s">
        <v>169</v>
      </c>
    </row>
    <row r="7" spans="1:19" x14ac:dyDescent="0.2">
      <c r="A7" s="163" t="s">
        <v>171</v>
      </c>
      <c r="B7" s="163" t="s">
        <v>171</v>
      </c>
      <c r="C7" s="165" t="s">
        <v>168</v>
      </c>
      <c r="D7" s="165"/>
      <c r="E7" s="165"/>
      <c r="F7" s="165"/>
      <c r="G7" s="165"/>
      <c r="H7" s="165"/>
      <c r="I7" s="165"/>
      <c r="J7" s="165"/>
      <c r="K7" s="165"/>
      <c r="L7" s="165"/>
      <c r="M7" s="165"/>
      <c r="N7" s="165"/>
      <c r="R7" s="163" t="s">
        <v>3</v>
      </c>
      <c r="S7" s="163" t="s">
        <v>170</v>
      </c>
    </row>
    <row r="8" spans="1:19" x14ac:dyDescent="0.2">
      <c r="A8" s="163" t="s">
        <v>172</v>
      </c>
      <c r="B8" s="163" t="s">
        <v>172</v>
      </c>
      <c r="C8" s="165" t="s">
        <v>168</v>
      </c>
      <c r="D8" s="165"/>
      <c r="E8" s="165"/>
      <c r="F8" s="165"/>
      <c r="G8" s="165"/>
      <c r="H8" s="165"/>
      <c r="I8" s="165"/>
      <c r="J8" s="165"/>
      <c r="K8" s="165"/>
      <c r="L8" s="165"/>
      <c r="M8" s="165"/>
      <c r="N8" s="165"/>
      <c r="R8" s="163" t="s">
        <v>206</v>
      </c>
    </row>
    <row r="9" spans="1:19" x14ac:dyDescent="0.2">
      <c r="A9" s="163" t="s">
        <v>173</v>
      </c>
      <c r="B9" s="163" t="s">
        <v>173</v>
      </c>
      <c r="C9" s="165">
        <v>1.1270959372763993</v>
      </c>
      <c r="D9" s="165"/>
      <c r="E9" s="165"/>
      <c r="F9" s="165"/>
      <c r="G9" s="165"/>
      <c r="H9" s="165"/>
      <c r="I9" s="165"/>
      <c r="J9" s="165"/>
      <c r="K9" s="165"/>
      <c r="L9" s="165"/>
      <c r="M9" s="165"/>
      <c r="N9" s="165"/>
      <c r="R9" s="163" t="s">
        <v>4</v>
      </c>
    </row>
    <row r="10" spans="1:19" x14ac:dyDescent="0.2">
      <c r="A10" s="163" t="s">
        <v>174</v>
      </c>
      <c r="B10" s="163" t="s">
        <v>174</v>
      </c>
      <c r="C10" s="165" t="s">
        <v>168</v>
      </c>
      <c r="D10" s="165"/>
      <c r="E10" s="165"/>
      <c r="F10" s="165"/>
      <c r="G10" s="165"/>
      <c r="H10" s="165"/>
      <c r="I10" s="165"/>
      <c r="J10" s="165"/>
      <c r="K10" s="165"/>
      <c r="L10" s="165"/>
      <c r="M10" s="165"/>
      <c r="N10" s="165"/>
      <c r="R10" s="163" t="s">
        <v>5</v>
      </c>
      <c r="S10" s="163" t="s">
        <v>171</v>
      </c>
    </row>
    <row r="11" spans="1:19" x14ac:dyDescent="0.2">
      <c r="A11" s="163" t="s">
        <v>175</v>
      </c>
      <c r="B11" s="163" t="s">
        <v>175</v>
      </c>
      <c r="C11" s="165" t="s">
        <v>168</v>
      </c>
      <c r="D11" s="165"/>
      <c r="E11" s="165"/>
      <c r="F11" s="165"/>
      <c r="G11" s="165"/>
      <c r="H11" s="165"/>
      <c r="I11" s="165"/>
      <c r="J11" s="165"/>
      <c r="K11" s="165"/>
      <c r="L11" s="165"/>
      <c r="M11" s="165"/>
      <c r="N11" s="165"/>
      <c r="R11" s="163" t="s">
        <v>6</v>
      </c>
      <c r="S11" s="163" t="s">
        <v>172</v>
      </c>
    </row>
    <row r="12" spans="1:19" x14ac:dyDescent="0.2">
      <c r="A12" s="163" t="s">
        <v>176</v>
      </c>
      <c r="B12" s="163" t="s">
        <v>176</v>
      </c>
      <c r="C12" s="165">
        <v>1.7376952550255162</v>
      </c>
      <c r="D12" s="165"/>
      <c r="E12" s="165"/>
      <c r="F12" s="165"/>
      <c r="G12" s="165"/>
      <c r="H12" s="165"/>
      <c r="I12" s="165"/>
      <c r="J12" s="165"/>
      <c r="K12" s="165"/>
      <c r="L12" s="165"/>
      <c r="M12" s="165"/>
      <c r="N12" s="165"/>
      <c r="R12" s="163" t="s">
        <v>7</v>
      </c>
      <c r="S12" s="163" t="s">
        <v>177</v>
      </c>
    </row>
    <row r="13" spans="1:19" x14ac:dyDescent="0.2">
      <c r="A13" s="163" t="s">
        <v>177</v>
      </c>
      <c r="B13" s="163" t="s">
        <v>177</v>
      </c>
      <c r="C13" s="165">
        <v>1.9601733367849226</v>
      </c>
      <c r="D13" s="165"/>
      <c r="E13" s="165"/>
      <c r="F13" s="165"/>
      <c r="G13" s="165"/>
      <c r="H13" s="165"/>
      <c r="I13" s="165"/>
      <c r="J13" s="165"/>
      <c r="K13" s="165"/>
      <c r="L13" s="165"/>
      <c r="M13" s="165"/>
      <c r="N13" s="165"/>
      <c r="R13" s="163" t="s">
        <v>8</v>
      </c>
      <c r="S13" s="163" t="s">
        <v>173</v>
      </c>
    </row>
    <row r="14" spans="1:19" x14ac:dyDescent="0.2">
      <c r="A14" s="163" t="s">
        <v>178</v>
      </c>
      <c r="B14" s="163" t="s">
        <v>178</v>
      </c>
      <c r="C14" s="165">
        <v>3.5021987154929581</v>
      </c>
      <c r="D14" s="165"/>
      <c r="E14" s="165"/>
      <c r="F14" s="165"/>
      <c r="G14" s="165"/>
      <c r="H14" s="165"/>
      <c r="I14" s="165"/>
      <c r="J14" s="165"/>
      <c r="K14" s="165"/>
      <c r="L14" s="165"/>
      <c r="M14" s="165"/>
      <c r="N14" s="165"/>
      <c r="R14" s="163" t="s">
        <v>9</v>
      </c>
      <c r="S14" s="163" t="s">
        <v>174</v>
      </c>
    </row>
    <row r="15" spans="1:19" x14ac:dyDescent="0.2">
      <c r="A15" s="163" t="s">
        <v>179</v>
      </c>
      <c r="B15" s="163" t="s">
        <v>179</v>
      </c>
      <c r="C15" s="165">
        <v>0.99094484316098708</v>
      </c>
      <c r="D15" s="165"/>
      <c r="E15" s="165"/>
      <c r="F15" s="165"/>
      <c r="G15" s="165"/>
      <c r="H15" s="165"/>
      <c r="I15" s="165"/>
      <c r="J15" s="165"/>
      <c r="K15" s="165"/>
      <c r="L15" s="165"/>
      <c r="M15" s="165"/>
      <c r="N15" s="165"/>
      <c r="R15" s="163" t="s">
        <v>10</v>
      </c>
      <c r="S15" s="163" t="s">
        <v>193</v>
      </c>
    </row>
    <row r="16" spans="1:19" x14ac:dyDescent="0.2">
      <c r="A16" s="163" t="s">
        <v>180</v>
      </c>
      <c r="B16" s="163" t="s">
        <v>180</v>
      </c>
      <c r="C16" s="165" t="s">
        <v>168</v>
      </c>
      <c r="D16" s="165"/>
      <c r="E16" s="165"/>
      <c r="F16" s="165"/>
      <c r="G16" s="165"/>
      <c r="H16" s="165"/>
      <c r="I16" s="165"/>
      <c r="J16" s="165"/>
      <c r="K16" s="165"/>
      <c r="L16" s="165"/>
      <c r="M16" s="165"/>
      <c r="N16" s="165"/>
      <c r="R16" s="163" t="s">
        <v>11</v>
      </c>
      <c r="S16" s="163" t="s">
        <v>175</v>
      </c>
    </row>
    <row r="17" spans="1:19" x14ac:dyDescent="0.2">
      <c r="A17" s="163" t="s">
        <v>181</v>
      </c>
      <c r="B17" s="163" t="s">
        <v>181</v>
      </c>
      <c r="C17" s="165">
        <v>1.6545000463023387</v>
      </c>
      <c r="D17" s="165"/>
      <c r="E17" s="165"/>
      <c r="F17" s="165"/>
      <c r="G17" s="165"/>
      <c r="H17" s="165"/>
      <c r="I17" s="165"/>
      <c r="J17" s="165"/>
      <c r="K17" s="165"/>
      <c r="L17" s="165"/>
      <c r="M17" s="165"/>
      <c r="N17" s="165"/>
      <c r="R17" s="163" t="s">
        <v>12</v>
      </c>
      <c r="S17" s="163" t="s">
        <v>176</v>
      </c>
    </row>
    <row r="18" spans="1:19" ht="15" x14ac:dyDescent="0.25">
      <c r="A18" s="163" t="s">
        <v>182</v>
      </c>
      <c r="B18" s="163" t="s">
        <v>182</v>
      </c>
      <c r="C18" s="165" t="s">
        <v>168</v>
      </c>
      <c r="D18" s="165"/>
      <c r="E18" s="165"/>
      <c r="F18" s="165"/>
      <c r="G18" s="165"/>
      <c r="H18" s="165"/>
      <c r="I18" s="165"/>
      <c r="J18" s="165"/>
      <c r="K18" s="165"/>
      <c r="L18" s="165"/>
      <c r="M18" s="165"/>
      <c r="N18" s="165"/>
      <c r="R18" s="209" t="s">
        <v>218</v>
      </c>
      <c r="S18" s="163" t="s">
        <v>178</v>
      </c>
    </row>
    <row r="19" spans="1:19" x14ac:dyDescent="0.2">
      <c r="A19" s="163" t="s">
        <v>183</v>
      </c>
      <c r="B19" s="163" t="s">
        <v>183</v>
      </c>
      <c r="C19" s="165" t="s">
        <v>168</v>
      </c>
      <c r="D19" s="165"/>
      <c r="E19" s="165"/>
      <c r="F19" s="165"/>
      <c r="G19" s="165"/>
      <c r="H19" s="165"/>
      <c r="I19" s="165"/>
      <c r="J19" s="165"/>
      <c r="K19" s="165"/>
      <c r="L19" s="165"/>
      <c r="M19" s="165"/>
      <c r="N19" s="165"/>
      <c r="R19" s="163" t="s">
        <v>32</v>
      </c>
    </row>
    <row r="20" spans="1:19" x14ac:dyDescent="0.2">
      <c r="A20" s="163" t="s">
        <v>184</v>
      </c>
      <c r="B20" s="163" t="s">
        <v>184</v>
      </c>
      <c r="C20" s="165" t="s">
        <v>168</v>
      </c>
      <c r="D20" s="165"/>
      <c r="E20" s="165"/>
      <c r="F20" s="165"/>
      <c r="G20" s="165"/>
      <c r="H20" s="165"/>
      <c r="I20" s="165"/>
      <c r="J20" s="165"/>
      <c r="K20" s="165"/>
      <c r="L20" s="165"/>
      <c r="M20" s="165"/>
      <c r="N20" s="165"/>
      <c r="R20" s="163" t="s">
        <v>13</v>
      </c>
      <c r="S20" s="163" t="s">
        <v>179</v>
      </c>
    </row>
    <row r="21" spans="1:19" x14ac:dyDescent="0.2">
      <c r="A21" s="163" t="s">
        <v>185</v>
      </c>
      <c r="B21" s="163" t="s">
        <v>185</v>
      </c>
      <c r="C21" s="165" t="s">
        <v>168</v>
      </c>
      <c r="D21" s="165"/>
      <c r="E21" s="165"/>
      <c r="F21" s="165"/>
      <c r="G21" s="165"/>
      <c r="H21" s="165"/>
      <c r="I21" s="165"/>
      <c r="J21" s="165"/>
      <c r="K21" s="165"/>
      <c r="L21" s="165"/>
      <c r="M21" s="165"/>
      <c r="N21" s="165"/>
      <c r="R21" s="163" t="s">
        <v>14</v>
      </c>
      <c r="S21" s="163" t="s">
        <v>180</v>
      </c>
    </row>
    <row r="22" spans="1:19" x14ac:dyDescent="0.2">
      <c r="A22" s="163" t="s">
        <v>186</v>
      </c>
      <c r="B22" s="163" t="s">
        <v>186</v>
      </c>
      <c r="C22" s="165">
        <v>0.91223416987353512</v>
      </c>
      <c r="D22" s="165"/>
      <c r="E22" s="165"/>
      <c r="F22" s="165"/>
      <c r="G22" s="165"/>
      <c r="H22" s="165"/>
      <c r="I22" s="165"/>
      <c r="J22" s="165"/>
      <c r="K22" s="165"/>
      <c r="L22" s="165"/>
      <c r="M22" s="165"/>
      <c r="N22" s="165"/>
      <c r="R22" s="163" t="s">
        <v>15</v>
      </c>
    </row>
    <row r="23" spans="1:19" x14ac:dyDescent="0.2">
      <c r="A23" s="163" t="s">
        <v>187</v>
      </c>
      <c r="B23" s="163" t="s">
        <v>187</v>
      </c>
      <c r="C23" s="165">
        <v>1.1830224647149461</v>
      </c>
      <c r="D23" s="165"/>
      <c r="E23" s="165"/>
      <c r="F23" s="165"/>
      <c r="G23" s="165"/>
      <c r="H23" s="165"/>
      <c r="I23" s="165"/>
      <c r="J23" s="165"/>
      <c r="K23" s="165"/>
      <c r="L23" s="165"/>
      <c r="M23" s="165"/>
      <c r="N23" s="165"/>
      <c r="R23" s="163" t="s">
        <v>16</v>
      </c>
      <c r="S23" s="163" t="s">
        <v>181</v>
      </c>
    </row>
    <row r="24" spans="1:19" x14ac:dyDescent="0.2">
      <c r="A24" s="163" t="s">
        <v>188</v>
      </c>
      <c r="B24" s="163" t="s">
        <v>188</v>
      </c>
      <c r="C24" s="165">
        <v>0.78855695626460665</v>
      </c>
      <c r="D24" s="165"/>
      <c r="E24" s="165"/>
      <c r="F24" s="165"/>
      <c r="G24" s="165"/>
      <c r="H24" s="165"/>
      <c r="I24" s="165"/>
      <c r="J24" s="165"/>
      <c r="K24" s="165"/>
      <c r="L24" s="165"/>
      <c r="M24" s="165"/>
      <c r="N24" s="165"/>
      <c r="R24" s="163" t="s">
        <v>17</v>
      </c>
      <c r="S24" s="163" t="s">
        <v>183</v>
      </c>
    </row>
    <row r="25" spans="1:19" x14ac:dyDescent="0.2">
      <c r="A25" s="163" t="s">
        <v>189</v>
      </c>
      <c r="B25" s="163" t="s">
        <v>189</v>
      </c>
      <c r="C25" s="165" t="s">
        <v>168</v>
      </c>
      <c r="D25" s="165"/>
      <c r="E25" s="165"/>
      <c r="F25" s="165"/>
      <c r="G25" s="165"/>
      <c r="H25" s="165"/>
      <c r="I25" s="165"/>
      <c r="J25" s="165"/>
      <c r="K25" s="165"/>
      <c r="L25" s="165"/>
      <c r="M25" s="165"/>
      <c r="N25" s="165"/>
      <c r="R25" s="163" t="s">
        <v>18</v>
      </c>
      <c r="S25" s="163" t="s">
        <v>184</v>
      </c>
    </row>
    <row r="26" spans="1:19" x14ac:dyDescent="0.2">
      <c r="A26" s="163" t="s">
        <v>190</v>
      </c>
      <c r="B26" s="163" t="s">
        <v>190</v>
      </c>
      <c r="C26" s="165">
        <v>1.1471492002812333</v>
      </c>
      <c r="D26" s="165"/>
      <c r="E26" s="165"/>
      <c r="F26" s="165"/>
      <c r="G26" s="165"/>
      <c r="H26" s="165"/>
      <c r="I26" s="165"/>
      <c r="J26" s="165"/>
      <c r="K26" s="165"/>
      <c r="L26" s="165"/>
      <c r="M26" s="165"/>
      <c r="N26" s="165"/>
      <c r="R26" s="163" t="s">
        <v>19</v>
      </c>
      <c r="S26" s="163" t="s">
        <v>182</v>
      </c>
    </row>
    <row r="27" spans="1:19" x14ac:dyDescent="0.2">
      <c r="A27" s="163" t="s">
        <v>191</v>
      </c>
      <c r="B27" s="163" t="s">
        <v>191</v>
      </c>
      <c r="C27" s="165" t="s">
        <v>168</v>
      </c>
      <c r="D27" s="165"/>
      <c r="E27" s="165"/>
      <c r="F27" s="165"/>
      <c r="G27" s="165"/>
      <c r="H27" s="165"/>
      <c r="I27" s="165"/>
      <c r="J27" s="165"/>
      <c r="K27" s="165"/>
      <c r="L27" s="165"/>
      <c r="M27" s="165"/>
      <c r="N27" s="165"/>
      <c r="R27" s="163" t="s">
        <v>33</v>
      </c>
    </row>
    <row r="28" spans="1:19" x14ac:dyDescent="0.2">
      <c r="A28" s="163" t="s">
        <v>192</v>
      </c>
      <c r="B28" s="163" t="s">
        <v>192</v>
      </c>
      <c r="C28" s="165" t="s">
        <v>168</v>
      </c>
      <c r="D28" s="165"/>
      <c r="E28" s="165"/>
      <c r="F28" s="165"/>
      <c r="G28" s="165"/>
      <c r="H28" s="165"/>
      <c r="I28" s="165"/>
      <c r="J28" s="165"/>
      <c r="K28" s="165"/>
      <c r="L28" s="165"/>
      <c r="M28" s="165"/>
      <c r="N28" s="165"/>
      <c r="R28" s="163" t="s">
        <v>34</v>
      </c>
    </row>
    <row r="29" spans="1:19" x14ac:dyDescent="0.2">
      <c r="A29" s="163" t="s">
        <v>193</v>
      </c>
      <c r="B29" s="163" t="s">
        <v>193</v>
      </c>
      <c r="C29" s="165">
        <v>1.7111312467759663</v>
      </c>
      <c r="D29" s="165"/>
      <c r="E29" s="165"/>
      <c r="F29" s="165"/>
      <c r="G29" s="165"/>
      <c r="H29" s="165"/>
      <c r="I29" s="165"/>
      <c r="J29" s="165"/>
      <c r="K29" s="165"/>
      <c r="L29" s="165"/>
      <c r="M29" s="165"/>
      <c r="N29" s="165"/>
      <c r="R29" s="163" t="s">
        <v>20</v>
      </c>
      <c r="S29" s="163" t="s">
        <v>185</v>
      </c>
    </row>
    <row r="30" spans="1:19" ht="13.5" thickBot="1" x14ac:dyDescent="0.25">
      <c r="A30" s="163" t="s">
        <v>194</v>
      </c>
      <c r="B30" s="163" t="s">
        <v>194</v>
      </c>
      <c r="C30" s="165" t="s">
        <v>168</v>
      </c>
      <c r="D30" s="165"/>
      <c r="E30" s="165"/>
      <c r="F30" s="165"/>
      <c r="G30" s="165"/>
      <c r="H30" s="165"/>
      <c r="I30" s="165"/>
      <c r="J30" s="165"/>
      <c r="K30" s="165"/>
      <c r="L30" s="165"/>
      <c r="M30" s="165"/>
      <c r="N30" s="165"/>
      <c r="R30" s="163" t="s">
        <v>21</v>
      </c>
      <c r="S30" s="163" t="s">
        <v>186</v>
      </c>
    </row>
    <row r="31" spans="1:19" x14ac:dyDescent="0.2">
      <c r="A31" s="163" t="s">
        <v>195</v>
      </c>
      <c r="B31" s="163" t="s">
        <v>195</v>
      </c>
      <c r="C31" s="165">
        <v>1.6798272738106075</v>
      </c>
      <c r="D31" s="165"/>
      <c r="E31" s="168" t="s">
        <v>197</v>
      </c>
      <c r="F31" s="168" t="s">
        <v>201</v>
      </c>
      <c r="G31" s="162" t="s">
        <v>202</v>
      </c>
      <c r="H31" s="165"/>
      <c r="I31" s="165"/>
      <c r="J31" s="168" t="s">
        <v>203</v>
      </c>
      <c r="K31" s="165"/>
      <c r="L31" s="169" t="s">
        <v>204</v>
      </c>
      <c r="M31" s="165"/>
      <c r="N31" s="165"/>
      <c r="R31" s="163" t="s">
        <v>22</v>
      </c>
      <c r="S31" s="163" t="s">
        <v>187</v>
      </c>
    </row>
    <row r="32" spans="1:19" x14ac:dyDescent="0.2">
      <c r="A32" s="163" t="s">
        <v>167</v>
      </c>
      <c r="B32" s="163" t="s">
        <v>172</v>
      </c>
      <c r="C32" s="165">
        <f>[2]Sheet4!F5</f>
        <v>1.1303102613329907</v>
      </c>
      <c r="D32" s="165"/>
      <c r="E32" s="165"/>
      <c r="F32" s="165">
        <f>IF(E32="x","na",C32)</f>
        <v>1.1303102613329907</v>
      </c>
      <c r="G32" s="166" t="str">
        <f t="shared" ref="G32:G63" si="0">INDEX($R$4:$R$40,MATCH(A32,$S$4:$S$40,0))</f>
        <v>AT</v>
      </c>
      <c r="H32" s="166" t="str">
        <f t="shared" ref="H32:H63" si="1">INDEX($R$4:$R$40,MATCH(B32,$S$4:$S$40,0))</f>
        <v>CZ</v>
      </c>
      <c r="I32" s="166" t="str">
        <f>IF(G32&lt;H32,G32&amp;"-"&amp;H32,H32&amp;"-"&amp;G32)</f>
        <v>AT-CZ</v>
      </c>
      <c r="J32" s="166" t="str">
        <f t="shared" ref="J32:J63" si="2">LOOKUP(A32,$A$4:$A$31,$C$4:$C$31)</f>
        <v>na</v>
      </c>
      <c r="K32" s="166" t="str">
        <f t="shared" ref="K32:K63" si="3">LOOKUP(B32,$A$4:$A$31,$C$4:$C$31)</f>
        <v>na</v>
      </c>
      <c r="L32" s="170">
        <f>IF(ISNUMBER(F32),F32+SUM(J32,K32)/2,"")</f>
        <v>1.1303102613329907</v>
      </c>
      <c r="R32" s="163" t="s">
        <v>23</v>
      </c>
      <c r="S32" s="163" t="s">
        <v>188</v>
      </c>
    </row>
    <row r="33" spans="1:19" x14ac:dyDescent="0.2">
      <c r="A33" s="163" t="s">
        <v>167</v>
      </c>
      <c r="B33" s="163" t="s">
        <v>177</v>
      </c>
      <c r="C33" s="165">
        <f>[2]Sheet4!F6</f>
        <v>2.1403614926564623</v>
      </c>
      <c r="D33" s="165"/>
      <c r="E33" s="165"/>
      <c r="F33" s="165">
        <f t="shared" ref="F33:F94" si="4">IF(E33="x","na",C33)</f>
        <v>2.1403614926564623</v>
      </c>
      <c r="G33" s="166" t="str">
        <f t="shared" si="0"/>
        <v>AT</v>
      </c>
      <c r="H33" s="166" t="str">
        <f t="shared" si="1"/>
        <v>DE</v>
      </c>
      <c r="I33" s="166" t="str">
        <f t="shared" ref="I33:I94" si="5">IF(G33&lt;H33,G33&amp;"-"&amp;H33,H33&amp;"-"&amp;G33)</f>
        <v>AT-DE</v>
      </c>
      <c r="J33" s="166" t="str">
        <f t="shared" si="2"/>
        <v>na</v>
      </c>
      <c r="K33" s="166">
        <f t="shared" si="3"/>
        <v>1.9601733367849226</v>
      </c>
      <c r="L33" s="170">
        <f t="shared" ref="L33:L94" si="6">IF(ISNUMBER(F33),F33+SUM(J33,K33)/2,"")</f>
        <v>3.1204481610489236</v>
      </c>
      <c r="R33" s="163" t="s">
        <v>24</v>
      </c>
      <c r="S33" s="163" t="s">
        <v>189</v>
      </c>
    </row>
    <row r="34" spans="1:19" x14ac:dyDescent="0.2">
      <c r="A34" s="163" t="s">
        <v>167</v>
      </c>
      <c r="B34" s="163" t="s">
        <v>179</v>
      </c>
      <c r="C34" s="165">
        <f>[2]Sheet4!F7</f>
        <v>1.4006705417892535</v>
      </c>
      <c r="D34" s="165"/>
      <c r="E34" s="165"/>
      <c r="F34" s="165">
        <f t="shared" si="4"/>
        <v>1.4006705417892535</v>
      </c>
      <c r="G34" s="166" t="str">
        <f t="shared" si="0"/>
        <v>AT</v>
      </c>
      <c r="H34" s="166" t="str">
        <f t="shared" si="1"/>
        <v>HU</v>
      </c>
      <c r="I34" s="166" t="str">
        <f t="shared" si="5"/>
        <v>AT-HU</v>
      </c>
      <c r="J34" s="166" t="str">
        <f t="shared" si="2"/>
        <v>na</v>
      </c>
      <c r="K34" s="166">
        <f t="shared" si="3"/>
        <v>0.99094484316098708</v>
      </c>
      <c r="L34" s="170">
        <f t="shared" si="6"/>
        <v>1.8961429633697471</v>
      </c>
      <c r="R34" s="163" t="s">
        <v>25</v>
      </c>
      <c r="S34" s="163" t="s">
        <v>190</v>
      </c>
    </row>
    <row r="35" spans="1:19" x14ac:dyDescent="0.2">
      <c r="A35" s="163" t="s">
        <v>167</v>
      </c>
      <c r="B35" s="163" t="s">
        <v>191</v>
      </c>
      <c r="C35" s="165">
        <f>[2]Sheet4!F8</f>
        <v>1.6434807335793831</v>
      </c>
      <c r="D35" s="165"/>
      <c r="E35" s="165"/>
      <c r="F35" s="165">
        <f t="shared" si="4"/>
        <v>1.6434807335793831</v>
      </c>
      <c r="G35" s="166" t="str">
        <f t="shared" si="0"/>
        <v>AT</v>
      </c>
      <c r="H35" s="166" t="str">
        <f t="shared" si="1"/>
        <v>SK</v>
      </c>
      <c r="I35" s="166" t="str">
        <f t="shared" si="5"/>
        <v>AT-SK</v>
      </c>
      <c r="J35" s="166" t="str">
        <f t="shared" si="2"/>
        <v>na</v>
      </c>
      <c r="K35" s="166" t="str">
        <f t="shared" si="3"/>
        <v>na</v>
      </c>
      <c r="L35" s="170">
        <f t="shared" si="6"/>
        <v>1.6434807335793831</v>
      </c>
      <c r="R35" s="163" t="s">
        <v>35</v>
      </c>
    </row>
    <row r="36" spans="1:19" x14ac:dyDescent="0.2">
      <c r="A36" s="163" t="s">
        <v>167</v>
      </c>
      <c r="B36" s="163" t="s">
        <v>192</v>
      </c>
      <c r="C36" s="165">
        <f>[2]Sheet4!F9</f>
        <v>0.83033029750465726</v>
      </c>
      <c r="D36" s="165"/>
      <c r="E36" s="165"/>
      <c r="F36" s="165">
        <f t="shared" si="4"/>
        <v>0.83033029750465726</v>
      </c>
      <c r="G36" s="166" t="str">
        <f t="shared" si="0"/>
        <v>AT</v>
      </c>
      <c r="H36" s="166" t="str">
        <f t="shared" si="1"/>
        <v>SI</v>
      </c>
      <c r="I36" s="166" t="str">
        <f t="shared" si="5"/>
        <v>AT-SI</v>
      </c>
      <c r="J36" s="166" t="str">
        <f t="shared" si="2"/>
        <v>na</v>
      </c>
      <c r="K36" s="166" t="str">
        <f t="shared" si="3"/>
        <v>na</v>
      </c>
      <c r="L36" s="170">
        <f t="shared" si="6"/>
        <v>0.83033029750465726</v>
      </c>
      <c r="R36" s="163" t="s">
        <v>26</v>
      </c>
      <c r="S36" s="163" t="s">
        <v>194</v>
      </c>
    </row>
    <row r="37" spans="1:19" x14ac:dyDescent="0.2">
      <c r="A37" s="163" t="s">
        <v>169</v>
      </c>
      <c r="B37" s="163" t="s">
        <v>176</v>
      </c>
      <c r="C37" s="165">
        <f>[2]Sheet4!F10</f>
        <v>0.93260833264968834</v>
      </c>
      <c r="D37" s="165"/>
      <c r="E37" s="165"/>
      <c r="F37" s="165">
        <f t="shared" si="4"/>
        <v>0.93260833264968834</v>
      </c>
      <c r="G37" s="166" t="str">
        <f t="shared" si="0"/>
        <v>BE</v>
      </c>
      <c r="H37" s="166" t="str">
        <f t="shared" si="1"/>
        <v>FR</v>
      </c>
      <c r="I37" s="166" t="str">
        <f t="shared" si="5"/>
        <v>BE-FR</v>
      </c>
      <c r="J37" s="166" t="str">
        <f t="shared" si="2"/>
        <v>na</v>
      </c>
      <c r="K37" s="166">
        <f t="shared" si="3"/>
        <v>1.7376952550255162</v>
      </c>
      <c r="L37" s="170">
        <f t="shared" si="6"/>
        <v>1.8014559601624465</v>
      </c>
      <c r="R37" s="163" t="s">
        <v>27</v>
      </c>
      <c r="S37" s="163" t="s">
        <v>192</v>
      </c>
    </row>
    <row r="38" spans="1:19" x14ac:dyDescent="0.2">
      <c r="A38" s="163" t="s">
        <v>169</v>
      </c>
      <c r="B38" s="163" t="s">
        <v>177</v>
      </c>
      <c r="C38" s="165">
        <f>[2]Sheet4!F11</f>
        <v>0.85912659373565603</v>
      </c>
      <c r="D38" s="165"/>
      <c r="E38" s="165"/>
      <c r="F38" s="165">
        <f t="shared" si="4"/>
        <v>0.85912659373565603</v>
      </c>
      <c r="G38" s="166" t="str">
        <f t="shared" si="0"/>
        <v>BE</v>
      </c>
      <c r="H38" s="166" t="str">
        <f t="shared" si="1"/>
        <v>DE</v>
      </c>
      <c r="I38" s="166" t="str">
        <f t="shared" si="5"/>
        <v>BE-DE</v>
      </c>
      <c r="J38" s="166" t="str">
        <f t="shared" si="2"/>
        <v>na</v>
      </c>
      <c r="K38" s="166">
        <f t="shared" si="3"/>
        <v>1.9601733367849226</v>
      </c>
      <c r="L38" s="170">
        <f t="shared" si="6"/>
        <v>1.8392132621281174</v>
      </c>
      <c r="R38" s="163" t="s">
        <v>28</v>
      </c>
      <c r="S38" s="163" t="s">
        <v>191</v>
      </c>
    </row>
    <row r="39" spans="1:19" x14ac:dyDescent="0.2">
      <c r="A39" s="163" t="s">
        <v>169</v>
      </c>
      <c r="B39" s="163" t="s">
        <v>184</v>
      </c>
      <c r="C39" s="165">
        <f>[2]Sheet4!F12</f>
        <v>0.91738679739311724</v>
      </c>
      <c r="D39" s="165"/>
      <c r="E39" s="165"/>
      <c r="F39" s="165">
        <f t="shared" si="4"/>
        <v>0.91738679739311724</v>
      </c>
      <c r="G39" s="166" t="str">
        <f t="shared" si="0"/>
        <v>BE</v>
      </c>
      <c r="H39" s="166" t="str">
        <f t="shared" si="1"/>
        <v>LU</v>
      </c>
      <c r="I39" s="166" t="str">
        <f t="shared" si="5"/>
        <v>BE-LU</v>
      </c>
      <c r="J39" s="166" t="str">
        <f t="shared" si="2"/>
        <v>na</v>
      </c>
      <c r="K39" s="166" t="str">
        <f t="shared" si="3"/>
        <v>na</v>
      </c>
      <c r="L39" s="170">
        <f t="shared" si="6"/>
        <v>0.91738679739311724</v>
      </c>
      <c r="R39" s="163" t="s">
        <v>29</v>
      </c>
      <c r="S39" s="163" t="s">
        <v>195</v>
      </c>
    </row>
    <row r="40" spans="1:19" x14ac:dyDescent="0.2">
      <c r="A40" s="163" t="s">
        <v>169</v>
      </c>
      <c r="B40" s="163" t="s">
        <v>186</v>
      </c>
      <c r="C40" s="165">
        <f>[2]Sheet4!F13</f>
        <v>0.4947889106646266</v>
      </c>
      <c r="D40" s="165"/>
      <c r="E40" s="165"/>
      <c r="F40" s="165">
        <f t="shared" si="4"/>
        <v>0.4947889106646266</v>
      </c>
      <c r="G40" s="166" t="str">
        <f t="shared" si="0"/>
        <v>BE</v>
      </c>
      <c r="H40" s="166" t="str">
        <f t="shared" si="1"/>
        <v>NL</v>
      </c>
      <c r="I40" s="166" t="str">
        <f t="shared" si="5"/>
        <v>BE-NL</v>
      </c>
      <c r="J40" s="166" t="str">
        <f t="shared" si="2"/>
        <v>na</v>
      </c>
      <c r="K40" s="166">
        <f t="shared" si="3"/>
        <v>0.91223416987353512</v>
      </c>
      <c r="L40" s="170">
        <f t="shared" si="6"/>
        <v>0.95090599560139411</v>
      </c>
      <c r="R40" s="163" t="s">
        <v>36</v>
      </c>
    </row>
    <row r="41" spans="1:19" x14ac:dyDescent="0.2">
      <c r="A41" s="163" t="s">
        <v>169</v>
      </c>
      <c r="B41" s="163" t="s">
        <v>195</v>
      </c>
      <c r="C41" s="165">
        <f>[2]Sheet4!F14</f>
        <v>1.9679842819877482</v>
      </c>
      <c r="D41" s="165"/>
      <c r="E41" s="165"/>
      <c r="F41" s="165">
        <f t="shared" si="4"/>
        <v>1.9679842819877482</v>
      </c>
      <c r="G41" s="166" t="str">
        <f t="shared" si="0"/>
        <v>BE</v>
      </c>
      <c r="H41" s="166" t="str">
        <f t="shared" si="1"/>
        <v>UK</v>
      </c>
      <c r="I41" s="166" t="str">
        <f t="shared" si="5"/>
        <v>BE-UK</v>
      </c>
      <c r="J41" s="166" t="str">
        <f t="shared" si="2"/>
        <v>na</v>
      </c>
      <c r="K41" s="166">
        <f t="shared" si="3"/>
        <v>1.6798272738106075</v>
      </c>
      <c r="L41" s="170">
        <f t="shared" si="6"/>
        <v>2.807897918893052</v>
      </c>
    </row>
    <row r="42" spans="1:19" x14ac:dyDescent="0.2">
      <c r="A42" s="163" t="s">
        <v>170</v>
      </c>
      <c r="B42" s="163" t="s">
        <v>178</v>
      </c>
      <c r="C42" s="165">
        <f>[2]Sheet4!F15</f>
        <v>1.4250606041301923</v>
      </c>
      <c r="D42" s="165"/>
      <c r="E42" s="165"/>
      <c r="F42" s="165">
        <f t="shared" si="4"/>
        <v>1.4250606041301923</v>
      </c>
      <c r="G42" s="166" t="str">
        <f t="shared" si="0"/>
        <v>BG</v>
      </c>
      <c r="H42" s="166" t="str">
        <f t="shared" si="1"/>
        <v>EL</v>
      </c>
      <c r="I42" s="166" t="str">
        <f t="shared" si="5"/>
        <v>BG-EL</v>
      </c>
      <c r="J42" s="166" t="str">
        <f t="shared" si="2"/>
        <v>na</v>
      </c>
      <c r="K42" s="166">
        <f t="shared" si="3"/>
        <v>3.5021987154929581</v>
      </c>
      <c r="L42" s="170">
        <f t="shared" si="6"/>
        <v>3.1761599618766714</v>
      </c>
    </row>
    <row r="43" spans="1:19" x14ac:dyDescent="0.2">
      <c r="A43" s="163" t="s">
        <v>170</v>
      </c>
      <c r="B43" s="163" t="s">
        <v>190</v>
      </c>
      <c r="C43" s="165">
        <f>[2]Sheet4!F16</f>
        <v>1.4125466031663345</v>
      </c>
      <c r="D43" s="165"/>
      <c r="E43" s="165"/>
      <c r="F43" s="165">
        <f t="shared" si="4"/>
        <v>1.4125466031663345</v>
      </c>
      <c r="G43" s="166" t="str">
        <f t="shared" si="0"/>
        <v>BG</v>
      </c>
      <c r="H43" s="166" t="str">
        <f t="shared" si="1"/>
        <v>RO</v>
      </c>
      <c r="I43" s="166" t="str">
        <f t="shared" si="5"/>
        <v>BG-RO</v>
      </c>
      <c r="J43" s="166" t="str">
        <f t="shared" si="2"/>
        <v>na</v>
      </c>
      <c r="K43" s="166">
        <f t="shared" si="3"/>
        <v>1.1471492002812333</v>
      </c>
      <c r="L43" s="170">
        <f t="shared" si="6"/>
        <v>1.9861212033069511</v>
      </c>
    </row>
    <row r="44" spans="1:19" x14ac:dyDescent="0.2">
      <c r="A44" s="163" t="s">
        <v>171</v>
      </c>
      <c r="B44" s="163" t="s">
        <v>178</v>
      </c>
      <c r="C44" s="165">
        <f>[2]Sheet4!F17</f>
        <v>8.2641364515793718</v>
      </c>
      <c r="D44" s="165"/>
      <c r="E44" s="165"/>
      <c r="F44" s="165">
        <f t="shared" si="4"/>
        <v>8.2641364515793718</v>
      </c>
      <c r="G44" s="166" t="str">
        <f t="shared" si="0"/>
        <v>CY</v>
      </c>
      <c r="H44" s="166" t="str">
        <f t="shared" si="1"/>
        <v>EL</v>
      </c>
      <c r="I44" s="166" t="str">
        <f t="shared" si="5"/>
        <v>CY-EL</v>
      </c>
      <c r="J44" s="166" t="str">
        <f t="shared" si="2"/>
        <v>na</v>
      </c>
      <c r="K44" s="166">
        <f t="shared" si="3"/>
        <v>3.5021987154929581</v>
      </c>
      <c r="L44" s="170">
        <f t="shared" si="6"/>
        <v>10.015235809325851</v>
      </c>
    </row>
    <row r="45" spans="1:19" x14ac:dyDescent="0.2">
      <c r="A45" s="163" t="s">
        <v>171</v>
      </c>
      <c r="B45" s="163" t="s">
        <v>185</v>
      </c>
      <c r="C45" s="165">
        <f>[2]Sheet4!F18</f>
        <v>13.816436227185397</v>
      </c>
      <c r="D45" s="165"/>
      <c r="E45" s="166" t="s">
        <v>198</v>
      </c>
      <c r="F45" s="165" t="str">
        <f t="shared" si="4"/>
        <v>na</v>
      </c>
      <c r="G45" s="166" t="str">
        <f t="shared" si="0"/>
        <v>CY</v>
      </c>
      <c r="H45" s="166" t="str">
        <f t="shared" si="1"/>
        <v>MT</v>
      </c>
      <c r="I45" s="166" t="str">
        <f t="shared" si="5"/>
        <v>CY-MT</v>
      </c>
      <c r="J45" s="166" t="str">
        <f t="shared" si="2"/>
        <v>na</v>
      </c>
      <c r="K45" s="166" t="str">
        <f t="shared" si="3"/>
        <v>na</v>
      </c>
      <c r="L45" s="170" t="str">
        <f t="shared" si="6"/>
        <v/>
      </c>
    </row>
    <row r="46" spans="1:19" x14ac:dyDescent="0.2">
      <c r="A46" s="163" t="s">
        <v>172</v>
      </c>
      <c r="B46" s="163" t="s">
        <v>177</v>
      </c>
      <c r="C46" s="165">
        <f>[2]Sheet4!F19</f>
        <v>1.3763694942743767</v>
      </c>
      <c r="D46" s="165"/>
      <c r="E46" s="165"/>
      <c r="F46" s="165">
        <f t="shared" si="4"/>
        <v>1.3763694942743767</v>
      </c>
      <c r="G46" s="166" t="str">
        <f t="shared" si="0"/>
        <v>CZ</v>
      </c>
      <c r="H46" s="166" t="str">
        <f t="shared" si="1"/>
        <v>DE</v>
      </c>
      <c r="I46" s="166" t="str">
        <f t="shared" si="5"/>
        <v>CZ-DE</v>
      </c>
      <c r="J46" s="166" t="str">
        <f t="shared" si="2"/>
        <v>na</v>
      </c>
      <c r="K46" s="166">
        <f t="shared" si="3"/>
        <v>1.9601733367849226</v>
      </c>
      <c r="L46" s="170">
        <f t="shared" si="6"/>
        <v>2.3564561626668379</v>
      </c>
    </row>
    <row r="47" spans="1:19" x14ac:dyDescent="0.2">
      <c r="A47" s="163" t="s">
        <v>172</v>
      </c>
      <c r="B47" s="163" t="s">
        <v>188</v>
      </c>
      <c r="C47" s="165">
        <f>[2]Sheet4!F20</f>
        <v>1.0711450736105677</v>
      </c>
      <c r="D47" s="165"/>
      <c r="E47" s="165"/>
      <c r="F47" s="165">
        <f t="shared" si="4"/>
        <v>1.0711450736105677</v>
      </c>
      <c r="G47" s="166" t="str">
        <f t="shared" si="0"/>
        <v>CZ</v>
      </c>
      <c r="H47" s="166" t="str">
        <f t="shared" si="1"/>
        <v>PL</v>
      </c>
      <c r="I47" s="166" t="str">
        <f t="shared" si="5"/>
        <v>CZ-PL</v>
      </c>
      <c r="J47" s="166" t="str">
        <f t="shared" si="2"/>
        <v>na</v>
      </c>
      <c r="K47" s="166">
        <f t="shared" si="3"/>
        <v>0.78855695626460665</v>
      </c>
      <c r="L47" s="170">
        <f t="shared" si="6"/>
        <v>1.4654235517428709</v>
      </c>
    </row>
    <row r="48" spans="1:19" x14ac:dyDescent="0.2">
      <c r="A48" s="163" t="s">
        <v>172</v>
      </c>
      <c r="B48" s="163" t="s">
        <v>191</v>
      </c>
      <c r="C48" s="165">
        <f>[2]Sheet4!F21</f>
        <v>1.8597422534965751</v>
      </c>
      <c r="D48" s="165"/>
      <c r="E48" s="165"/>
      <c r="F48" s="165">
        <f t="shared" si="4"/>
        <v>1.8597422534965751</v>
      </c>
      <c r="G48" s="166" t="str">
        <f t="shared" si="0"/>
        <v>CZ</v>
      </c>
      <c r="H48" s="166" t="str">
        <f t="shared" si="1"/>
        <v>SK</v>
      </c>
      <c r="I48" s="166" t="str">
        <f t="shared" si="5"/>
        <v>CZ-SK</v>
      </c>
      <c r="J48" s="166" t="str">
        <f t="shared" si="2"/>
        <v>na</v>
      </c>
      <c r="K48" s="166" t="str">
        <f t="shared" si="3"/>
        <v>na</v>
      </c>
      <c r="L48" s="170">
        <f t="shared" si="6"/>
        <v>1.8597422534965751</v>
      </c>
    </row>
    <row r="49" spans="1:12" x14ac:dyDescent="0.2">
      <c r="A49" s="163" t="s">
        <v>173</v>
      </c>
      <c r="B49" s="163" t="s">
        <v>177</v>
      </c>
      <c r="C49" s="165">
        <f>[2]Sheet4!F22</f>
        <v>2.1689871771375095</v>
      </c>
      <c r="D49" s="165"/>
      <c r="E49" s="165"/>
      <c r="F49" s="165">
        <f t="shared" si="4"/>
        <v>2.1689871771375095</v>
      </c>
      <c r="G49" s="166" t="str">
        <f t="shared" si="0"/>
        <v>DK</v>
      </c>
      <c r="H49" s="166" t="str">
        <f t="shared" si="1"/>
        <v>DE</v>
      </c>
      <c r="I49" s="166" t="str">
        <f t="shared" si="5"/>
        <v>DE-DK</v>
      </c>
      <c r="J49" s="166">
        <f t="shared" si="2"/>
        <v>1.1270959372763993</v>
      </c>
      <c r="K49" s="166">
        <f t="shared" si="3"/>
        <v>1.9601733367849226</v>
      </c>
      <c r="L49" s="170">
        <f t="shared" si="6"/>
        <v>3.7126218141681706</v>
      </c>
    </row>
    <row r="50" spans="1:12" x14ac:dyDescent="0.2">
      <c r="A50" s="163" t="s">
        <v>173</v>
      </c>
      <c r="B50" s="163" t="s">
        <v>182</v>
      </c>
      <c r="C50" s="165">
        <f>[2]Sheet4!F23</f>
        <v>5.1637500598461799</v>
      </c>
      <c r="D50" s="165"/>
      <c r="E50" s="166" t="s">
        <v>198</v>
      </c>
      <c r="F50" s="165" t="str">
        <f t="shared" si="4"/>
        <v>na</v>
      </c>
      <c r="G50" s="166" t="str">
        <f t="shared" si="0"/>
        <v>DK</v>
      </c>
      <c r="H50" s="166" t="str">
        <f t="shared" si="1"/>
        <v>LV</v>
      </c>
      <c r="I50" s="166" t="str">
        <f t="shared" si="5"/>
        <v>DK-LV</v>
      </c>
      <c r="J50" s="166">
        <f t="shared" si="2"/>
        <v>1.1270959372763993</v>
      </c>
      <c r="K50" s="166" t="str">
        <f t="shared" si="3"/>
        <v>na</v>
      </c>
      <c r="L50" s="170" t="str">
        <f t="shared" si="6"/>
        <v/>
      </c>
    </row>
    <row r="51" spans="1:12" x14ac:dyDescent="0.2">
      <c r="A51" s="163" t="s">
        <v>173</v>
      </c>
      <c r="B51" s="163" t="s">
        <v>183</v>
      </c>
      <c r="C51" s="165">
        <f>[2]Sheet4!F24</f>
        <v>5.2131532883104894</v>
      </c>
      <c r="D51" s="165"/>
      <c r="E51" s="166" t="s">
        <v>198</v>
      </c>
      <c r="F51" s="165" t="str">
        <f t="shared" si="4"/>
        <v>na</v>
      </c>
      <c r="G51" s="166" t="str">
        <f t="shared" si="0"/>
        <v>DK</v>
      </c>
      <c r="H51" s="166" t="str">
        <f t="shared" si="1"/>
        <v>LT</v>
      </c>
      <c r="I51" s="166" t="str">
        <f t="shared" si="5"/>
        <v>DK-LT</v>
      </c>
      <c r="J51" s="166">
        <f t="shared" si="2"/>
        <v>1.1270959372763993</v>
      </c>
      <c r="K51" s="166" t="str">
        <f t="shared" si="3"/>
        <v>na</v>
      </c>
      <c r="L51" s="170" t="str">
        <f t="shared" si="6"/>
        <v/>
      </c>
    </row>
    <row r="52" spans="1:12" x14ac:dyDescent="0.2">
      <c r="A52" s="163" t="s">
        <v>173</v>
      </c>
      <c r="B52" s="163" t="s">
        <v>186</v>
      </c>
      <c r="C52" s="165">
        <f>[2]Sheet4!F25</f>
        <v>2.3085995139133026</v>
      </c>
      <c r="D52" s="165"/>
      <c r="E52" s="165"/>
      <c r="F52" s="165">
        <f t="shared" si="4"/>
        <v>2.3085995139133026</v>
      </c>
      <c r="G52" s="166" t="str">
        <f t="shared" si="0"/>
        <v>DK</v>
      </c>
      <c r="H52" s="166" t="str">
        <f t="shared" si="1"/>
        <v>NL</v>
      </c>
      <c r="I52" s="166" t="str">
        <f t="shared" si="5"/>
        <v>DK-NL</v>
      </c>
      <c r="J52" s="166">
        <f t="shared" si="2"/>
        <v>1.1270959372763993</v>
      </c>
      <c r="K52" s="166">
        <f t="shared" si="3"/>
        <v>0.91223416987353512</v>
      </c>
      <c r="L52" s="170">
        <f t="shared" si="6"/>
        <v>3.3282645674882696</v>
      </c>
    </row>
    <row r="53" spans="1:12" x14ac:dyDescent="0.2">
      <c r="A53" s="163" t="s">
        <v>173</v>
      </c>
      <c r="B53" s="163" t="s">
        <v>187</v>
      </c>
      <c r="C53" s="165">
        <f>[2]Sheet4!F26</f>
        <v>2.5129508501034223</v>
      </c>
      <c r="D53" s="165"/>
      <c r="E53" s="165"/>
      <c r="F53" s="165">
        <f t="shared" si="4"/>
        <v>2.5129508501034223</v>
      </c>
      <c r="G53" s="166" t="str">
        <f t="shared" si="0"/>
        <v>DK</v>
      </c>
      <c r="H53" s="166" t="str">
        <f t="shared" si="1"/>
        <v>NO</v>
      </c>
      <c r="I53" s="166" t="str">
        <f t="shared" si="5"/>
        <v>DK-NO</v>
      </c>
      <c r="J53" s="166">
        <f t="shared" si="2"/>
        <v>1.1270959372763993</v>
      </c>
      <c r="K53" s="166">
        <f t="shared" si="3"/>
        <v>1.1830224647149461</v>
      </c>
      <c r="L53" s="170">
        <f t="shared" si="6"/>
        <v>3.6680100510990949</v>
      </c>
    </row>
    <row r="54" spans="1:12" x14ac:dyDescent="0.2">
      <c r="A54" s="163" t="s">
        <v>173</v>
      </c>
      <c r="B54" s="163" t="s">
        <v>188</v>
      </c>
      <c r="C54" s="165">
        <f>[2]Sheet4!F27</f>
        <v>3.3573944482801816</v>
      </c>
      <c r="D54" s="165"/>
      <c r="E54" s="165"/>
      <c r="F54" s="165">
        <f t="shared" si="4"/>
        <v>3.3573944482801816</v>
      </c>
      <c r="G54" s="166" t="str">
        <f t="shared" si="0"/>
        <v>DK</v>
      </c>
      <c r="H54" s="166" t="str">
        <f t="shared" si="1"/>
        <v>PL</v>
      </c>
      <c r="I54" s="166" t="str">
        <f t="shared" si="5"/>
        <v>DK-PL</v>
      </c>
      <c r="J54" s="166">
        <f t="shared" si="2"/>
        <v>1.1270959372763993</v>
      </c>
      <c r="K54" s="166">
        <f t="shared" si="3"/>
        <v>0.78855695626460665</v>
      </c>
      <c r="L54" s="170">
        <f t="shared" si="6"/>
        <v>4.3152208950506843</v>
      </c>
    </row>
    <row r="55" spans="1:12" x14ac:dyDescent="0.2">
      <c r="A55" s="163" t="s">
        <v>173</v>
      </c>
      <c r="B55" s="163" t="s">
        <v>194</v>
      </c>
      <c r="C55" s="165">
        <f>[2]Sheet4!F28</f>
        <v>3.406419363733729</v>
      </c>
      <c r="D55" s="165"/>
      <c r="E55" s="165"/>
      <c r="F55" s="165">
        <f t="shared" si="4"/>
        <v>3.406419363733729</v>
      </c>
      <c r="G55" s="166" t="str">
        <f t="shared" si="0"/>
        <v>DK</v>
      </c>
      <c r="H55" s="166" t="str">
        <f t="shared" si="1"/>
        <v>SE</v>
      </c>
      <c r="I55" s="166" t="str">
        <f t="shared" si="5"/>
        <v>DK-SE</v>
      </c>
      <c r="J55" s="166">
        <f t="shared" si="2"/>
        <v>1.1270959372763993</v>
      </c>
      <c r="K55" s="166" t="str">
        <f t="shared" si="3"/>
        <v>na</v>
      </c>
      <c r="L55" s="170">
        <f t="shared" si="6"/>
        <v>3.9699673323719287</v>
      </c>
    </row>
    <row r="56" spans="1:12" x14ac:dyDescent="0.2">
      <c r="A56" s="163" t="s">
        <v>173</v>
      </c>
      <c r="B56" s="163" t="s">
        <v>195</v>
      </c>
      <c r="C56" s="165">
        <f>[2]Sheet4!F29</f>
        <v>2.5075921575745008</v>
      </c>
      <c r="D56" s="165"/>
      <c r="E56" s="165"/>
      <c r="F56" s="165">
        <f t="shared" si="4"/>
        <v>2.5075921575745008</v>
      </c>
      <c r="G56" s="166" t="str">
        <f t="shared" si="0"/>
        <v>DK</v>
      </c>
      <c r="H56" s="166" t="str">
        <f t="shared" si="1"/>
        <v>UK</v>
      </c>
      <c r="I56" s="166" t="str">
        <f t="shared" si="5"/>
        <v>DK-UK</v>
      </c>
      <c r="J56" s="166">
        <f t="shared" si="2"/>
        <v>1.1270959372763993</v>
      </c>
      <c r="K56" s="166">
        <f t="shared" si="3"/>
        <v>1.6798272738106075</v>
      </c>
      <c r="L56" s="170">
        <f t="shared" si="6"/>
        <v>3.9110537631180042</v>
      </c>
    </row>
    <row r="57" spans="1:12" x14ac:dyDescent="0.2">
      <c r="A57" s="163" t="s">
        <v>174</v>
      </c>
      <c r="B57" s="163" t="s">
        <v>175</v>
      </c>
      <c r="C57" s="165">
        <f>[2]Sheet4!F30</f>
        <v>2.1673329849531937</v>
      </c>
      <c r="D57" s="165"/>
      <c r="E57" s="165"/>
      <c r="F57" s="165">
        <f t="shared" si="4"/>
        <v>2.1673329849531937</v>
      </c>
      <c r="G57" s="166" t="str">
        <f t="shared" si="0"/>
        <v>EE</v>
      </c>
      <c r="H57" s="166" t="str">
        <f t="shared" si="1"/>
        <v>FI</v>
      </c>
      <c r="I57" s="166" t="str">
        <f t="shared" si="5"/>
        <v>EE-FI</v>
      </c>
      <c r="J57" s="166" t="str">
        <f t="shared" si="2"/>
        <v>na</v>
      </c>
      <c r="K57" s="166" t="str">
        <f t="shared" si="3"/>
        <v>na</v>
      </c>
      <c r="L57" s="170">
        <f t="shared" si="6"/>
        <v>2.1673329849531937</v>
      </c>
    </row>
    <row r="58" spans="1:12" x14ac:dyDescent="0.2">
      <c r="A58" s="163" t="s">
        <v>174</v>
      </c>
      <c r="B58" s="163" t="s">
        <v>182</v>
      </c>
      <c r="C58" s="165">
        <f>[2]Sheet4!F31</f>
        <v>1.5332358715018191</v>
      </c>
      <c r="D58" s="165"/>
      <c r="E58" s="165"/>
      <c r="F58" s="165">
        <f t="shared" si="4"/>
        <v>1.5332358715018191</v>
      </c>
      <c r="G58" s="166" t="str">
        <f t="shared" si="0"/>
        <v>EE</v>
      </c>
      <c r="H58" s="166" t="str">
        <f t="shared" si="1"/>
        <v>LV</v>
      </c>
      <c r="I58" s="166" t="str">
        <f t="shared" si="5"/>
        <v>EE-LV</v>
      </c>
      <c r="J58" s="166" t="str">
        <f t="shared" si="2"/>
        <v>na</v>
      </c>
      <c r="K58" s="166" t="str">
        <f t="shared" si="3"/>
        <v>na</v>
      </c>
      <c r="L58" s="170">
        <f t="shared" si="6"/>
        <v>1.5332358715018191</v>
      </c>
    </row>
    <row r="59" spans="1:12" x14ac:dyDescent="0.2">
      <c r="A59" s="163" t="s">
        <v>174</v>
      </c>
      <c r="B59" s="163" t="s">
        <v>183</v>
      </c>
      <c r="C59" s="165">
        <f>[2]Sheet4!F32</f>
        <v>2.2288422297619115</v>
      </c>
      <c r="D59" s="165"/>
      <c r="E59" s="166" t="s">
        <v>198</v>
      </c>
      <c r="F59" s="165" t="str">
        <f t="shared" si="4"/>
        <v>na</v>
      </c>
      <c r="G59" s="166" t="str">
        <f t="shared" si="0"/>
        <v>EE</v>
      </c>
      <c r="H59" s="166" t="str">
        <f t="shared" si="1"/>
        <v>LT</v>
      </c>
      <c r="I59" s="166" t="str">
        <f t="shared" si="5"/>
        <v>EE-LT</v>
      </c>
      <c r="J59" s="166" t="str">
        <f t="shared" si="2"/>
        <v>na</v>
      </c>
      <c r="K59" s="166" t="str">
        <f t="shared" si="3"/>
        <v>na</v>
      </c>
      <c r="L59" s="170" t="str">
        <f t="shared" si="6"/>
        <v/>
      </c>
    </row>
    <row r="60" spans="1:12" x14ac:dyDescent="0.2">
      <c r="A60" s="163" t="s">
        <v>175</v>
      </c>
      <c r="B60" s="163" t="s">
        <v>182</v>
      </c>
      <c r="C60" s="165">
        <f>[2]Sheet4!F33</f>
        <v>2.9641937078586067</v>
      </c>
      <c r="D60" s="165"/>
      <c r="E60" s="166" t="s">
        <v>198</v>
      </c>
      <c r="F60" s="165" t="str">
        <f t="shared" si="4"/>
        <v>na</v>
      </c>
      <c r="G60" s="166" t="str">
        <f t="shared" si="0"/>
        <v>FI</v>
      </c>
      <c r="H60" s="166" t="str">
        <f t="shared" si="1"/>
        <v>LV</v>
      </c>
      <c r="I60" s="166" t="str">
        <f t="shared" si="5"/>
        <v>FI-LV</v>
      </c>
      <c r="J60" s="166" t="str">
        <f t="shared" si="2"/>
        <v>na</v>
      </c>
      <c r="K60" s="166" t="str">
        <f t="shared" si="3"/>
        <v>na</v>
      </c>
      <c r="L60" s="170" t="str">
        <f t="shared" si="6"/>
        <v/>
      </c>
    </row>
    <row r="61" spans="1:12" x14ac:dyDescent="0.2">
      <c r="A61" s="163" t="s">
        <v>175</v>
      </c>
      <c r="B61" s="163" t="s">
        <v>187</v>
      </c>
      <c r="C61" s="165">
        <f>[2]Sheet4!F34</f>
        <v>5.4988908799689318</v>
      </c>
      <c r="D61" s="165"/>
      <c r="E61" s="165"/>
      <c r="F61" s="165">
        <f t="shared" si="4"/>
        <v>5.4988908799689318</v>
      </c>
      <c r="G61" s="166" t="str">
        <f t="shared" si="0"/>
        <v>FI</v>
      </c>
      <c r="H61" s="166" t="str">
        <f t="shared" si="1"/>
        <v>NO</v>
      </c>
      <c r="I61" s="166" t="str">
        <f t="shared" si="5"/>
        <v>FI-NO</v>
      </c>
      <c r="J61" s="166" t="str">
        <f t="shared" si="2"/>
        <v>na</v>
      </c>
      <c r="K61" s="166">
        <f t="shared" si="3"/>
        <v>1.1830224647149461</v>
      </c>
      <c r="L61" s="170">
        <f t="shared" si="6"/>
        <v>6.0904021123264052</v>
      </c>
    </row>
    <row r="62" spans="1:12" x14ac:dyDescent="0.2">
      <c r="A62" s="163" t="s">
        <v>175</v>
      </c>
      <c r="B62" s="163" t="s">
        <v>194</v>
      </c>
      <c r="C62" s="165">
        <f>[2]Sheet4!F35</f>
        <v>2.7473980989850442</v>
      </c>
      <c r="D62" s="165"/>
      <c r="E62" s="165"/>
      <c r="F62" s="165">
        <f t="shared" si="4"/>
        <v>2.7473980989850442</v>
      </c>
      <c r="G62" s="166" t="str">
        <f t="shared" si="0"/>
        <v>FI</v>
      </c>
      <c r="H62" s="166" t="str">
        <f t="shared" si="1"/>
        <v>SE</v>
      </c>
      <c r="I62" s="166" t="str">
        <f t="shared" si="5"/>
        <v>FI-SE</v>
      </c>
      <c r="J62" s="166" t="str">
        <f t="shared" si="2"/>
        <v>na</v>
      </c>
      <c r="K62" s="166" t="str">
        <f t="shared" si="3"/>
        <v>na</v>
      </c>
      <c r="L62" s="170">
        <f t="shared" si="6"/>
        <v>2.7473980989850442</v>
      </c>
    </row>
    <row r="63" spans="1:12" x14ac:dyDescent="0.2">
      <c r="A63" s="163" t="s">
        <v>176</v>
      </c>
      <c r="B63" s="163" t="s">
        <v>181</v>
      </c>
      <c r="C63" s="165">
        <f>[2]Sheet4!F36</f>
        <v>2.516293356822044</v>
      </c>
      <c r="D63" s="165"/>
      <c r="E63" s="165"/>
      <c r="F63" s="165">
        <f t="shared" si="4"/>
        <v>2.516293356822044</v>
      </c>
      <c r="G63" s="166" t="str">
        <f t="shared" si="0"/>
        <v>FR</v>
      </c>
      <c r="H63" s="166" t="str">
        <f t="shared" si="1"/>
        <v>IT</v>
      </c>
      <c r="I63" s="166" t="str">
        <f t="shared" si="5"/>
        <v>FR-IT</v>
      </c>
      <c r="J63" s="166">
        <f t="shared" si="2"/>
        <v>1.7376952550255162</v>
      </c>
      <c r="K63" s="166">
        <f t="shared" si="3"/>
        <v>1.6545000463023387</v>
      </c>
      <c r="L63" s="170">
        <f t="shared" si="6"/>
        <v>4.2123910074859712</v>
      </c>
    </row>
    <row r="64" spans="1:12" x14ac:dyDescent="0.2">
      <c r="A64" s="163" t="s">
        <v>176</v>
      </c>
      <c r="B64" s="163" t="s">
        <v>184</v>
      </c>
      <c r="C64" s="165">
        <f>[2]Sheet4!F37</f>
        <v>1.5736040951208545</v>
      </c>
      <c r="D64" s="165"/>
      <c r="E64" s="165"/>
      <c r="F64" s="165">
        <f t="shared" si="4"/>
        <v>1.5736040951208545</v>
      </c>
      <c r="G64" s="166" t="str">
        <f t="shared" ref="G64:G94" si="7">INDEX($R$4:$R$40,MATCH(A64,$S$4:$S$40,0))</f>
        <v>FR</v>
      </c>
      <c r="H64" s="166" t="str">
        <f t="shared" ref="H64:H94" si="8">INDEX($R$4:$R$40,MATCH(B64,$S$4:$S$40,0))</f>
        <v>LU</v>
      </c>
      <c r="I64" s="166" t="str">
        <f t="shared" si="5"/>
        <v>FR-LU</v>
      </c>
      <c r="J64" s="166">
        <f t="shared" ref="J64:J94" si="9">LOOKUP(A64,$A$4:$A$31,$C$4:$C$31)</f>
        <v>1.7376952550255162</v>
      </c>
      <c r="K64" s="166" t="str">
        <f t="shared" ref="K64:K94" si="10">LOOKUP(B64,$A$4:$A$31,$C$4:$C$31)</f>
        <v>na</v>
      </c>
      <c r="L64" s="170">
        <f t="shared" si="6"/>
        <v>2.4424517226336127</v>
      </c>
    </row>
    <row r="65" spans="1:12" x14ac:dyDescent="0.2">
      <c r="A65" s="163" t="s">
        <v>176</v>
      </c>
      <c r="B65" s="163" t="s">
        <v>185</v>
      </c>
      <c r="C65" s="165">
        <f>[2]Sheet4!F38</f>
        <v>7.2996608111995505</v>
      </c>
      <c r="D65" s="165"/>
      <c r="E65" s="166" t="s">
        <v>198</v>
      </c>
      <c r="F65" s="165" t="str">
        <f t="shared" si="4"/>
        <v>na</v>
      </c>
      <c r="G65" s="166" t="str">
        <f t="shared" si="7"/>
        <v>FR</v>
      </c>
      <c r="H65" s="166" t="str">
        <f t="shared" si="8"/>
        <v>MT</v>
      </c>
      <c r="I65" s="166" t="str">
        <f t="shared" si="5"/>
        <v>FR-MT</v>
      </c>
      <c r="J65" s="166">
        <f t="shared" si="9"/>
        <v>1.7376952550255162</v>
      </c>
      <c r="K65" s="166" t="str">
        <f t="shared" si="10"/>
        <v>na</v>
      </c>
      <c r="L65" s="170" t="str">
        <f t="shared" si="6"/>
        <v/>
      </c>
    </row>
    <row r="66" spans="1:12" x14ac:dyDescent="0.2">
      <c r="A66" s="163" t="s">
        <v>176</v>
      </c>
      <c r="B66" s="163" t="s">
        <v>193</v>
      </c>
      <c r="C66" s="165">
        <f>[2]Sheet4!F39</f>
        <v>2.6092114830066748</v>
      </c>
      <c r="D66" s="165"/>
      <c r="E66" s="165"/>
      <c r="F66" s="165">
        <f t="shared" si="4"/>
        <v>2.6092114830066748</v>
      </c>
      <c r="G66" s="166" t="str">
        <f t="shared" si="7"/>
        <v>FR</v>
      </c>
      <c r="H66" s="166" t="str">
        <f t="shared" si="8"/>
        <v>ES</v>
      </c>
      <c r="I66" s="166" t="str">
        <f t="shared" si="5"/>
        <v>ES-FR</v>
      </c>
      <c r="J66" s="166">
        <f t="shared" si="9"/>
        <v>1.7376952550255162</v>
      </c>
      <c r="K66" s="166">
        <f t="shared" si="10"/>
        <v>1.7111312467759663</v>
      </c>
      <c r="L66" s="170">
        <f t="shared" si="6"/>
        <v>4.3336247339074161</v>
      </c>
    </row>
    <row r="67" spans="1:12" x14ac:dyDescent="0.2">
      <c r="A67" s="163" t="s">
        <v>176</v>
      </c>
      <c r="B67" s="163" t="s">
        <v>195</v>
      </c>
      <c r="C67" s="165">
        <f>[2]Sheet4!F40</f>
        <v>2.0779398458806111</v>
      </c>
      <c r="D67" s="165"/>
      <c r="E67" s="165"/>
      <c r="F67" s="165">
        <f t="shared" si="4"/>
        <v>2.0779398458806111</v>
      </c>
      <c r="G67" s="166" t="str">
        <f t="shared" si="7"/>
        <v>FR</v>
      </c>
      <c r="H67" s="166" t="str">
        <f t="shared" si="8"/>
        <v>UK</v>
      </c>
      <c r="I67" s="166" t="str">
        <f t="shared" si="5"/>
        <v>FR-UK</v>
      </c>
      <c r="J67" s="166">
        <f t="shared" si="9"/>
        <v>1.7376952550255162</v>
      </c>
      <c r="K67" s="166">
        <f t="shared" si="10"/>
        <v>1.6798272738106075</v>
      </c>
      <c r="L67" s="170">
        <f t="shared" si="6"/>
        <v>3.7867011102986732</v>
      </c>
    </row>
    <row r="68" spans="1:12" x14ac:dyDescent="0.2">
      <c r="A68" s="163" t="s">
        <v>177</v>
      </c>
      <c r="B68" s="163" t="s">
        <v>181</v>
      </c>
      <c r="C68" s="165">
        <f>[2]Sheet4!F41</f>
        <v>2.8554620978240939</v>
      </c>
      <c r="D68" s="165"/>
      <c r="E68" s="166" t="s">
        <v>198</v>
      </c>
      <c r="F68" s="165" t="str">
        <f t="shared" si="4"/>
        <v>na</v>
      </c>
      <c r="G68" s="166" t="str">
        <f t="shared" si="7"/>
        <v>DE</v>
      </c>
      <c r="H68" s="166" t="str">
        <f t="shared" si="8"/>
        <v>IT</v>
      </c>
      <c r="I68" s="166" t="str">
        <f t="shared" si="5"/>
        <v>DE-IT</v>
      </c>
      <c r="J68" s="166">
        <f t="shared" si="9"/>
        <v>1.9601733367849226</v>
      </c>
      <c r="K68" s="166">
        <f t="shared" si="10"/>
        <v>1.6545000463023387</v>
      </c>
      <c r="L68" s="170" t="str">
        <f t="shared" si="6"/>
        <v/>
      </c>
    </row>
    <row r="69" spans="1:12" x14ac:dyDescent="0.2">
      <c r="A69" s="163" t="s">
        <v>177</v>
      </c>
      <c r="B69" s="163" t="s">
        <v>184</v>
      </c>
      <c r="C69" s="165">
        <f>[2]Sheet4!F42</f>
        <v>0.94900931435157876</v>
      </c>
      <c r="D69" s="165"/>
      <c r="E69" s="165"/>
      <c r="F69" s="165">
        <f t="shared" si="4"/>
        <v>0.94900931435157876</v>
      </c>
      <c r="G69" s="166" t="str">
        <f t="shared" si="7"/>
        <v>DE</v>
      </c>
      <c r="H69" s="166" t="str">
        <f t="shared" si="8"/>
        <v>LU</v>
      </c>
      <c r="I69" s="166" t="str">
        <f t="shared" si="5"/>
        <v>DE-LU</v>
      </c>
      <c r="J69" s="166">
        <f t="shared" si="9"/>
        <v>1.9601733367849226</v>
      </c>
      <c r="K69" s="166" t="str">
        <f t="shared" si="10"/>
        <v>na</v>
      </c>
      <c r="L69" s="170">
        <f t="shared" si="6"/>
        <v>1.9290959827440401</v>
      </c>
    </row>
    <row r="70" spans="1:12" x14ac:dyDescent="0.2">
      <c r="A70" s="163" t="s">
        <v>177</v>
      </c>
      <c r="B70" s="163" t="s">
        <v>186</v>
      </c>
      <c r="C70" s="165">
        <f>[2]Sheet4!F43</f>
        <v>1.2556253334628209</v>
      </c>
      <c r="D70" s="165"/>
      <c r="E70" s="165"/>
      <c r="F70" s="165">
        <f t="shared" si="4"/>
        <v>1.2556253334628209</v>
      </c>
      <c r="G70" s="166" t="str">
        <f t="shared" si="7"/>
        <v>DE</v>
      </c>
      <c r="H70" s="166" t="str">
        <f t="shared" si="8"/>
        <v>NL</v>
      </c>
      <c r="I70" s="166" t="str">
        <f t="shared" si="5"/>
        <v>DE-NL</v>
      </c>
      <c r="J70" s="166">
        <f t="shared" si="9"/>
        <v>1.9601733367849226</v>
      </c>
      <c r="K70" s="166">
        <f t="shared" si="10"/>
        <v>0.91223416987353512</v>
      </c>
      <c r="L70" s="170">
        <f t="shared" si="6"/>
        <v>2.6918290867920498</v>
      </c>
    </row>
    <row r="71" spans="1:12" x14ac:dyDescent="0.2">
      <c r="A71" s="163" t="s">
        <v>177</v>
      </c>
      <c r="B71" s="163" t="s">
        <v>188</v>
      </c>
      <c r="C71" s="165">
        <f>[2]Sheet4!F44</f>
        <v>0.19173793533716033</v>
      </c>
      <c r="D71" s="165"/>
      <c r="E71" s="165"/>
      <c r="F71" s="165">
        <f t="shared" si="4"/>
        <v>0.19173793533716033</v>
      </c>
      <c r="G71" s="166" t="str">
        <f t="shared" si="7"/>
        <v>DE</v>
      </c>
      <c r="H71" s="166" t="str">
        <f t="shared" si="8"/>
        <v>PL</v>
      </c>
      <c r="I71" s="166" t="str">
        <f t="shared" si="5"/>
        <v>DE-PL</v>
      </c>
      <c r="J71" s="166">
        <f t="shared" si="9"/>
        <v>1.9601733367849226</v>
      </c>
      <c r="K71" s="166">
        <f t="shared" si="10"/>
        <v>0.78855695626460665</v>
      </c>
      <c r="L71" s="170">
        <f t="shared" si="6"/>
        <v>1.5661030818619248</v>
      </c>
    </row>
    <row r="72" spans="1:12" x14ac:dyDescent="0.2">
      <c r="A72" s="163" t="s">
        <v>177</v>
      </c>
      <c r="B72" s="163" t="s">
        <v>192</v>
      </c>
      <c r="C72" s="165">
        <f>[2]Sheet4!F45</f>
        <v>2.41559533483961</v>
      </c>
      <c r="D72" s="165"/>
      <c r="E72" s="166" t="s">
        <v>198</v>
      </c>
      <c r="F72" s="165" t="str">
        <f t="shared" si="4"/>
        <v>na</v>
      </c>
      <c r="G72" s="166" t="str">
        <f t="shared" si="7"/>
        <v>DE</v>
      </c>
      <c r="H72" s="166" t="str">
        <f t="shared" si="8"/>
        <v>SI</v>
      </c>
      <c r="I72" s="166" t="str">
        <f t="shared" si="5"/>
        <v>DE-SI</v>
      </c>
      <c r="J72" s="166">
        <f t="shared" si="9"/>
        <v>1.9601733367849226</v>
      </c>
      <c r="K72" s="166" t="str">
        <f t="shared" si="10"/>
        <v>na</v>
      </c>
      <c r="L72" s="170" t="str">
        <f t="shared" si="6"/>
        <v/>
      </c>
    </row>
    <row r="73" spans="1:12" x14ac:dyDescent="0.2">
      <c r="A73" s="163" t="s">
        <v>178</v>
      </c>
      <c r="B73" s="163" t="s">
        <v>181</v>
      </c>
      <c r="C73" s="165">
        <f>[2]Sheet4!F46</f>
        <v>3.3258831998542973</v>
      </c>
      <c r="D73" s="165"/>
      <c r="E73" s="165"/>
      <c r="F73" s="165">
        <f t="shared" si="4"/>
        <v>3.3258831998542973</v>
      </c>
      <c r="G73" s="166" t="str">
        <f t="shared" si="7"/>
        <v>EL</v>
      </c>
      <c r="H73" s="166" t="str">
        <f t="shared" si="8"/>
        <v>IT</v>
      </c>
      <c r="I73" s="166" t="str">
        <f t="shared" si="5"/>
        <v>EL-IT</v>
      </c>
      <c r="J73" s="166">
        <f t="shared" si="9"/>
        <v>3.5021987154929581</v>
      </c>
      <c r="K73" s="166">
        <f t="shared" si="10"/>
        <v>1.6545000463023387</v>
      </c>
      <c r="L73" s="170">
        <f t="shared" si="6"/>
        <v>5.9042325807519456</v>
      </c>
    </row>
    <row r="74" spans="1:12" x14ac:dyDescent="0.2">
      <c r="A74" s="163" t="s">
        <v>178</v>
      </c>
      <c r="B74" s="163" t="s">
        <v>185</v>
      </c>
      <c r="C74" s="165">
        <f>[2]Sheet4!F47</f>
        <v>6.3503176912502406</v>
      </c>
      <c r="D74" s="165"/>
      <c r="E74" s="166" t="s">
        <v>198</v>
      </c>
      <c r="F74" s="165" t="str">
        <f t="shared" si="4"/>
        <v>na</v>
      </c>
      <c r="G74" s="166" t="str">
        <f t="shared" si="7"/>
        <v>EL</v>
      </c>
      <c r="H74" s="166" t="str">
        <f t="shared" si="8"/>
        <v>MT</v>
      </c>
      <c r="I74" s="166" t="str">
        <f t="shared" si="5"/>
        <v>EL-MT</v>
      </c>
      <c r="J74" s="166">
        <f t="shared" si="9"/>
        <v>3.5021987154929581</v>
      </c>
      <c r="K74" s="166" t="str">
        <f t="shared" si="10"/>
        <v>na</v>
      </c>
      <c r="L74" s="170" t="str">
        <f t="shared" si="6"/>
        <v/>
      </c>
    </row>
    <row r="75" spans="1:12" x14ac:dyDescent="0.2">
      <c r="A75" s="163" t="s">
        <v>179</v>
      </c>
      <c r="B75" s="163" t="s">
        <v>190</v>
      </c>
      <c r="C75" s="165">
        <f>[2]Sheet4!F48</f>
        <v>1.6147734521744461</v>
      </c>
      <c r="D75" s="165"/>
      <c r="E75" s="165"/>
      <c r="F75" s="165">
        <f t="shared" si="4"/>
        <v>1.6147734521744461</v>
      </c>
      <c r="G75" s="166" t="str">
        <f t="shared" si="7"/>
        <v>HU</v>
      </c>
      <c r="H75" s="166" t="str">
        <f t="shared" si="8"/>
        <v>RO</v>
      </c>
      <c r="I75" s="166" t="str">
        <f t="shared" si="5"/>
        <v>HU-RO</v>
      </c>
      <c r="J75" s="166">
        <f t="shared" si="9"/>
        <v>0.99094484316098708</v>
      </c>
      <c r="K75" s="166">
        <f t="shared" si="10"/>
        <v>1.1471492002812333</v>
      </c>
      <c r="L75" s="170">
        <f t="shared" si="6"/>
        <v>2.6838204738955564</v>
      </c>
    </row>
    <row r="76" spans="1:12" x14ac:dyDescent="0.2">
      <c r="A76" s="163" t="s">
        <v>179</v>
      </c>
      <c r="B76" s="163" t="s">
        <v>191</v>
      </c>
      <c r="C76" s="165">
        <f>[2]Sheet4!F49</f>
        <v>0.73435006130349978</v>
      </c>
      <c r="D76" s="165"/>
      <c r="E76" s="165"/>
      <c r="F76" s="165">
        <f t="shared" si="4"/>
        <v>0.73435006130349978</v>
      </c>
      <c r="G76" s="166" t="str">
        <f t="shared" si="7"/>
        <v>HU</v>
      </c>
      <c r="H76" s="166" t="str">
        <f t="shared" si="8"/>
        <v>SK</v>
      </c>
      <c r="I76" s="166" t="str">
        <f t="shared" si="5"/>
        <v>HU-SK</v>
      </c>
      <c r="J76" s="166">
        <f t="shared" si="9"/>
        <v>0.99094484316098708</v>
      </c>
      <c r="K76" s="166" t="str">
        <f t="shared" si="10"/>
        <v>na</v>
      </c>
      <c r="L76" s="170">
        <f t="shared" si="6"/>
        <v>1.2298224828839932</v>
      </c>
    </row>
    <row r="77" spans="1:12" x14ac:dyDescent="0.2">
      <c r="A77" s="163" t="s">
        <v>179</v>
      </c>
      <c r="B77" s="163" t="s">
        <v>192</v>
      </c>
      <c r="C77" s="165">
        <f>[2]Sheet4!F50</f>
        <v>1.5476117659108031</v>
      </c>
      <c r="D77" s="165"/>
      <c r="E77" s="165"/>
      <c r="F77" s="165">
        <f t="shared" si="4"/>
        <v>1.5476117659108031</v>
      </c>
      <c r="G77" s="166" t="str">
        <f t="shared" si="7"/>
        <v>HU</v>
      </c>
      <c r="H77" s="166" t="str">
        <f t="shared" si="8"/>
        <v>SI</v>
      </c>
      <c r="I77" s="166" t="str">
        <f t="shared" si="5"/>
        <v>HU-SI</v>
      </c>
      <c r="J77" s="166">
        <f t="shared" si="9"/>
        <v>0.99094484316098708</v>
      </c>
      <c r="K77" s="166" t="str">
        <f t="shared" si="10"/>
        <v>na</v>
      </c>
      <c r="L77" s="170">
        <f t="shared" si="6"/>
        <v>2.0430841874912966</v>
      </c>
    </row>
    <row r="78" spans="1:12" x14ac:dyDescent="0.2">
      <c r="A78" s="163" t="s">
        <v>180</v>
      </c>
      <c r="B78" s="163" t="s">
        <v>187</v>
      </c>
      <c r="C78" s="165">
        <f>[2]Sheet4!F51</f>
        <v>11.399238625476672</v>
      </c>
      <c r="D78" s="165"/>
      <c r="E78" s="166" t="s">
        <v>198</v>
      </c>
      <c r="F78" s="165" t="str">
        <f t="shared" si="4"/>
        <v>na</v>
      </c>
      <c r="G78" s="166" t="str">
        <f t="shared" si="7"/>
        <v>IE</v>
      </c>
      <c r="H78" s="166" t="str">
        <f t="shared" si="8"/>
        <v>NO</v>
      </c>
      <c r="I78" s="166" t="str">
        <f t="shared" si="5"/>
        <v>IE-NO</v>
      </c>
      <c r="J78" s="166" t="str">
        <f t="shared" si="9"/>
        <v>na</v>
      </c>
      <c r="K78" s="166">
        <f t="shared" si="10"/>
        <v>1.1830224647149461</v>
      </c>
      <c r="L78" s="170" t="str">
        <f t="shared" si="6"/>
        <v/>
      </c>
    </row>
    <row r="79" spans="1:12" x14ac:dyDescent="0.2">
      <c r="A79" s="163" t="s">
        <v>180</v>
      </c>
      <c r="B79" s="163" t="s">
        <v>189</v>
      </c>
      <c r="C79" s="165">
        <f>[2]Sheet4!F52</f>
        <v>10.211335771681686</v>
      </c>
      <c r="D79" s="165"/>
      <c r="E79" s="166" t="s">
        <v>198</v>
      </c>
      <c r="F79" s="165" t="str">
        <f t="shared" si="4"/>
        <v>na</v>
      </c>
      <c r="G79" s="166" t="str">
        <f t="shared" si="7"/>
        <v>IE</v>
      </c>
      <c r="H79" s="166" t="str">
        <f t="shared" si="8"/>
        <v>PT</v>
      </c>
      <c r="I79" s="166" t="str">
        <f t="shared" si="5"/>
        <v>IE-PT</v>
      </c>
      <c r="J79" s="166" t="str">
        <f t="shared" si="9"/>
        <v>na</v>
      </c>
      <c r="K79" s="166" t="str">
        <f t="shared" si="10"/>
        <v>na</v>
      </c>
      <c r="L79" s="170" t="str">
        <f t="shared" si="6"/>
        <v/>
      </c>
    </row>
    <row r="80" spans="1:12" x14ac:dyDescent="0.2">
      <c r="A80" s="163" t="s">
        <v>180</v>
      </c>
      <c r="B80" s="163" t="s">
        <v>193</v>
      </c>
      <c r="C80" s="165">
        <f>[2]Sheet4!F53</f>
        <v>8.4392731218560026</v>
      </c>
      <c r="D80" s="165"/>
      <c r="E80" s="166" t="s">
        <v>198</v>
      </c>
      <c r="F80" s="165" t="str">
        <f t="shared" si="4"/>
        <v>na</v>
      </c>
      <c r="G80" s="166" t="str">
        <f t="shared" si="7"/>
        <v>IE</v>
      </c>
      <c r="H80" s="166" t="str">
        <f t="shared" si="8"/>
        <v>ES</v>
      </c>
      <c r="I80" s="166" t="str">
        <f t="shared" si="5"/>
        <v>ES-IE</v>
      </c>
      <c r="J80" s="166" t="str">
        <f t="shared" si="9"/>
        <v>na</v>
      </c>
      <c r="K80" s="166">
        <f t="shared" si="10"/>
        <v>1.7111312467759663</v>
      </c>
      <c r="L80" s="170" t="str">
        <f t="shared" si="6"/>
        <v/>
      </c>
    </row>
    <row r="81" spans="1:20" x14ac:dyDescent="0.2">
      <c r="A81" s="163" t="s">
        <v>180</v>
      </c>
      <c r="B81" s="163" t="s">
        <v>195</v>
      </c>
      <c r="C81" s="165">
        <f>[2]Sheet4!F54</f>
        <v>3.3714810445044643</v>
      </c>
      <c r="D81" s="165"/>
      <c r="E81" s="165"/>
      <c r="F81" s="165">
        <f t="shared" si="4"/>
        <v>3.3714810445044643</v>
      </c>
      <c r="G81" s="166" t="str">
        <f t="shared" si="7"/>
        <v>IE</v>
      </c>
      <c r="H81" s="166" t="str">
        <f t="shared" si="8"/>
        <v>UK</v>
      </c>
      <c r="I81" s="166" t="str">
        <f t="shared" si="5"/>
        <v>IE-UK</v>
      </c>
      <c r="J81" s="166" t="str">
        <f t="shared" si="9"/>
        <v>na</v>
      </c>
      <c r="K81" s="166">
        <f t="shared" si="10"/>
        <v>1.6798272738106075</v>
      </c>
      <c r="L81" s="170">
        <f t="shared" si="6"/>
        <v>4.211394681409768</v>
      </c>
    </row>
    <row r="82" spans="1:20" x14ac:dyDescent="0.2">
      <c r="A82" s="163" t="s">
        <v>181</v>
      </c>
      <c r="B82" s="163" t="s">
        <v>185</v>
      </c>
      <c r="C82" s="165">
        <f>[2]Sheet4!F55</f>
        <v>3.143191396215669</v>
      </c>
      <c r="D82" s="165"/>
      <c r="E82" s="165"/>
      <c r="F82" s="165">
        <f t="shared" si="4"/>
        <v>3.143191396215669</v>
      </c>
      <c r="G82" s="166" t="str">
        <f t="shared" si="7"/>
        <v>IT</v>
      </c>
      <c r="H82" s="166" t="str">
        <f t="shared" si="8"/>
        <v>MT</v>
      </c>
      <c r="I82" s="166" t="str">
        <f t="shared" si="5"/>
        <v>IT-MT</v>
      </c>
      <c r="J82" s="166">
        <f t="shared" si="9"/>
        <v>1.6545000463023387</v>
      </c>
      <c r="K82" s="166" t="str">
        <f t="shared" si="10"/>
        <v>na</v>
      </c>
      <c r="L82" s="170">
        <f t="shared" si="6"/>
        <v>3.9704414193668383</v>
      </c>
    </row>
    <row r="83" spans="1:20" x14ac:dyDescent="0.2">
      <c r="A83" s="163" t="s">
        <v>181</v>
      </c>
      <c r="B83" s="163" t="s">
        <v>192</v>
      </c>
      <c r="C83" s="165">
        <f>[2]Sheet4!F56</f>
        <v>2.0502784886819008</v>
      </c>
      <c r="D83" s="165"/>
      <c r="E83" s="165"/>
      <c r="F83" s="165">
        <f t="shared" si="4"/>
        <v>2.0502784886819008</v>
      </c>
      <c r="G83" s="166" t="str">
        <f t="shared" si="7"/>
        <v>IT</v>
      </c>
      <c r="H83" s="166" t="str">
        <f t="shared" si="8"/>
        <v>SI</v>
      </c>
      <c r="I83" s="166" t="str">
        <f t="shared" si="5"/>
        <v>IT-SI</v>
      </c>
      <c r="J83" s="166">
        <f t="shared" si="9"/>
        <v>1.6545000463023387</v>
      </c>
      <c r="K83" s="166" t="str">
        <f t="shared" si="10"/>
        <v>na</v>
      </c>
      <c r="L83" s="170">
        <f t="shared" si="6"/>
        <v>2.87752851183307</v>
      </c>
    </row>
    <row r="84" spans="1:20" x14ac:dyDescent="0.2">
      <c r="A84" s="163" t="s">
        <v>182</v>
      </c>
      <c r="B84" s="163" t="s">
        <v>183</v>
      </c>
      <c r="C84" s="165">
        <f>[2]Sheet4!F57</f>
        <v>0.8088777244237586</v>
      </c>
      <c r="D84" s="165"/>
      <c r="E84" s="165"/>
      <c r="F84" s="165">
        <f t="shared" si="4"/>
        <v>0.8088777244237586</v>
      </c>
      <c r="G84" s="166" t="str">
        <f t="shared" si="7"/>
        <v>LV</v>
      </c>
      <c r="H84" s="166" t="str">
        <f t="shared" si="8"/>
        <v>LT</v>
      </c>
      <c r="I84" s="166" t="str">
        <f t="shared" si="5"/>
        <v>LT-LV</v>
      </c>
      <c r="J84" s="166" t="str">
        <f t="shared" si="9"/>
        <v>na</v>
      </c>
      <c r="K84" s="166" t="str">
        <f t="shared" si="10"/>
        <v>na</v>
      </c>
      <c r="L84" s="170">
        <f t="shared" si="6"/>
        <v>0.8088777244237586</v>
      </c>
    </row>
    <row r="85" spans="1:20" x14ac:dyDescent="0.2">
      <c r="A85" s="163" t="s">
        <v>182</v>
      </c>
      <c r="B85" s="163" t="s">
        <v>194</v>
      </c>
      <c r="C85" s="165">
        <f>[2]Sheet4!F58</f>
        <v>3.7814388259321765</v>
      </c>
      <c r="D85" s="165"/>
      <c r="E85" s="166"/>
      <c r="F85" s="165">
        <f t="shared" si="4"/>
        <v>3.7814388259321765</v>
      </c>
      <c r="G85" s="166" t="str">
        <f t="shared" si="7"/>
        <v>LV</v>
      </c>
      <c r="H85" s="166" t="str">
        <f t="shared" si="8"/>
        <v>SE</v>
      </c>
      <c r="I85" s="166" t="str">
        <f t="shared" si="5"/>
        <v>LV-SE</v>
      </c>
      <c r="J85" s="166" t="str">
        <f t="shared" si="9"/>
        <v>na</v>
      </c>
      <c r="K85" s="166" t="str">
        <f t="shared" si="10"/>
        <v>na</v>
      </c>
      <c r="L85" s="170">
        <f t="shared" si="6"/>
        <v>3.7814388259321765</v>
      </c>
    </row>
    <row r="86" spans="1:20" x14ac:dyDescent="0.2">
      <c r="A86" s="163" t="s">
        <v>183</v>
      </c>
      <c r="B86" s="163" t="s">
        <v>188</v>
      </c>
      <c r="C86" s="165">
        <f>[2]Sheet4!F59</f>
        <v>2.2692104533809472</v>
      </c>
      <c r="D86" s="165"/>
      <c r="E86" s="165"/>
      <c r="F86" s="165">
        <f t="shared" si="4"/>
        <v>2.2692104533809472</v>
      </c>
      <c r="G86" s="166" t="str">
        <f t="shared" si="7"/>
        <v>LT</v>
      </c>
      <c r="H86" s="166" t="str">
        <f t="shared" si="8"/>
        <v>PL</v>
      </c>
      <c r="I86" s="166" t="str">
        <f t="shared" si="5"/>
        <v>LT-PL</v>
      </c>
      <c r="J86" s="166" t="str">
        <f t="shared" si="9"/>
        <v>na</v>
      </c>
      <c r="K86" s="166">
        <f t="shared" si="10"/>
        <v>0.78855695626460665</v>
      </c>
      <c r="L86" s="170">
        <f t="shared" si="6"/>
        <v>2.6634889315132506</v>
      </c>
    </row>
    <row r="87" spans="1:20" x14ac:dyDescent="0.2">
      <c r="A87" s="163" t="s">
        <v>185</v>
      </c>
      <c r="B87" s="163" t="s">
        <v>193</v>
      </c>
      <c r="C87" s="165">
        <f>[2]Sheet4!F60</f>
        <v>10.220682328418176</v>
      </c>
      <c r="D87" s="165"/>
      <c r="E87" s="166" t="s">
        <v>198</v>
      </c>
      <c r="F87" s="165" t="str">
        <f t="shared" si="4"/>
        <v>na</v>
      </c>
      <c r="G87" s="166" t="str">
        <f t="shared" si="7"/>
        <v>MT</v>
      </c>
      <c r="H87" s="166" t="str">
        <f t="shared" si="8"/>
        <v>ES</v>
      </c>
      <c r="I87" s="166" t="str">
        <f t="shared" si="5"/>
        <v>ES-MT</v>
      </c>
      <c r="J87" s="166" t="str">
        <f t="shared" si="9"/>
        <v>na</v>
      </c>
      <c r="K87" s="166">
        <f t="shared" si="10"/>
        <v>1.7111312467759663</v>
      </c>
      <c r="L87" s="170" t="str">
        <f t="shared" si="6"/>
        <v/>
      </c>
    </row>
    <row r="88" spans="1:20" x14ac:dyDescent="0.2">
      <c r="A88" s="163" t="s">
        <v>186</v>
      </c>
      <c r="B88" s="163" t="s">
        <v>195</v>
      </c>
      <c r="C88" s="165">
        <f>[2]Sheet4!F61</f>
        <v>1.6428754327621626</v>
      </c>
      <c r="D88" s="165"/>
      <c r="E88" s="165"/>
      <c r="F88" s="165">
        <f t="shared" si="4"/>
        <v>1.6428754327621626</v>
      </c>
      <c r="G88" s="166" t="str">
        <f t="shared" si="7"/>
        <v>NL</v>
      </c>
      <c r="H88" s="166" t="str">
        <f t="shared" si="8"/>
        <v>UK</v>
      </c>
      <c r="I88" s="166" t="str">
        <f t="shared" si="5"/>
        <v>NL-UK</v>
      </c>
      <c r="J88" s="166">
        <f t="shared" si="9"/>
        <v>0.91223416987353512</v>
      </c>
      <c r="K88" s="166">
        <f t="shared" si="10"/>
        <v>1.6798272738106075</v>
      </c>
      <c r="L88" s="170">
        <f t="shared" si="6"/>
        <v>2.9389061546042337</v>
      </c>
    </row>
    <row r="89" spans="1:20" x14ac:dyDescent="0.2">
      <c r="A89" s="163" t="s">
        <v>187</v>
      </c>
      <c r="B89" s="163" t="s">
        <v>194</v>
      </c>
      <c r="C89" s="165">
        <f>[2]Sheet4!F62</f>
        <v>4.1299763773772327</v>
      </c>
      <c r="D89" s="165"/>
      <c r="E89" s="165"/>
      <c r="F89" s="165">
        <f t="shared" si="4"/>
        <v>4.1299763773772327</v>
      </c>
      <c r="G89" s="166" t="str">
        <f t="shared" si="7"/>
        <v>NO</v>
      </c>
      <c r="H89" s="166" t="str">
        <f t="shared" si="8"/>
        <v>SE</v>
      </c>
      <c r="I89" s="166" t="str">
        <f t="shared" si="5"/>
        <v>NO-SE</v>
      </c>
      <c r="J89" s="166">
        <f t="shared" si="9"/>
        <v>1.1830224647149461</v>
      </c>
      <c r="K89" s="166" t="str">
        <f t="shared" si="10"/>
        <v>na</v>
      </c>
      <c r="L89" s="170">
        <f t="shared" si="6"/>
        <v>4.721487609734706</v>
      </c>
    </row>
    <row r="90" spans="1:20" x14ac:dyDescent="0.2">
      <c r="A90" s="163" t="s">
        <v>187</v>
      </c>
      <c r="B90" s="163" t="s">
        <v>195</v>
      </c>
      <c r="C90" s="165">
        <f>[2]Sheet4!F63</f>
        <v>2.4395458864768687</v>
      </c>
      <c r="D90" s="165"/>
      <c r="E90" s="165"/>
      <c r="F90" s="165">
        <f t="shared" si="4"/>
        <v>2.4395458864768687</v>
      </c>
      <c r="G90" s="166" t="str">
        <f t="shared" si="7"/>
        <v>NO</v>
      </c>
      <c r="H90" s="166" t="str">
        <f t="shared" si="8"/>
        <v>UK</v>
      </c>
      <c r="I90" s="166" t="str">
        <f t="shared" si="5"/>
        <v>NO-UK</v>
      </c>
      <c r="J90" s="166">
        <f t="shared" si="9"/>
        <v>1.1830224647149461</v>
      </c>
      <c r="K90" s="166">
        <f t="shared" si="10"/>
        <v>1.6798272738106075</v>
      </c>
      <c r="L90" s="170">
        <f t="shared" si="6"/>
        <v>3.8709707557396453</v>
      </c>
    </row>
    <row r="91" spans="1:20" x14ac:dyDescent="0.2">
      <c r="A91" s="163" t="s">
        <v>188</v>
      </c>
      <c r="B91" s="163" t="s">
        <v>191</v>
      </c>
      <c r="C91" s="165">
        <f>[2]Sheet4!F64</f>
        <v>1.152719743794054</v>
      </c>
      <c r="D91" s="165"/>
      <c r="E91" s="165"/>
      <c r="F91" s="165">
        <f t="shared" si="4"/>
        <v>1.152719743794054</v>
      </c>
      <c r="G91" s="166" t="str">
        <f t="shared" si="7"/>
        <v>PL</v>
      </c>
      <c r="H91" s="166" t="str">
        <f t="shared" si="8"/>
        <v>SK</v>
      </c>
      <c r="I91" s="166" t="str">
        <f t="shared" si="5"/>
        <v>PL-SK</v>
      </c>
      <c r="J91" s="166">
        <f t="shared" si="9"/>
        <v>0.78855695626460665</v>
      </c>
      <c r="K91" s="166" t="str">
        <f t="shared" si="10"/>
        <v>na</v>
      </c>
      <c r="L91" s="170">
        <f t="shared" si="6"/>
        <v>1.5469982219263572</v>
      </c>
    </row>
    <row r="92" spans="1:20" x14ac:dyDescent="0.2">
      <c r="A92" s="163" t="s">
        <v>189</v>
      </c>
      <c r="B92" s="163" t="s">
        <v>193</v>
      </c>
      <c r="C92" s="165">
        <f>[2]Sheet4!F65</f>
        <v>1.9463536792547258</v>
      </c>
      <c r="D92" s="165"/>
      <c r="E92" s="165"/>
      <c r="F92" s="165">
        <f t="shared" si="4"/>
        <v>1.9463536792547258</v>
      </c>
      <c r="G92" s="166" t="str">
        <f t="shared" si="7"/>
        <v>PT</v>
      </c>
      <c r="H92" s="166" t="str">
        <f t="shared" si="8"/>
        <v>ES</v>
      </c>
      <c r="I92" s="166" t="str">
        <f t="shared" si="5"/>
        <v>ES-PT</v>
      </c>
      <c r="J92" s="166" t="str">
        <f t="shared" si="9"/>
        <v>na</v>
      </c>
      <c r="K92" s="166">
        <f t="shared" si="10"/>
        <v>1.7111312467759663</v>
      </c>
      <c r="L92" s="170">
        <f t="shared" si="6"/>
        <v>2.8019193026427089</v>
      </c>
    </row>
    <row r="93" spans="1:20" x14ac:dyDescent="0.2">
      <c r="A93" s="163" t="s">
        <v>190</v>
      </c>
      <c r="B93" s="163" t="s">
        <v>191</v>
      </c>
      <c r="C93" s="165">
        <f>[2]Sheet4!F66</f>
        <v>1.7413970422473852</v>
      </c>
      <c r="D93" s="165"/>
      <c r="E93" s="166" t="s">
        <v>198</v>
      </c>
      <c r="F93" s="165" t="str">
        <f t="shared" si="4"/>
        <v>na</v>
      </c>
      <c r="G93" s="166" t="str">
        <f t="shared" si="7"/>
        <v>RO</v>
      </c>
      <c r="H93" s="166" t="str">
        <f t="shared" si="8"/>
        <v>SK</v>
      </c>
      <c r="I93" s="166" t="str">
        <f t="shared" si="5"/>
        <v>RO-SK</v>
      </c>
      <c r="J93" s="166">
        <f t="shared" si="9"/>
        <v>1.1471492002812333</v>
      </c>
      <c r="K93" s="166" t="str">
        <f t="shared" si="10"/>
        <v>na</v>
      </c>
      <c r="L93" s="170" t="str">
        <f t="shared" si="6"/>
        <v/>
      </c>
    </row>
    <row r="94" spans="1:20" ht="13.5" thickBot="1" x14ac:dyDescent="0.25">
      <c r="A94" s="163" t="s">
        <v>193</v>
      </c>
      <c r="B94" s="163" t="s">
        <v>195</v>
      </c>
      <c r="C94" s="165">
        <f>[2]Sheet4!F67</f>
        <v>5.9372888983233958</v>
      </c>
      <c r="D94" s="165"/>
      <c r="E94" s="166" t="s">
        <v>198</v>
      </c>
      <c r="F94" s="165" t="str">
        <f t="shared" si="4"/>
        <v>na</v>
      </c>
      <c r="G94" s="166" t="str">
        <f t="shared" si="7"/>
        <v>ES</v>
      </c>
      <c r="H94" s="166" t="str">
        <f t="shared" si="8"/>
        <v>UK</v>
      </c>
      <c r="I94" s="166" t="str">
        <f t="shared" si="5"/>
        <v>ES-UK</v>
      </c>
      <c r="J94" s="166">
        <f t="shared" si="9"/>
        <v>1.7111312467759663</v>
      </c>
      <c r="K94" s="166">
        <f t="shared" si="10"/>
        <v>1.6798272738106075</v>
      </c>
      <c r="L94" s="171" t="str">
        <f t="shared" si="6"/>
        <v/>
      </c>
    </row>
    <row r="95" spans="1:20" x14ac:dyDescent="0.2">
      <c r="C95" s="165"/>
      <c r="D95" s="165"/>
      <c r="E95" s="165"/>
      <c r="F95" s="165"/>
      <c r="G95" s="165"/>
      <c r="H95" s="165"/>
      <c r="I95" s="165"/>
      <c r="J95" s="165"/>
      <c r="K95" s="165"/>
      <c r="L95" s="165"/>
      <c r="M95" s="165"/>
      <c r="N95" s="165"/>
      <c r="O95" s="165"/>
      <c r="P95" s="165"/>
      <c r="Q95" s="165"/>
      <c r="R95" s="165"/>
      <c r="S95" s="165"/>
      <c r="T95" s="165"/>
    </row>
  </sheetData>
  <phoneticPr fontId="51" type="noConversion"/>
  <pageMargins left="0.75" right="0.75" top="1" bottom="1" header="0.5" footer="0.5"/>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B8"/>
  <sheetViews>
    <sheetView zoomScale="130" zoomScaleNormal="130" workbookViewId="0">
      <selection activeCell="F20" sqref="F20"/>
    </sheetView>
  </sheetViews>
  <sheetFormatPr defaultRowHeight="15" x14ac:dyDescent="0.25"/>
  <sheetData>
    <row r="2" spans="2:2" x14ac:dyDescent="0.25">
      <c r="B2" t="s">
        <v>256</v>
      </c>
    </row>
    <row r="5" spans="2:2" x14ac:dyDescent="0.25">
      <c r="B5" t="s">
        <v>257</v>
      </c>
    </row>
    <row r="7" spans="2:2" x14ac:dyDescent="0.25">
      <c r="B7" t="s">
        <v>258</v>
      </c>
    </row>
    <row r="8" spans="2:2" x14ac:dyDescent="0.25">
      <c r="B8" t="s">
        <v>259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C142"/>
  <sheetViews>
    <sheetView workbookViewId="0">
      <selection activeCell="B6" sqref="B6"/>
    </sheetView>
  </sheetViews>
  <sheetFormatPr defaultRowHeight="15" x14ac:dyDescent="0.25"/>
  <sheetData>
    <row r="2" spans="2:3" x14ac:dyDescent="0.25">
      <c r="B2" t="s">
        <v>260</v>
      </c>
    </row>
    <row r="3" spans="2:3" x14ac:dyDescent="0.25">
      <c r="B3" t="s">
        <v>261</v>
      </c>
      <c r="C3" s="210">
        <v>344</v>
      </c>
    </row>
    <row r="4" spans="2:3" x14ac:dyDescent="0.25">
      <c r="B4" t="s">
        <v>262</v>
      </c>
      <c r="C4" s="210">
        <v>427.4</v>
      </c>
    </row>
    <row r="5" spans="2:3" x14ac:dyDescent="0.25">
      <c r="B5" t="s">
        <v>263</v>
      </c>
      <c r="C5" s="210">
        <v>192.93</v>
      </c>
    </row>
    <row r="6" spans="2:3" x14ac:dyDescent="0.25">
      <c r="B6" t="s">
        <v>264</v>
      </c>
      <c r="C6" s="210">
        <v>6810.57</v>
      </c>
    </row>
    <row r="7" spans="2:3" x14ac:dyDescent="0.25">
      <c r="B7" t="s">
        <v>265</v>
      </c>
      <c r="C7" s="210">
        <v>75.7</v>
      </c>
    </row>
    <row r="8" spans="2:3" x14ac:dyDescent="0.25">
      <c r="B8" t="s">
        <v>266</v>
      </c>
      <c r="C8" s="210">
        <v>1430.4</v>
      </c>
    </row>
    <row r="9" spans="2:3" x14ac:dyDescent="0.25">
      <c r="B9" t="s">
        <v>267</v>
      </c>
      <c r="C9" s="210">
        <v>1105.75</v>
      </c>
    </row>
    <row r="10" spans="2:3" x14ac:dyDescent="0.25">
      <c r="B10" t="s">
        <v>268</v>
      </c>
      <c r="C10" s="210">
        <v>285.39999999999998</v>
      </c>
    </row>
    <row r="11" spans="2:3" x14ac:dyDescent="0.25">
      <c r="B11" t="s">
        <v>269</v>
      </c>
      <c r="C11" s="210">
        <v>1323.38</v>
      </c>
    </row>
    <row r="12" spans="2:3" x14ac:dyDescent="0.25">
      <c r="B12" t="s">
        <v>270</v>
      </c>
      <c r="C12" s="210">
        <v>1348</v>
      </c>
    </row>
    <row r="13" spans="2:3" x14ac:dyDescent="0.25">
      <c r="B13" t="s">
        <v>271</v>
      </c>
      <c r="C13" s="210">
        <v>725.44</v>
      </c>
    </row>
    <row r="14" spans="2:3" x14ac:dyDescent="0.25">
      <c r="B14" t="s">
        <v>272</v>
      </c>
      <c r="C14" s="210">
        <v>185.41</v>
      </c>
    </row>
    <row r="15" spans="2:3" x14ac:dyDescent="0.25">
      <c r="B15" t="s">
        <v>273</v>
      </c>
      <c r="C15" s="210">
        <v>2072</v>
      </c>
    </row>
    <row r="16" spans="2:3" x14ac:dyDescent="0.25">
      <c r="B16" t="s">
        <v>274</v>
      </c>
      <c r="C16" s="210">
        <v>1599</v>
      </c>
    </row>
    <row r="17" spans="2:3" x14ac:dyDescent="0.25">
      <c r="B17" t="s">
        <v>275</v>
      </c>
      <c r="C17" s="210">
        <v>617</v>
      </c>
    </row>
    <row r="18" spans="2:3" x14ac:dyDescent="0.25">
      <c r="B18" t="s">
        <v>276</v>
      </c>
      <c r="C18" s="210">
        <v>614</v>
      </c>
    </row>
    <row r="19" spans="2:3" x14ac:dyDescent="0.25">
      <c r="B19" t="s">
        <v>277</v>
      </c>
      <c r="C19" s="210">
        <v>502</v>
      </c>
    </row>
    <row r="20" spans="2:3" x14ac:dyDescent="0.25">
      <c r="B20" t="s">
        <v>278</v>
      </c>
      <c r="C20" s="210">
        <v>786.61</v>
      </c>
    </row>
    <row r="21" spans="2:3" x14ac:dyDescent="0.25">
      <c r="B21" t="s">
        <v>279</v>
      </c>
      <c r="C21" s="210">
        <v>1092</v>
      </c>
    </row>
    <row r="22" spans="2:3" x14ac:dyDescent="0.25">
      <c r="B22" t="s">
        <v>280</v>
      </c>
      <c r="C22" s="210">
        <v>693.15</v>
      </c>
    </row>
    <row r="23" spans="2:3" x14ac:dyDescent="0.25">
      <c r="B23" t="s">
        <v>281</v>
      </c>
      <c r="C23" s="210">
        <v>2567.8200000000002</v>
      </c>
    </row>
    <row r="24" spans="2:3" x14ac:dyDescent="0.25">
      <c r="B24" t="s">
        <v>282</v>
      </c>
      <c r="C24" s="210">
        <v>2025</v>
      </c>
    </row>
    <row r="25" spans="2:3" x14ac:dyDescent="0.25">
      <c r="B25" t="s">
        <v>283</v>
      </c>
      <c r="C25" s="210">
        <v>5088</v>
      </c>
    </row>
    <row r="26" spans="2:3" x14ac:dyDescent="0.25">
      <c r="B26" t="s">
        <v>284</v>
      </c>
      <c r="C26" s="210">
        <v>2800.4</v>
      </c>
    </row>
    <row r="27" spans="2:3" x14ac:dyDescent="0.25">
      <c r="B27" t="s">
        <v>285</v>
      </c>
      <c r="C27" s="210">
        <v>2061.7800000000002</v>
      </c>
    </row>
    <row r="28" spans="2:3" x14ac:dyDescent="0.25">
      <c r="B28" t="s">
        <v>286</v>
      </c>
      <c r="C28" s="210">
        <v>170.2</v>
      </c>
    </row>
    <row r="29" spans="2:3" x14ac:dyDescent="0.25">
      <c r="B29" t="s">
        <v>287</v>
      </c>
      <c r="C29" s="210">
        <v>2577.75</v>
      </c>
    </row>
    <row r="30" spans="2:3" x14ac:dyDescent="0.25">
      <c r="B30" t="s">
        <v>288</v>
      </c>
      <c r="C30" s="210">
        <v>4301.1000000000004</v>
      </c>
    </row>
    <row r="31" spans="2:3" x14ac:dyDescent="0.25">
      <c r="B31" t="s">
        <v>289</v>
      </c>
      <c r="C31" s="210">
        <v>4524.3999999999996</v>
      </c>
    </row>
    <row r="32" spans="2:3" x14ac:dyDescent="0.25">
      <c r="B32" t="s">
        <v>290</v>
      </c>
      <c r="C32" s="210">
        <v>1874.71</v>
      </c>
    </row>
    <row r="33" spans="2:3" x14ac:dyDescent="0.25">
      <c r="B33" t="s">
        <v>291</v>
      </c>
      <c r="C33" s="210">
        <v>2221.21</v>
      </c>
    </row>
    <row r="34" spans="2:3" x14ac:dyDescent="0.25">
      <c r="B34" t="s">
        <v>292</v>
      </c>
      <c r="C34" s="210">
        <v>1982</v>
      </c>
    </row>
    <row r="35" spans="2:3" x14ac:dyDescent="0.25">
      <c r="B35" t="s">
        <v>293</v>
      </c>
      <c r="C35" s="210">
        <v>5033</v>
      </c>
    </row>
    <row r="36" spans="2:3" x14ac:dyDescent="0.25">
      <c r="B36" t="s">
        <v>294</v>
      </c>
      <c r="C36" s="210">
        <v>2191.86</v>
      </c>
    </row>
    <row r="37" spans="2:3" x14ac:dyDescent="0.25">
      <c r="B37" t="s">
        <v>295</v>
      </c>
      <c r="C37" s="210">
        <v>595.5</v>
      </c>
    </row>
    <row r="38" spans="2:3" x14ac:dyDescent="0.25">
      <c r="B38" t="s">
        <v>296</v>
      </c>
      <c r="C38" s="210">
        <v>2185.54</v>
      </c>
    </row>
    <row r="39" spans="2:3" x14ac:dyDescent="0.25">
      <c r="B39" t="s">
        <v>297</v>
      </c>
      <c r="C39" s="210">
        <v>1623.06</v>
      </c>
    </row>
    <row r="40" spans="2:3" x14ac:dyDescent="0.25">
      <c r="B40" t="s">
        <v>298</v>
      </c>
      <c r="C40" s="210">
        <v>2305.9</v>
      </c>
    </row>
    <row r="41" spans="2:3" x14ac:dyDescent="0.25">
      <c r="B41" t="s">
        <v>299</v>
      </c>
      <c r="C41" s="210">
        <v>698.21</v>
      </c>
    </row>
    <row r="42" spans="2:3" x14ac:dyDescent="0.25">
      <c r="B42" t="s">
        <v>300</v>
      </c>
      <c r="C42" s="210">
        <v>798.35</v>
      </c>
    </row>
    <row r="43" spans="2:3" x14ac:dyDescent="0.25">
      <c r="B43" t="s">
        <v>301</v>
      </c>
      <c r="C43" s="210">
        <v>636.29999999999995</v>
      </c>
    </row>
    <row r="44" spans="2:3" x14ac:dyDescent="0.25">
      <c r="B44" t="s">
        <v>302</v>
      </c>
      <c r="C44" s="210">
        <v>454</v>
      </c>
    </row>
    <row r="45" spans="2:3" x14ac:dyDescent="0.25">
      <c r="B45" t="s">
        <v>303</v>
      </c>
      <c r="C45" s="210">
        <v>21</v>
      </c>
    </row>
    <row r="46" spans="2:3" x14ac:dyDescent="0.25">
      <c r="B46" t="s">
        <v>304</v>
      </c>
      <c r="C46" s="210">
        <v>515</v>
      </c>
    </row>
    <row r="47" spans="2:3" x14ac:dyDescent="0.25">
      <c r="B47" t="s">
        <v>305</v>
      </c>
      <c r="C47" s="210">
        <v>571</v>
      </c>
    </row>
    <row r="48" spans="2:3" x14ac:dyDescent="0.25">
      <c r="B48" t="s">
        <v>306</v>
      </c>
      <c r="C48" s="210">
        <v>29</v>
      </c>
    </row>
    <row r="49" spans="2:3" x14ac:dyDescent="0.25">
      <c r="B49" t="s">
        <v>307</v>
      </c>
      <c r="C49" s="210">
        <v>2306.6799999999998</v>
      </c>
    </row>
    <row r="50" spans="2:3" x14ac:dyDescent="0.25">
      <c r="B50" t="s">
        <v>308</v>
      </c>
      <c r="C50" s="210">
        <v>3060.23</v>
      </c>
    </row>
    <row r="51" spans="2:3" x14ac:dyDescent="0.25">
      <c r="B51" t="s">
        <v>309</v>
      </c>
      <c r="C51" s="210">
        <v>1005.15</v>
      </c>
    </row>
    <row r="52" spans="2:3" x14ac:dyDescent="0.25">
      <c r="B52" t="s">
        <v>310</v>
      </c>
      <c r="C52" s="210">
        <v>87.53</v>
      </c>
    </row>
    <row r="53" spans="2:3" x14ac:dyDescent="0.25">
      <c r="B53" t="s">
        <v>311</v>
      </c>
      <c r="C53" s="210">
        <v>341.59</v>
      </c>
    </row>
    <row r="54" spans="2:3" x14ac:dyDescent="0.25">
      <c r="B54" t="s">
        <v>312</v>
      </c>
      <c r="C54" s="210">
        <v>1217</v>
      </c>
    </row>
    <row r="55" spans="2:3" x14ac:dyDescent="0.25">
      <c r="B55" t="s">
        <v>313</v>
      </c>
      <c r="C55" s="210">
        <v>3710</v>
      </c>
    </row>
    <row r="56" spans="2:3" x14ac:dyDescent="0.25">
      <c r="B56" t="s">
        <v>314</v>
      </c>
      <c r="C56" s="210">
        <v>2638</v>
      </c>
    </row>
    <row r="57" spans="2:3" x14ac:dyDescent="0.25">
      <c r="B57" t="s">
        <v>315</v>
      </c>
      <c r="C57" s="210">
        <v>4951</v>
      </c>
    </row>
    <row r="58" spans="2:3" x14ac:dyDescent="0.25">
      <c r="B58" t="s">
        <v>316</v>
      </c>
      <c r="C58" s="210">
        <v>2985.91</v>
      </c>
    </row>
    <row r="59" spans="2:3" x14ac:dyDescent="0.25">
      <c r="B59" t="s">
        <v>317</v>
      </c>
      <c r="C59" s="210">
        <v>2024</v>
      </c>
    </row>
    <row r="60" spans="2:3" x14ac:dyDescent="0.25">
      <c r="B60" t="s">
        <v>318</v>
      </c>
      <c r="C60" s="210">
        <v>3085</v>
      </c>
    </row>
    <row r="61" spans="2:3" x14ac:dyDescent="0.25">
      <c r="B61" t="s">
        <v>319</v>
      </c>
      <c r="C61" s="210">
        <v>1672</v>
      </c>
    </row>
    <row r="62" spans="2:3" x14ac:dyDescent="0.25">
      <c r="B62" t="s">
        <v>320</v>
      </c>
      <c r="C62" s="210">
        <v>780.77</v>
      </c>
    </row>
    <row r="63" spans="2:3" x14ac:dyDescent="0.25">
      <c r="B63" t="s">
        <v>321</v>
      </c>
      <c r="C63" s="210">
        <v>768</v>
      </c>
    </row>
    <row r="64" spans="2:3" x14ac:dyDescent="0.25">
      <c r="B64" t="s">
        <v>322</v>
      </c>
      <c r="C64" s="210">
        <v>650</v>
      </c>
    </row>
    <row r="65" spans="2:3" x14ac:dyDescent="0.25">
      <c r="B65" t="s">
        <v>323</v>
      </c>
      <c r="C65" s="210">
        <v>218.11</v>
      </c>
    </row>
    <row r="66" spans="2:3" x14ac:dyDescent="0.25">
      <c r="B66" t="s">
        <v>324</v>
      </c>
      <c r="C66" s="210">
        <v>200</v>
      </c>
    </row>
    <row r="67" spans="2:3" x14ac:dyDescent="0.25">
      <c r="B67" t="s">
        <v>325</v>
      </c>
      <c r="C67" s="210">
        <v>1416</v>
      </c>
    </row>
    <row r="68" spans="2:3" x14ac:dyDescent="0.25">
      <c r="B68" t="s">
        <v>326</v>
      </c>
      <c r="C68" s="210">
        <v>589.78</v>
      </c>
    </row>
    <row r="69" spans="2:3" x14ac:dyDescent="0.25">
      <c r="B69" t="s">
        <v>327</v>
      </c>
      <c r="C69" s="210">
        <v>1568.51</v>
      </c>
    </row>
    <row r="70" spans="2:3" x14ac:dyDescent="0.25">
      <c r="B70" t="s">
        <v>328</v>
      </c>
      <c r="C70" s="210">
        <v>473.94</v>
      </c>
    </row>
    <row r="71" spans="2:3" x14ac:dyDescent="0.25">
      <c r="B71" t="s">
        <v>329</v>
      </c>
      <c r="C71" s="210">
        <v>505.92</v>
      </c>
    </row>
    <row r="72" spans="2:3" x14ac:dyDescent="0.25">
      <c r="B72" t="s">
        <v>330</v>
      </c>
      <c r="C72" s="210">
        <v>4.2699999999999996</v>
      </c>
    </row>
    <row r="73" spans="2:3" x14ac:dyDescent="0.25">
      <c r="B73" t="s">
        <v>331</v>
      </c>
      <c r="C73" s="210">
        <v>155.62</v>
      </c>
    </row>
    <row r="74" spans="2:3" x14ac:dyDescent="0.25">
      <c r="B74" t="s">
        <v>332</v>
      </c>
      <c r="C74" s="210">
        <v>517.91999999999996</v>
      </c>
    </row>
    <row r="75" spans="2:3" x14ac:dyDescent="0.25">
      <c r="B75" t="s">
        <v>333</v>
      </c>
      <c r="C75" s="210">
        <v>87.3</v>
      </c>
    </row>
    <row r="76" spans="2:3" x14ac:dyDescent="0.25">
      <c r="B76" t="s">
        <v>334</v>
      </c>
      <c r="C76" s="210">
        <v>1492</v>
      </c>
    </row>
    <row r="77" spans="2:3" x14ac:dyDescent="0.25">
      <c r="B77" t="s">
        <v>335</v>
      </c>
      <c r="C77" s="210">
        <v>494</v>
      </c>
    </row>
    <row r="78" spans="2:3" x14ac:dyDescent="0.25">
      <c r="B78" t="s">
        <v>336</v>
      </c>
      <c r="C78" s="210">
        <v>971</v>
      </c>
    </row>
    <row r="79" spans="2:3" x14ac:dyDescent="0.25">
      <c r="B79" t="s">
        <v>337</v>
      </c>
      <c r="C79" s="210">
        <v>209</v>
      </c>
    </row>
    <row r="80" spans="2:3" x14ac:dyDescent="0.25">
      <c r="B80" t="s">
        <v>338</v>
      </c>
      <c r="C80" s="210">
        <v>1108.54</v>
      </c>
    </row>
    <row r="81" spans="2:3" x14ac:dyDescent="0.25">
      <c r="B81" t="s">
        <v>339</v>
      </c>
      <c r="C81" s="210">
        <v>500</v>
      </c>
    </row>
    <row r="82" spans="2:3" x14ac:dyDescent="0.25">
      <c r="B82" t="s">
        <v>340</v>
      </c>
      <c r="C82" s="210">
        <v>307</v>
      </c>
    </row>
    <row r="83" spans="2:3" x14ac:dyDescent="0.25">
      <c r="B83" t="s">
        <v>341</v>
      </c>
      <c r="C83" s="210">
        <v>440.24</v>
      </c>
    </row>
    <row r="84" spans="2:3" x14ac:dyDescent="0.25">
      <c r="B84" t="s">
        <v>342</v>
      </c>
      <c r="C84" s="210">
        <v>202</v>
      </c>
    </row>
    <row r="85" spans="2:3" x14ac:dyDescent="0.25">
      <c r="B85" t="s">
        <v>343</v>
      </c>
      <c r="C85" s="210">
        <v>193.6</v>
      </c>
    </row>
    <row r="86" spans="2:3" x14ac:dyDescent="0.25">
      <c r="B86" t="s">
        <v>344</v>
      </c>
      <c r="C86" s="210">
        <v>1210.5</v>
      </c>
    </row>
    <row r="87" spans="2:3" x14ac:dyDescent="0.25">
      <c r="B87" t="s">
        <v>345</v>
      </c>
      <c r="C87" s="210">
        <v>83</v>
      </c>
    </row>
    <row r="88" spans="2:3" x14ac:dyDescent="0.25">
      <c r="B88" t="s">
        <v>346</v>
      </c>
      <c r="C88" s="210">
        <v>502.26</v>
      </c>
    </row>
    <row r="89" spans="2:3" x14ac:dyDescent="0.25">
      <c r="B89" t="s">
        <v>347</v>
      </c>
      <c r="C89" s="210">
        <v>619.37</v>
      </c>
    </row>
    <row r="90" spans="2:3" x14ac:dyDescent="0.25">
      <c r="B90" t="s">
        <v>348</v>
      </c>
      <c r="C90" s="210">
        <v>350.24</v>
      </c>
    </row>
    <row r="91" spans="2:3" x14ac:dyDescent="0.25">
      <c r="B91" t="s">
        <v>349</v>
      </c>
      <c r="C91" s="210">
        <v>689</v>
      </c>
    </row>
    <row r="92" spans="2:3" x14ac:dyDescent="0.25">
      <c r="B92" t="s">
        <v>350</v>
      </c>
      <c r="C92" s="210">
        <v>313.70999999999998</v>
      </c>
    </row>
    <row r="93" spans="2:3" x14ac:dyDescent="0.25">
      <c r="B93" t="s">
        <v>351</v>
      </c>
      <c r="C93" s="210">
        <v>0</v>
      </c>
    </row>
    <row r="94" spans="2:3" x14ac:dyDescent="0.25">
      <c r="B94" t="s">
        <v>352</v>
      </c>
      <c r="C94" s="210">
        <v>3918.66</v>
      </c>
    </row>
    <row r="95" spans="2:3" x14ac:dyDescent="0.25">
      <c r="B95" t="s">
        <v>353</v>
      </c>
      <c r="C95" s="210">
        <v>1344</v>
      </c>
    </row>
    <row r="96" spans="2:3" x14ac:dyDescent="0.25">
      <c r="B96" t="s">
        <v>354</v>
      </c>
      <c r="C96" s="210">
        <v>1088</v>
      </c>
    </row>
    <row r="97" spans="2:3" x14ac:dyDescent="0.25">
      <c r="B97" t="s">
        <v>355</v>
      </c>
      <c r="C97" s="210">
        <v>718</v>
      </c>
    </row>
    <row r="98" spans="2:3" x14ac:dyDescent="0.25">
      <c r="B98" t="s">
        <v>356</v>
      </c>
      <c r="C98" s="210">
        <v>1602.46</v>
      </c>
    </row>
    <row r="99" spans="2:3" x14ac:dyDescent="0.25">
      <c r="B99" t="s">
        <v>357</v>
      </c>
      <c r="C99" s="210">
        <v>126.2</v>
      </c>
    </row>
    <row r="100" spans="2:3" x14ac:dyDescent="0.25">
      <c r="B100" t="s">
        <v>358</v>
      </c>
      <c r="C100" s="210">
        <v>731.76</v>
      </c>
    </row>
    <row r="101" spans="2:3" x14ac:dyDescent="0.25">
      <c r="B101" t="s">
        <v>359</v>
      </c>
      <c r="C101" s="210">
        <v>3525.1</v>
      </c>
    </row>
    <row r="102" spans="2:3" x14ac:dyDescent="0.25">
      <c r="B102" t="s">
        <v>360</v>
      </c>
      <c r="C102" s="210">
        <v>2396.1999999999998</v>
      </c>
    </row>
    <row r="103" spans="2:3" x14ac:dyDescent="0.25">
      <c r="B103" t="s">
        <v>361</v>
      </c>
      <c r="C103" s="210">
        <v>238.92</v>
      </c>
    </row>
    <row r="104" spans="2:3" x14ac:dyDescent="0.25">
      <c r="B104" t="s">
        <v>362</v>
      </c>
      <c r="C104" s="210">
        <v>413.36</v>
      </c>
    </row>
    <row r="105" spans="2:3" x14ac:dyDescent="0.25">
      <c r="B105" t="s">
        <v>363</v>
      </c>
      <c r="C105" s="210">
        <v>298.63</v>
      </c>
    </row>
    <row r="106" spans="2:3" x14ac:dyDescent="0.25">
      <c r="B106" t="s">
        <v>364</v>
      </c>
      <c r="C106" s="210">
        <v>1282.2</v>
      </c>
    </row>
    <row r="107" spans="2:3" x14ac:dyDescent="0.25">
      <c r="B107" t="s">
        <v>365</v>
      </c>
      <c r="C107" s="210">
        <v>0</v>
      </c>
    </row>
    <row r="108" spans="2:3" x14ac:dyDescent="0.25">
      <c r="B108" t="s">
        <v>366</v>
      </c>
      <c r="C108" s="210">
        <v>3009.74</v>
      </c>
    </row>
    <row r="109" spans="2:3" x14ac:dyDescent="0.25">
      <c r="B109" t="s">
        <v>367</v>
      </c>
      <c r="C109" s="210">
        <v>1338</v>
      </c>
    </row>
    <row r="110" spans="2:3" x14ac:dyDescent="0.25">
      <c r="B110" t="s">
        <v>368</v>
      </c>
      <c r="C110" s="210">
        <v>695.5</v>
      </c>
    </row>
    <row r="111" spans="2:3" x14ac:dyDescent="0.25">
      <c r="B111" t="s">
        <v>369</v>
      </c>
      <c r="C111" s="210">
        <v>779.73</v>
      </c>
    </row>
    <row r="112" spans="2:3" x14ac:dyDescent="0.25">
      <c r="B112" t="s">
        <v>370</v>
      </c>
      <c r="C112" s="210">
        <v>474</v>
      </c>
    </row>
    <row r="113" spans="2:3" x14ac:dyDescent="0.25">
      <c r="B113" t="s">
        <v>371</v>
      </c>
      <c r="C113" s="210">
        <v>174.06</v>
      </c>
    </row>
    <row r="114" spans="2:3" x14ac:dyDescent="0.25">
      <c r="B114" t="s">
        <v>372</v>
      </c>
      <c r="C114" s="210">
        <v>682.54</v>
      </c>
    </row>
    <row r="115" spans="2:3" x14ac:dyDescent="0.25">
      <c r="B115" t="s">
        <v>373</v>
      </c>
      <c r="C115" s="210">
        <v>167.82</v>
      </c>
    </row>
    <row r="116" spans="2:3" x14ac:dyDescent="0.25">
      <c r="B116" t="s">
        <v>374</v>
      </c>
      <c r="C116" s="210">
        <v>671</v>
      </c>
    </row>
    <row r="117" spans="2:3" x14ac:dyDescent="0.25">
      <c r="B117" t="s">
        <v>375</v>
      </c>
      <c r="C117" s="210">
        <v>508.96</v>
      </c>
    </row>
    <row r="118" spans="2:3" x14ac:dyDescent="0.25">
      <c r="B118" t="s">
        <v>376</v>
      </c>
      <c r="C118" s="210">
        <v>500.96</v>
      </c>
    </row>
    <row r="119" spans="2:3" x14ac:dyDescent="0.25">
      <c r="B119" t="s">
        <v>377</v>
      </c>
      <c r="C119" s="210">
        <v>615.66999999999996</v>
      </c>
    </row>
    <row r="120" spans="2:3" x14ac:dyDescent="0.25">
      <c r="B120" t="s">
        <v>378</v>
      </c>
      <c r="C120" s="210">
        <v>359.91</v>
      </c>
    </row>
    <row r="121" spans="2:3" x14ac:dyDescent="0.25">
      <c r="B121" t="s">
        <v>379</v>
      </c>
      <c r="C121" s="210">
        <v>326.2</v>
      </c>
    </row>
    <row r="122" spans="2:3" x14ac:dyDescent="0.25">
      <c r="B122" t="s">
        <v>380</v>
      </c>
      <c r="C122" s="210">
        <v>1535.8</v>
      </c>
    </row>
    <row r="123" spans="2:3" x14ac:dyDescent="0.25">
      <c r="B123" t="s">
        <v>381</v>
      </c>
      <c r="C123" s="210">
        <v>561</v>
      </c>
    </row>
    <row r="124" spans="2:3" x14ac:dyDescent="0.25">
      <c r="B124" t="s">
        <v>382</v>
      </c>
      <c r="C124" s="210">
        <v>400</v>
      </c>
    </row>
    <row r="125" spans="2:3" x14ac:dyDescent="0.25">
      <c r="B125" t="s">
        <v>383</v>
      </c>
      <c r="C125" s="210">
        <v>611.6</v>
      </c>
    </row>
    <row r="126" spans="2:3" x14ac:dyDescent="0.25">
      <c r="B126" t="s">
        <v>384</v>
      </c>
      <c r="C126" s="210">
        <v>2049.35</v>
      </c>
    </row>
    <row r="127" spans="2:3" x14ac:dyDescent="0.25">
      <c r="B127" t="s">
        <v>385</v>
      </c>
      <c r="C127" s="210">
        <v>2761.6</v>
      </c>
    </row>
    <row r="128" spans="2:3" x14ac:dyDescent="0.25">
      <c r="B128" t="s">
        <v>386</v>
      </c>
      <c r="C128" s="210">
        <v>3373.08</v>
      </c>
    </row>
    <row r="129" spans="2:3" x14ac:dyDescent="0.25">
      <c r="B129" t="s">
        <v>387</v>
      </c>
      <c r="C129" s="210">
        <v>603.1</v>
      </c>
    </row>
    <row r="130" spans="2:3" x14ac:dyDescent="0.25">
      <c r="B130" t="s">
        <v>388</v>
      </c>
      <c r="C130" s="210">
        <v>496.84</v>
      </c>
    </row>
    <row r="131" spans="2:3" x14ac:dyDescent="0.25">
      <c r="B131" t="s">
        <v>389</v>
      </c>
      <c r="C131" s="210">
        <v>1033</v>
      </c>
    </row>
    <row r="132" spans="2:3" x14ac:dyDescent="0.25">
      <c r="B132" t="s">
        <v>390</v>
      </c>
      <c r="C132" s="210">
        <v>1313.59</v>
      </c>
    </row>
    <row r="133" spans="2:3" x14ac:dyDescent="0.25">
      <c r="B133" t="s">
        <v>391</v>
      </c>
      <c r="C133" s="210">
        <v>337.25</v>
      </c>
    </row>
    <row r="134" spans="2:3" x14ac:dyDescent="0.25">
      <c r="B134" t="s">
        <v>392</v>
      </c>
      <c r="C134" s="210">
        <v>2220.35</v>
      </c>
    </row>
    <row r="135" spans="2:3" x14ac:dyDescent="0.25">
      <c r="B135" t="s">
        <v>393</v>
      </c>
      <c r="C135" s="210">
        <v>49.2</v>
      </c>
    </row>
    <row r="136" spans="2:3" x14ac:dyDescent="0.25">
      <c r="B136" t="s">
        <v>394</v>
      </c>
      <c r="C136" s="210">
        <v>872.25</v>
      </c>
    </row>
    <row r="137" spans="2:3" x14ac:dyDescent="0.25">
      <c r="B137" t="s">
        <v>395</v>
      </c>
      <c r="C137" s="210">
        <v>161</v>
      </c>
    </row>
    <row r="138" spans="2:3" x14ac:dyDescent="0.25">
      <c r="B138" t="s">
        <v>396</v>
      </c>
      <c r="C138" s="210">
        <v>716</v>
      </c>
    </row>
    <row r="139" spans="2:3" x14ac:dyDescent="0.25">
      <c r="B139" t="s">
        <v>397</v>
      </c>
      <c r="C139" s="210">
        <v>1552.57</v>
      </c>
    </row>
    <row r="140" spans="2:3" x14ac:dyDescent="0.25">
      <c r="B140" t="s">
        <v>398</v>
      </c>
      <c r="C140" s="210">
        <v>142.93</v>
      </c>
    </row>
    <row r="141" spans="2:3" x14ac:dyDescent="0.25">
      <c r="B141" t="s">
        <v>399</v>
      </c>
      <c r="C141" s="210">
        <v>556</v>
      </c>
    </row>
    <row r="142" spans="2:3" x14ac:dyDescent="0.25">
      <c r="B142" t="s">
        <v>400</v>
      </c>
      <c r="C142" s="210">
        <v>292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2:O101"/>
  <sheetViews>
    <sheetView workbookViewId="0">
      <selection activeCell="B6" sqref="B6"/>
    </sheetView>
  </sheetViews>
  <sheetFormatPr defaultRowHeight="15" x14ac:dyDescent="0.25"/>
  <cols>
    <col min="2" max="2" width="14.85546875" bestFit="1" customWidth="1"/>
  </cols>
  <sheetData>
    <row r="2" spans="2:15" x14ac:dyDescent="0.25">
      <c r="B2" t="s">
        <v>401</v>
      </c>
    </row>
    <row r="4" spans="2:15" x14ac:dyDescent="0.25">
      <c r="D4" t="s">
        <v>402</v>
      </c>
    </row>
    <row r="5" spans="2:15" x14ac:dyDescent="0.25">
      <c r="D5" t="s">
        <v>403</v>
      </c>
      <c r="E5" t="s">
        <v>404</v>
      </c>
      <c r="J5" t="s">
        <v>405</v>
      </c>
      <c r="M5" t="s">
        <v>406</v>
      </c>
    </row>
    <row r="6" spans="2:15" x14ac:dyDescent="0.25">
      <c r="C6" t="s">
        <v>407</v>
      </c>
      <c r="D6">
        <v>2015</v>
      </c>
      <c r="E6">
        <v>2015</v>
      </c>
      <c r="F6" t="s">
        <v>408</v>
      </c>
      <c r="G6" t="s">
        <v>409</v>
      </c>
      <c r="H6" t="s">
        <v>410</v>
      </c>
      <c r="K6" t="s">
        <v>411</v>
      </c>
      <c r="M6">
        <v>2020</v>
      </c>
      <c r="N6">
        <v>2030</v>
      </c>
    </row>
    <row r="7" spans="2:15" x14ac:dyDescent="0.25">
      <c r="B7" t="s">
        <v>261</v>
      </c>
      <c r="C7">
        <v>250</v>
      </c>
      <c r="D7" s="210">
        <f>IFERROR(VLOOKUP(B7,'JRC-EU-TIMES AS BEFORE'!$K$4:$P$164,6,FALSE),0)</f>
        <v>300</v>
      </c>
      <c r="E7" s="210">
        <f>IFERROR(VLOOKUP(B7,'JRC-EU-TIMES AS BEFORE'!$K$4:$O$164,3,FALSE),0)</f>
        <v>210</v>
      </c>
      <c r="F7" s="210" t="str">
        <f>IFERROR(VLOOKUP(B7,'JRC-EU-TIMES AS BEFORE'!$K$4:$K$49,1,FALSE),"")</f>
        <v/>
      </c>
      <c r="G7" s="210" t="str">
        <f t="shared" ref="G7:G70" si="0">IF(E7-C7&lt;0,"",E7-C7)</f>
        <v/>
      </c>
      <c r="H7" s="210">
        <f t="shared" ref="H7:H70" si="1">IF(E7-C7&lt;0,E7-C7,"")</f>
        <v>-40</v>
      </c>
      <c r="J7" s="210">
        <f>VLOOKUP(B7,'Maximum flows 2015'!$B$3:$C$142,2,FALSE)</f>
        <v>344</v>
      </c>
      <c r="K7" s="210">
        <f>IF(J7-C7&lt;0,"",J7-C7)</f>
        <v>94</v>
      </c>
      <c r="M7">
        <f>VLOOKUP($B7,'ref. transmission capacities'!$B$2:$D$184,2,FALSE)</f>
        <v>250</v>
      </c>
      <c r="N7">
        <f>VLOOKUP($B7,'ref. transmission capacities'!$B$2:$D$184,3,FALSE)</f>
        <v>250</v>
      </c>
      <c r="O7" s="210">
        <f>N7-D7</f>
        <v>-50</v>
      </c>
    </row>
    <row r="8" spans="2:15" x14ac:dyDescent="0.25">
      <c r="B8" t="s">
        <v>263</v>
      </c>
      <c r="C8">
        <v>250</v>
      </c>
      <c r="D8" s="210">
        <f>IFERROR(VLOOKUP(B8,'JRC-EU-TIMES AS BEFORE'!$K$4:$P$164,6,FALSE),0)</f>
        <v>500</v>
      </c>
      <c r="E8" s="210">
        <f>IFERROR(VLOOKUP(B8,'JRC-EU-TIMES AS BEFORE'!$K$4:$O$164,3,FALSE),0)</f>
        <v>350</v>
      </c>
      <c r="F8" s="210" t="str">
        <f>IFERROR(VLOOKUP(B8,'JRC-EU-TIMES AS BEFORE'!$K$4:$K$49,1,FALSE),"")</f>
        <v/>
      </c>
      <c r="G8" s="210">
        <f t="shared" si="0"/>
        <v>100</v>
      </c>
      <c r="H8" s="210" t="str">
        <f t="shared" si="1"/>
        <v/>
      </c>
      <c r="J8" s="210">
        <f>VLOOKUP(B8,'Maximum flows 2015'!$B$3:$C$142,2,FALSE)</f>
        <v>192.93</v>
      </c>
      <c r="K8" s="210" t="str">
        <f t="shared" ref="K8:K73" si="2">IF(J8-C8&lt;0,"",J8-C8)</f>
        <v/>
      </c>
      <c r="M8">
        <f>VLOOKUP($B8,'ref. transmission capacities'!$B$2:$D$184,2,FALSE)</f>
        <v>760</v>
      </c>
      <c r="N8">
        <f>VLOOKUP($B8,'ref. transmission capacities'!$B$2:$D$184,3,FALSE)</f>
        <v>760</v>
      </c>
      <c r="O8" s="210">
        <f t="shared" ref="O8:O71" si="3">N8-D8</f>
        <v>260</v>
      </c>
    </row>
    <row r="9" spans="2:15" x14ac:dyDescent="0.25">
      <c r="B9" s="211" t="s">
        <v>264</v>
      </c>
      <c r="C9" s="211">
        <v>1200</v>
      </c>
      <c r="D9" s="212">
        <f>IFERROR(VLOOKUP(B9,'JRC-EU-TIMES AS BEFORE'!$K$4:$P$164,6,FALSE),0)</f>
        <v>2400</v>
      </c>
      <c r="E9" s="212">
        <f>IFERROR(VLOOKUP(B9,'JRC-EU-TIMES AS BEFORE'!$K$4:$O$164,3,FALSE),0)</f>
        <v>1200</v>
      </c>
      <c r="F9" s="212" t="str">
        <f>IFERROR(VLOOKUP(B9,'JRC-EU-TIMES AS BEFORE'!$K$4:$K$49,1,FALSE),"")</f>
        <v>AT -&gt; CH</v>
      </c>
      <c r="G9" s="212">
        <f t="shared" si="0"/>
        <v>0</v>
      </c>
      <c r="H9" s="212" t="str">
        <f t="shared" si="1"/>
        <v/>
      </c>
      <c r="I9" s="211"/>
      <c r="J9" s="212">
        <f>VLOOKUP(B9,'Maximum flows 2015'!$B$3:$C$142,2,FALSE)</f>
        <v>6810.57</v>
      </c>
      <c r="K9" s="212">
        <f t="shared" si="2"/>
        <v>5610.57</v>
      </c>
      <c r="L9" s="211"/>
      <c r="M9" s="211">
        <f>VLOOKUP($B9,'ref. transmission capacities'!$B$2:$D$184,2,FALSE)</f>
        <v>1700</v>
      </c>
      <c r="N9" s="211">
        <f>VLOOKUP($B9,'ref. transmission capacities'!$B$2:$D$184,3,FALSE)</f>
        <v>1700</v>
      </c>
      <c r="O9" s="212">
        <f t="shared" si="3"/>
        <v>-700</v>
      </c>
    </row>
    <row r="10" spans="2:15" x14ac:dyDescent="0.25">
      <c r="B10" s="211" t="s">
        <v>265</v>
      </c>
      <c r="C10" s="211">
        <v>900</v>
      </c>
      <c r="D10" s="212">
        <f>IFERROR(VLOOKUP(B10,'JRC-EU-TIMES AS BEFORE'!$K$4:$P$164,6,FALSE),0)</f>
        <v>3400</v>
      </c>
      <c r="E10" s="212">
        <f>IFERROR(VLOOKUP(B10,'JRC-EU-TIMES AS BEFORE'!$K$4:$O$164,3,FALSE),0)</f>
        <v>1700</v>
      </c>
      <c r="F10" s="212" t="str">
        <f>IFERROR(VLOOKUP(B10,'JRC-EU-TIMES AS BEFORE'!$K$4:$K$49,1,FALSE),"")</f>
        <v>AT -&gt; CZ</v>
      </c>
      <c r="G10" s="212">
        <f t="shared" si="0"/>
        <v>800</v>
      </c>
      <c r="H10" s="212" t="str">
        <f t="shared" si="1"/>
        <v/>
      </c>
      <c r="I10" s="211"/>
      <c r="J10" s="212">
        <f>VLOOKUP(B10,'Maximum flows 2015'!$B$3:$C$142,2,FALSE)</f>
        <v>75.7</v>
      </c>
      <c r="K10" s="212" t="str">
        <f t="shared" si="2"/>
        <v/>
      </c>
      <c r="L10" s="211"/>
      <c r="M10" s="211">
        <f>VLOOKUP($B10,'ref. transmission capacities'!$B$2:$D$184,2,FALSE)</f>
        <v>1000</v>
      </c>
      <c r="N10" s="211">
        <f>VLOOKUP($B10,'ref. transmission capacities'!$B$2:$D$184,3,FALSE)</f>
        <v>1000</v>
      </c>
      <c r="O10" s="212">
        <f t="shared" si="3"/>
        <v>-2400</v>
      </c>
    </row>
    <row r="11" spans="2:15" x14ac:dyDescent="0.25">
      <c r="B11" s="211" t="s">
        <v>266</v>
      </c>
      <c r="C11" s="211">
        <v>2000</v>
      </c>
      <c r="D11" s="212">
        <f>IFERROR(VLOOKUP(B11,'JRC-EU-TIMES AS BEFORE'!$K$4:$P$164,6,FALSE),0)</f>
        <v>4200</v>
      </c>
      <c r="E11" s="212">
        <f>IFERROR(VLOOKUP(B11,'JRC-EU-TIMES AS BEFORE'!$K$4:$O$164,3,FALSE),0)</f>
        <v>2100</v>
      </c>
      <c r="F11" s="212" t="str">
        <f>IFERROR(VLOOKUP(B11,'JRC-EU-TIMES AS BEFORE'!$K$4:$K$49,1,FALSE),"")</f>
        <v>AT -&gt; DE</v>
      </c>
      <c r="G11" s="212">
        <f t="shared" si="0"/>
        <v>100</v>
      </c>
      <c r="H11" s="212" t="str">
        <f t="shared" si="1"/>
        <v/>
      </c>
      <c r="I11" s="211"/>
      <c r="J11" s="212">
        <f>VLOOKUP(B11,'Maximum flows 2015'!$B$3:$C$142,2,FALSE)</f>
        <v>1430.4</v>
      </c>
      <c r="K11" s="212" t="str">
        <f t="shared" si="2"/>
        <v/>
      </c>
      <c r="L11" s="211"/>
      <c r="M11" s="211">
        <f>VLOOKUP($B11,'ref. transmission capacities'!$B$2:$D$184,2,FALSE)</f>
        <v>5000</v>
      </c>
      <c r="N11" s="211">
        <f>VLOOKUP($B11,'ref. transmission capacities'!$B$2:$D$184,3,FALSE)</f>
        <v>7500</v>
      </c>
      <c r="O11" s="212">
        <f t="shared" si="3"/>
        <v>3300</v>
      </c>
    </row>
    <row r="12" spans="2:15" x14ac:dyDescent="0.25">
      <c r="B12" s="211" t="s">
        <v>267</v>
      </c>
      <c r="C12" s="211">
        <v>800</v>
      </c>
      <c r="D12" s="212">
        <f>IFERROR(VLOOKUP(B12,'JRC-EU-TIMES AS BEFORE'!$K$4:$P$164,6,FALSE),0)</f>
        <v>1400</v>
      </c>
      <c r="E12" s="212">
        <f>IFERROR(VLOOKUP(B12,'JRC-EU-TIMES AS BEFORE'!$K$4:$O$164,3,FALSE),0)</f>
        <v>700</v>
      </c>
      <c r="F12" s="212" t="str">
        <f>IFERROR(VLOOKUP(B12,'JRC-EU-TIMES AS BEFORE'!$K$4:$K$49,1,FALSE),"")</f>
        <v>AT -&gt; HU</v>
      </c>
      <c r="G12" s="212" t="str">
        <f t="shared" si="0"/>
        <v/>
      </c>
      <c r="H12" s="212">
        <f t="shared" si="1"/>
        <v>-100</v>
      </c>
      <c r="I12" s="211"/>
      <c r="J12" s="212">
        <f>VLOOKUP(B12,'Maximum flows 2015'!$B$3:$C$142,2,FALSE)</f>
        <v>1105.75</v>
      </c>
      <c r="K12" s="212">
        <f t="shared" si="2"/>
        <v>305.75</v>
      </c>
      <c r="L12" s="211"/>
      <c r="M12" s="211">
        <f>VLOOKUP($B12,'ref. transmission capacities'!$B$2:$D$184,2,FALSE)</f>
        <v>1200</v>
      </c>
      <c r="N12" s="211">
        <f>VLOOKUP($B12,'ref. transmission capacities'!$B$2:$D$184,3,FALSE)</f>
        <v>1200</v>
      </c>
      <c r="O12" s="212">
        <f t="shared" si="3"/>
        <v>-200</v>
      </c>
    </row>
    <row r="13" spans="2:15" x14ac:dyDescent="0.25">
      <c r="B13" s="211" t="s">
        <v>268</v>
      </c>
      <c r="C13" s="211">
        <v>316</v>
      </c>
      <c r="D13" s="212">
        <f>IFERROR(VLOOKUP(B13,'JRC-EU-TIMES AS BEFORE'!$K$4:$P$164,6,FALSE),0)</f>
        <v>250</v>
      </c>
      <c r="E13" s="212">
        <f>IFERROR(VLOOKUP(B13,'JRC-EU-TIMES AS BEFORE'!$K$4:$O$164,3,FALSE),0)</f>
        <v>225</v>
      </c>
      <c r="F13" s="212" t="str">
        <f>IFERROR(VLOOKUP(B13,'JRC-EU-TIMES AS BEFORE'!$K$4:$K$49,1,FALSE),"")</f>
        <v>AT -&gt; IT</v>
      </c>
      <c r="G13" s="212" t="str">
        <f t="shared" si="0"/>
        <v/>
      </c>
      <c r="H13" s="212">
        <f t="shared" si="1"/>
        <v>-91</v>
      </c>
      <c r="I13" s="211"/>
      <c r="J13" s="212">
        <f>VLOOKUP(B13,'Maximum flows 2015'!$B$3:$C$142,2,FALSE)</f>
        <v>285.39999999999998</v>
      </c>
      <c r="K13" s="212" t="str">
        <f t="shared" si="2"/>
        <v/>
      </c>
      <c r="L13" s="211"/>
      <c r="M13" s="211">
        <f>VLOOKUP($B13,'ref. transmission capacities'!$B$2:$D$184,2,FALSE)</f>
        <v>555</v>
      </c>
      <c r="N13" s="211">
        <f>VLOOKUP($B13,'ref. transmission capacities'!$B$2:$D$184,3,FALSE)</f>
        <v>1655</v>
      </c>
      <c r="O13" s="212">
        <f t="shared" si="3"/>
        <v>1405</v>
      </c>
    </row>
    <row r="14" spans="2:15" x14ac:dyDescent="0.25">
      <c r="B14" s="211" t="s">
        <v>269</v>
      </c>
      <c r="C14" s="211">
        <v>950</v>
      </c>
      <c r="D14" s="212">
        <f>IFERROR(VLOOKUP(B14,'JRC-EU-TIMES AS BEFORE'!$K$4:$P$164,6,FALSE),0)</f>
        <v>1000</v>
      </c>
      <c r="E14" s="212">
        <f>IFERROR(VLOOKUP(B14,'JRC-EU-TIMES AS BEFORE'!$K$4:$O$164,3,FALSE),0)</f>
        <v>900</v>
      </c>
      <c r="F14" s="212" t="str">
        <f>IFERROR(VLOOKUP(B14,'JRC-EU-TIMES AS BEFORE'!$K$4:$K$49,1,FALSE),"")</f>
        <v>AT -&gt; SI</v>
      </c>
      <c r="G14" s="212" t="str">
        <f t="shared" si="0"/>
        <v/>
      </c>
      <c r="H14" s="212">
        <f t="shared" si="1"/>
        <v>-50</v>
      </c>
      <c r="I14" s="211"/>
      <c r="J14" s="212">
        <f>VLOOKUP(B14,'Maximum flows 2015'!$B$3:$C$142,2,FALSE)</f>
        <v>1323.38</v>
      </c>
      <c r="K14" s="212">
        <f t="shared" si="2"/>
        <v>373.38000000000011</v>
      </c>
      <c r="L14" s="211"/>
      <c r="M14" s="211">
        <f>VLOOKUP($B14,'ref. transmission capacities'!$B$2:$D$184,2,FALSE)</f>
        <v>1200</v>
      </c>
      <c r="N14" s="211">
        <f>VLOOKUP($B14,'ref. transmission capacities'!$B$2:$D$184,3,FALSE)</f>
        <v>1200</v>
      </c>
      <c r="O14" s="212">
        <f t="shared" si="3"/>
        <v>200</v>
      </c>
    </row>
    <row r="15" spans="2:15" x14ac:dyDescent="0.25">
      <c r="B15" t="s">
        <v>270</v>
      </c>
      <c r="C15">
        <v>800</v>
      </c>
      <c r="D15" s="210">
        <f>IFERROR(VLOOKUP(B15,'JRC-EU-TIMES AS BEFORE'!$K$4:$P$164,6,FALSE),0)</f>
        <v>900</v>
      </c>
      <c r="E15" s="210">
        <f>IFERROR(VLOOKUP(B15,'JRC-EU-TIMES AS BEFORE'!$K$4:$O$164,3,FALSE),0)</f>
        <v>630</v>
      </c>
      <c r="F15" s="210" t="str">
        <f>IFERROR(VLOOKUP(B15,'JRC-EU-TIMES AS BEFORE'!$K$4:$K$49,1,FALSE),"")</f>
        <v/>
      </c>
      <c r="G15" s="210" t="str">
        <f t="shared" si="0"/>
        <v/>
      </c>
      <c r="H15" s="210">
        <f t="shared" si="1"/>
        <v>-170</v>
      </c>
      <c r="J15" s="210">
        <f>VLOOKUP(B15,'Maximum flows 2015'!$B$3:$C$142,2,FALSE)</f>
        <v>1348</v>
      </c>
      <c r="K15" s="210">
        <f t="shared" si="2"/>
        <v>548</v>
      </c>
      <c r="M15">
        <f>VLOOKUP($B15,'ref. transmission capacities'!$B$2:$D$184,2,FALSE)</f>
        <v>1344</v>
      </c>
      <c r="N15">
        <f>VLOOKUP($B15,'ref. transmission capacities'!$B$2:$D$184,3,FALSE)</f>
        <v>1844</v>
      </c>
      <c r="O15" s="210">
        <f t="shared" si="3"/>
        <v>944</v>
      </c>
    </row>
    <row r="16" spans="2:15" x14ac:dyDescent="0.25">
      <c r="B16" t="s">
        <v>272</v>
      </c>
      <c r="C16">
        <v>600</v>
      </c>
      <c r="D16" s="210">
        <f>IFERROR(VLOOKUP(B16,'JRC-EU-TIMES AS BEFORE'!$K$4:$P$164,6,FALSE),0)</f>
        <v>700</v>
      </c>
      <c r="E16" s="210">
        <f>IFERROR(VLOOKUP(B16,'JRC-EU-TIMES AS BEFORE'!$K$4:$O$164,3,FALSE),0)</f>
        <v>489.99999999999994</v>
      </c>
      <c r="F16" s="210" t="str">
        <f>IFERROR(VLOOKUP(B16,'JRC-EU-TIMES AS BEFORE'!$K$4:$K$49,1,FALSE),"")</f>
        <v/>
      </c>
      <c r="G16" s="210" t="str">
        <f t="shared" si="0"/>
        <v/>
      </c>
      <c r="H16" s="210">
        <f t="shared" si="1"/>
        <v>-110.00000000000006</v>
      </c>
      <c r="J16" s="210">
        <f>VLOOKUP(B16,'Maximum flows 2015'!$B$3:$C$142,2,FALSE)</f>
        <v>185.41</v>
      </c>
      <c r="K16" s="210" t="str">
        <f t="shared" si="2"/>
        <v/>
      </c>
      <c r="M16">
        <f>VLOOKUP($B16,'ref. transmission capacities'!$B$2:$D$184,2,FALSE)</f>
        <v>1100</v>
      </c>
      <c r="N16">
        <f>VLOOKUP($B16,'ref. transmission capacities'!$B$2:$D$184,3,FALSE)</f>
        <v>1100</v>
      </c>
      <c r="O16" s="210">
        <f t="shared" si="3"/>
        <v>400</v>
      </c>
    </row>
    <row r="17" spans="2:15" x14ac:dyDescent="0.25">
      <c r="B17" s="211" t="s">
        <v>273</v>
      </c>
      <c r="C17" s="211">
        <v>1600</v>
      </c>
      <c r="D17" s="212">
        <f>IFERROR(VLOOKUP(B17,'JRC-EU-TIMES AS BEFORE'!$K$4:$P$164,6,FALSE),0)</f>
        <v>5100</v>
      </c>
      <c r="E17" s="212">
        <f>IFERROR(VLOOKUP(B17,'JRC-EU-TIMES AS BEFORE'!$K$4:$O$164,3,FALSE),0)</f>
        <v>3400.0017000000003</v>
      </c>
      <c r="F17" s="212" t="str">
        <f>IFERROR(VLOOKUP(B17,'JRC-EU-TIMES AS BEFORE'!$K$4:$K$49,1,FALSE),"")</f>
        <v>BE -&gt; FR</v>
      </c>
      <c r="G17" s="212">
        <f t="shared" si="0"/>
        <v>1800.0017000000003</v>
      </c>
      <c r="H17" s="212" t="str">
        <f t="shared" si="1"/>
        <v/>
      </c>
      <c r="I17" s="211"/>
      <c r="J17" s="212">
        <f>VLOOKUP(B17,'Maximum flows 2015'!$B$3:$C$142,2,FALSE)</f>
        <v>2072</v>
      </c>
      <c r="K17" s="212">
        <f t="shared" si="2"/>
        <v>472</v>
      </c>
      <c r="L17" s="211"/>
      <c r="M17" s="211">
        <f>VLOOKUP($B17,'ref. transmission capacities'!$B$2:$D$184,2,FALSE)</f>
        <v>2800</v>
      </c>
      <c r="N17" s="211">
        <f>VLOOKUP($B17,'ref. transmission capacities'!$B$2:$D$184,3,FALSE)</f>
        <v>2800</v>
      </c>
      <c r="O17" s="212">
        <f t="shared" si="3"/>
        <v>-2300</v>
      </c>
    </row>
    <row r="18" spans="2:15" x14ac:dyDescent="0.25">
      <c r="B18" s="211" t="s">
        <v>274</v>
      </c>
      <c r="C18" s="211">
        <v>1501</v>
      </c>
      <c r="D18" s="212">
        <f>IFERROR(VLOOKUP(B18,'JRC-EU-TIMES AS BEFORE'!$K$4:$P$164,6,FALSE),0)</f>
        <v>3600</v>
      </c>
      <c r="E18" s="212">
        <f>IFERROR(VLOOKUP(B18,'JRC-EU-TIMES AS BEFORE'!$K$4:$O$164,3,FALSE),0)</f>
        <v>2400.0012000000002</v>
      </c>
      <c r="F18" s="212" t="str">
        <f>IFERROR(VLOOKUP(B18,'JRC-EU-TIMES AS BEFORE'!$K$4:$K$49,1,FALSE),"")</f>
        <v>BE -&gt; NL</v>
      </c>
      <c r="G18" s="212">
        <f t="shared" si="0"/>
        <v>899.00120000000015</v>
      </c>
      <c r="H18" s="212" t="str">
        <f t="shared" si="1"/>
        <v/>
      </c>
      <c r="I18" s="211"/>
      <c r="J18" s="212">
        <f>VLOOKUP(B18,'Maximum flows 2015'!$B$3:$C$142,2,FALSE)</f>
        <v>1599</v>
      </c>
      <c r="K18" s="212">
        <f t="shared" si="2"/>
        <v>98</v>
      </c>
      <c r="L18" s="211"/>
      <c r="M18" s="211">
        <f>VLOOKUP($B18,'ref. transmission capacities'!$B$2:$D$184,2,FALSE)</f>
        <v>2400</v>
      </c>
      <c r="N18" s="211">
        <f>VLOOKUP($B18,'ref. transmission capacities'!$B$2:$D$184,3,FALSE)</f>
        <v>2400</v>
      </c>
      <c r="O18" s="212">
        <f t="shared" si="3"/>
        <v>-1200</v>
      </c>
    </row>
    <row r="19" spans="2:15" x14ac:dyDescent="0.25">
      <c r="B19" t="s">
        <v>275</v>
      </c>
      <c r="C19">
        <v>400</v>
      </c>
      <c r="D19" s="210">
        <f>IFERROR(VLOOKUP(B19,'JRC-EU-TIMES AS BEFORE'!$K$4:$P$164,6,FALSE),0)</f>
        <v>1500</v>
      </c>
      <c r="E19" s="210">
        <f>IFERROR(VLOOKUP(B19,'JRC-EU-TIMES AS BEFORE'!$K$4:$O$164,3,FALSE),0)</f>
        <v>1050</v>
      </c>
      <c r="F19" s="210" t="str">
        <f>IFERROR(VLOOKUP(B19,'JRC-EU-TIMES AS BEFORE'!$K$4:$K$49,1,FALSE),"")</f>
        <v/>
      </c>
      <c r="G19" s="210">
        <f t="shared" si="0"/>
        <v>650</v>
      </c>
      <c r="H19" s="210" t="str">
        <f t="shared" si="1"/>
        <v/>
      </c>
      <c r="J19" s="210">
        <f>VLOOKUP(B19,'Maximum flows 2015'!$B$3:$C$142,2,FALSE)</f>
        <v>617</v>
      </c>
      <c r="K19" s="210">
        <f t="shared" si="2"/>
        <v>217</v>
      </c>
      <c r="M19">
        <f>VLOOKUP($B19,'ref. transmission capacities'!$B$2:$D$184,2,FALSE)</f>
        <v>1728</v>
      </c>
      <c r="N19">
        <f>VLOOKUP($B19,'ref. transmission capacities'!$B$2:$D$184,3,FALSE)</f>
        <v>1728</v>
      </c>
      <c r="O19" s="210">
        <f t="shared" si="3"/>
        <v>228</v>
      </c>
    </row>
    <row r="20" spans="2:15" x14ac:dyDescent="0.25">
      <c r="B20" t="s">
        <v>277</v>
      </c>
      <c r="C20">
        <v>400</v>
      </c>
      <c r="D20" s="210">
        <f>IFERROR(VLOOKUP(B20,'JRC-EU-TIMES AS BEFORE'!$K$4:$P$164,6,FALSE),0)</f>
        <v>950</v>
      </c>
      <c r="E20" s="210">
        <f>IFERROR(VLOOKUP(B20,'JRC-EU-TIMES AS BEFORE'!$K$4:$O$164,3,FALSE),0)</f>
        <v>665</v>
      </c>
      <c r="F20" s="210" t="str">
        <f>IFERROR(VLOOKUP(B20,'JRC-EU-TIMES AS BEFORE'!$K$4:$K$49,1,FALSE),"")</f>
        <v/>
      </c>
      <c r="G20" s="210">
        <f t="shared" si="0"/>
        <v>265</v>
      </c>
      <c r="H20" s="210" t="str">
        <f t="shared" si="1"/>
        <v/>
      </c>
      <c r="J20" s="210">
        <f>VLOOKUP(B20,'Maximum flows 2015'!$B$3:$C$142,2,FALSE)</f>
        <v>502</v>
      </c>
      <c r="K20" s="210">
        <f t="shared" si="2"/>
        <v>102</v>
      </c>
      <c r="M20">
        <f>VLOOKUP($B20,'ref. transmission capacities'!$B$2:$D$184,2,FALSE)</f>
        <v>1400</v>
      </c>
      <c r="N20">
        <f>VLOOKUP($B20,'ref. transmission capacities'!$B$2:$D$184,3,FALSE)</f>
        <v>1400</v>
      </c>
      <c r="O20" s="210">
        <f t="shared" si="3"/>
        <v>450</v>
      </c>
    </row>
    <row r="21" spans="2:15" x14ac:dyDescent="0.25">
      <c r="B21" t="s">
        <v>278</v>
      </c>
      <c r="C21">
        <v>600</v>
      </c>
      <c r="D21" s="210">
        <f>IFERROR(VLOOKUP(B21,'JRC-EU-TIMES AS BEFORE'!$K$4:$P$164,6,FALSE),0)</f>
        <v>1000</v>
      </c>
      <c r="E21" s="210">
        <f>IFERROR(VLOOKUP(B21,'JRC-EU-TIMES AS BEFORE'!$K$4:$O$164,3,FALSE),0)</f>
        <v>700</v>
      </c>
      <c r="F21" s="210" t="str">
        <f>IFERROR(VLOOKUP(B21,'JRC-EU-TIMES AS BEFORE'!$K$4:$K$49,1,FALSE),"")</f>
        <v/>
      </c>
      <c r="G21" s="210">
        <f t="shared" si="0"/>
        <v>100</v>
      </c>
      <c r="H21" s="210" t="str">
        <f t="shared" si="1"/>
        <v/>
      </c>
      <c r="J21" s="210">
        <f>VLOOKUP(B21,'Maximum flows 2015'!$B$3:$C$142,2,FALSE)</f>
        <v>786.61</v>
      </c>
      <c r="K21" s="210">
        <f t="shared" si="2"/>
        <v>186.61</v>
      </c>
      <c r="M21">
        <f>VLOOKUP($B21,'ref. transmission capacities'!$B$2:$D$184,2,FALSE)</f>
        <v>600</v>
      </c>
      <c r="N21">
        <f>VLOOKUP($B21,'ref. transmission capacities'!$B$2:$D$184,3,FALSE)</f>
        <v>600</v>
      </c>
      <c r="O21" s="210">
        <f t="shared" si="3"/>
        <v>-400</v>
      </c>
    </row>
    <row r="22" spans="2:15" x14ac:dyDescent="0.25">
      <c r="B22" s="211" t="s">
        <v>280</v>
      </c>
      <c r="C22" s="211">
        <v>1200</v>
      </c>
      <c r="D22" s="212">
        <f>IFERROR(VLOOKUP(B22,'JRC-EU-TIMES AS BEFORE'!$K$4:$P$164,6,FALSE),0)</f>
        <v>2400</v>
      </c>
      <c r="E22" s="212">
        <f>IFERROR(VLOOKUP(B22,'JRC-EU-TIMES AS BEFORE'!$K$4:$O$164,3,FALSE),0)</f>
        <v>1200</v>
      </c>
      <c r="F22" s="212" t="str">
        <f>IFERROR(VLOOKUP(B22,'JRC-EU-TIMES AS BEFORE'!$K$4:$K$49,1,FALSE),"")</f>
        <v>CH -&gt; AT</v>
      </c>
      <c r="G22" s="212">
        <f t="shared" si="0"/>
        <v>0</v>
      </c>
      <c r="H22" s="212" t="str">
        <f t="shared" si="1"/>
        <v/>
      </c>
      <c r="I22" s="211"/>
      <c r="J22" s="212">
        <f>VLOOKUP(B22,'Maximum flows 2015'!$B$3:$C$142,2,FALSE)</f>
        <v>693.15</v>
      </c>
      <c r="K22" s="212" t="str">
        <f t="shared" si="2"/>
        <v/>
      </c>
      <c r="L22" s="211"/>
      <c r="M22" s="211">
        <f>VLOOKUP($B22,'ref. transmission capacities'!$B$2:$D$184,2,FALSE)</f>
        <v>1700</v>
      </c>
      <c r="N22" s="211">
        <f>VLOOKUP($B22,'ref. transmission capacities'!$B$2:$D$184,3,FALSE)</f>
        <v>1700</v>
      </c>
      <c r="O22" s="212">
        <f t="shared" si="3"/>
        <v>-700</v>
      </c>
    </row>
    <row r="23" spans="2:15" x14ac:dyDescent="0.25">
      <c r="B23" s="211" t="s">
        <v>281</v>
      </c>
      <c r="C23" s="211">
        <v>4000</v>
      </c>
      <c r="D23" s="212">
        <f>IFERROR(VLOOKUP(B23,'JRC-EU-TIMES AS BEFORE'!$K$4:$P$164,6,FALSE),0)</f>
        <v>5100</v>
      </c>
      <c r="E23" s="212">
        <f>IFERROR(VLOOKUP(B23,'JRC-EU-TIMES AS BEFORE'!$K$4:$O$164,3,FALSE),0)</f>
        <v>3400.0017000000003</v>
      </c>
      <c r="F23" s="212" t="str">
        <f>IFERROR(VLOOKUP(B23,'JRC-EU-TIMES AS BEFORE'!$K$4:$K$49,1,FALSE),"")</f>
        <v>CH -&gt; DE</v>
      </c>
      <c r="G23" s="212" t="str">
        <f t="shared" si="0"/>
        <v/>
      </c>
      <c r="H23" s="212">
        <f t="shared" si="1"/>
        <v>-599.99829999999974</v>
      </c>
      <c r="I23" s="212" t="s">
        <v>412</v>
      </c>
      <c r="J23" s="212">
        <f>VLOOKUP(B23,'Maximum flows 2015'!$B$3:$C$142,2,FALSE)</f>
        <v>2567.8200000000002</v>
      </c>
      <c r="K23" s="212" t="str">
        <f t="shared" si="2"/>
        <v/>
      </c>
      <c r="L23" s="211"/>
      <c r="M23" s="211">
        <f>VLOOKUP($B23,'ref. transmission capacities'!$B$2:$D$184,2,FALSE)</f>
        <v>4700</v>
      </c>
      <c r="N23" s="211">
        <f>VLOOKUP($B23,'ref. transmission capacities'!$B$2:$D$184,3,FALSE)</f>
        <v>4700</v>
      </c>
      <c r="O23" s="212">
        <f t="shared" si="3"/>
        <v>-400</v>
      </c>
    </row>
    <row r="24" spans="2:15" x14ac:dyDescent="0.25">
      <c r="B24" s="211" t="s">
        <v>282</v>
      </c>
      <c r="C24" s="211">
        <v>1400</v>
      </c>
      <c r="D24" s="212">
        <f>IFERROR(VLOOKUP(B24,'JRC-EU-TIMES AS BEFORE'!$K$4:$P$164,6,FALSE),0)</f>
        <v>4800</v>
      </c>
      <c r="E24" s="212">
        <f>IFERROR(VLOOKUP(B24,'JRC-EU-TIMES AS BEFORE'!$K$4:$O$164,3,FALSE),0)</f>
        <v>3200.0016000000001</v>
      </c>
      <c r="F24" s="212" t="str">
        <f>IFERROR(VLOOKUP(B24,'JRC-EU-TIMES AS BEFORE'!$K$4:$K$49,1,FALSE),"")</f>
        <v>CH -&gt; FR</v>
      </c>
      <c r="G24" s="212">
        <f t="shared" si="0"/>
        <v>1800.0016000000001</v>
      </c>
      <c r="H24" s="212" t="str">
        <f t="shared" si="1"/>
        <v/>
      </c>
      <c r="I24" s="211"/>
      <c r="J24" s="212">
        <f>VLOOKUP(B24,'Maximum flows 2015'!$B$3:$C$142,2,FALSE)</f>
        <v>2025</v>
      </c>
      <c r="K24" s="212">
        <f t="shared" si="2"/>
        <v>625</v>
      </c>
      <c r="L24" s="211"/>
      <c r="M24" s="211">
        <f>VLOOKUP($B24,'ref. transmission capacities'!$B$2:$D$184,2,FALSE)</f>
        <v>1300</v>
      </c>
      <c r="N24" s="211">
        <f>VLOOKUP($B24,'ref. transmission capacities'!$B$2:$D$184,3,FALSE)</f>
        <v>1300</v>
      </c>
      <c r="O24" s="212">
        <f t="shared" si="3"/>
        <v>-3500</v>
      </c>
    </row>
    <row r="25" spans="2:15" x14ac:dyDescent="0.25">
      <c r="B25" s="211" t="s">
        <v>283</v>
      </c>
      <c r="C25" s="211">
        <v>4240</v>
      </c>
      <c r="D25" s="212">
        <f>IFERROR(VLOOKUP(B25,'JRC-EU-TIMES AS BEFORE'!$K$4:$P$164,6,FALSE),0)</f>
        <v>4200</v>
      </c>
      <c r="E25" s="212">
        <f>IFERROR(VLOOKUP(B25,'JRC-EU-TIMES AS BEFORE'!$K$4:$O$164,3,FALSE),0)</f>
        <v>2800.0014000000001</v>
      </c>
      <c r="F25" s="212" t="str">
        <f>IFERROR(VLOOKUP(B25,'JRC-EU-TIMES AS BEFORE'!$K$4:$K$49,1,FALSE),"")</f>
        <v>CH -&gt; IT</v>
      </c>
      <c r="G25" s="212" t="str">
        <f t="shared" si="0"/>
        <v/>
      </c>
      <c r="H25" s="212">
        <f t="shared" si="1"/>
        <v>-1439.9985999999999</v>
      </c>
      <c r="I25" s="212" t="s">
        <v>412</v>
      </c>
      <c r="J25" s="212">
        <f>VLOOKUP(B25,'Maximum flows 2015'!$B$3:$C$142,2,FALSE)</f>
        <v>5088</v>
      </c>
      <c r="K25" s="212">
        <f t="shared" si="2"/>
        <v>848</v>
      </c>
      <c r="L25" s="211"/>
      <c r="M25" s="211">
        <f>VLOOKUP($B25,'ref. transmission capacities'!$B$2:$D$184,2,FALSE)</f>
        <v>6240</v>
      </c>
      <c r="N25" s="211">
        <f>VLOOKUP($B25,'ref. transmission capacities'!$B$2:$D$184,3,FALSE)</f>
        <v>6240</v>
      </c>
      <c r="O25" s="212">
        <f t="shared" si="3"/>
        <v>2040</v>
      </c>
    </row>
    <row r="26" spans="2:15" x14ac:dyDescent="0.25">
      <c r="B26" s="211" t="s">
        <v>284</v>
      </c>
      <c r="C26" s="211">
        <v>800</v>
      </c>
      <c r="D26" s="212">
        <f>IFERROR(VLOOKUP(B26,'JRC-EU-TIMES AS BEFORE'!$K$4:$P$164,6,FALSE),0)</f>
        <v>3400</v>
      </c>
      <c r="E26" s="212">
        <f>IFERROR(VLOOKUP(B26,'JRC-EU-TIMES AS BEFORE'!$K$4:$O$164,3,FALSE),0)</f>
        <v>1700</v>
      </c>
      <c r="F26" s="212" t="str">
        <f>IFERROR(VLOOKUP(B26,'JRC-EU-TIMES AS BEFORE'!$K$4:$K$49,1,FALSE),"")</f>
        <v>CZ -&gt; AT</v>
      </c>
      <c r="G26" s="212">
        <f t="shared" si="0"/>
        <v>900</v>
      </c>
      <c r="H26" s="212" t="str">
        <f t="shared" si="1"/>
        <v/>
      </c>
      <c r="I26" s="211"/>
      <c r="J26" s="212">
        <f>VLOOKUP(B26,'Maximum flows 2015'!$B$3:$C$142,2,FALSE)</f>
        <v>2800.4</v>
      </c>
      <c r="K26" s="212">
        <f t="shared" si="2"/>
        <v>2000.4</v>
      </c>
      <c r="L26" s="211"/>
      <c r="M26" s="211">
        <f>VLOOKUP($B26,'ref. transmission capacities'!$B$2:$D$184,2,FALSE)</f>
        <v>1200</v>
      </c>
      <c r="N26" s="211">
        <f>VLOOKUP($B26,'ref. transmission capacities'!$B$2:$D$184,3,FALSE)</f>
        <v>1200</v>
      </c>
      <c r="O26" s="212">
        <f t="shared" si="3"/>
        <v>-2200</v>
      </c>
    </row>
    <row r="27" spans="2:15" x14ac:dyDescent="0.25">
      <c r="B27" s="211" t="s">
        <v>285</v>
      </c>
      <c r="C27" s="211">
        <v>3000</v>
      </c>
      <c r="D27" s="212">
        <f>IFERROR(VLOOKUP(B27,'JRC-EU-TIMES AS BEFORE'!$K$4:$P$164,6,FALSE),0)</f>
        <v>3400</v>
      </c>
      <c r="E27" s="212">
        <f>IFERROR(VLOOKUP(B27,'JRC-EU-TIMES AS BEFORE'!$K$4:$O$164,3,FALSE),0)</f>
        <v>1700</v>
      </c>
      <c r="F27" s="212" t="str">
        <f>IFERROR(VLOOKUP(B27,'JRC-EU-TIMES AS BEFORE'!$K$4:$K$49,1,FALSE),"")</f>
        <v>CZ -&gt; DE</v>
      </c>
      <c r="G27" s="212" t="str">
        <f t="shared" si="0"/>
        <v/>
      </c>
      <c r="H27" s="212">
        <f t="shared" si="1"/>
        <v>-1300</v>
      </c>
      <c r="I27" s="211" t="s">
        <v>413</v>
      </c>
      <c r="J27" s="212">
        <f>VLOOKUP(B27,'Maximum flows 2015'!$B$3:$C$142,2,FALSE)</f>
        <v>2061.7800000000002</v>
      </c>
      <c r="K27" s="212" t="str">
        <f t="shared" si="2"/>
        <v/>
      </c>
      <c r="L27" s="211"/>
      <c r="M27" s="211">
        <f>VLOOKUP($B27,'ref. transmission capacities'!$B$2:$D$184,2,FALSE)</f>
        <v>2100</v>
      </c>
      <c r="N27" s="211">
        <f>VLOOKUP($B27,'ref. transmission capacities'!$B$2:$D$184,3,FALSE)</f>
        <v>2600</v>
      </c>
      <c r="O27" s="212">
        <f t="shared" si="3"/>
        <v>-800</v>
      </c>
    </row>
    <row r="28" spans="2:15" x14ac:dyDescent="0.25">
      <c r="B28" s="211" t="s">
        <v>286</v>
      </c>
      <c r="C28" s="211">
        <v>600</v>
      </c>
      <c r="D28" s="212">
        <f>IFERROR(VLOOKUP(B28,'JRC-EU-TIMES AS BEFORE'!$K$4:$P$164,6,FALSE),0)</f>
        <v>3400</v>
      </c>
      <c r="E28" s="212">
        <f>IFERROR(VLOOKUP(B28,'JRC-EU-TIMES AS BEFORE'!$K$4:$O$164,3,FALSE),0)</f>
        <v>1700</v>
      </c>
      <c r="F28" s="212" t="str">
        <f>IFERROR(VLOOKUP(B28,'JRC-EU-TIMES AS BEFORE'!$K$4:$K$49,1,FALSE),"")</f>
        <v>CZ -&gt; PL</v>
      </c>
      <c r="G28" s="212">
        <f t="shared" si="0"/>
        <v>1100</v>
      </c>
      <c r="H28" s="212" t="str">
        <f t="shared" si="1"/>
        <v/>
      </c>
      <c r="I28" s="211"/>
      <c r="J28" s="212">
        <f>VLOOKUP(B28,'Maximum flows 2015'!$B$3:$C$142,2,FALSE)</f>
        <v>170.2</v>
      </c>
      <c r="K28" s="212" t="str">
        <f t="shared" si="2"/>
        <v/>
      </c>
      <c r="L28" s="211"/>
      <c r="M28" s="211" t="e">
        <f>VLOOKUP($B28,'ref. transmission capacities'!$B$2:$D$184,2,FALSE)</f>
        <v>#N/A</v>
      </c>
      <c r="N28" s="211" t="e">
        <f>VLOOKUP($B28,'ref. transmission capacities'!$B$2:$D$184,3,FALSE)</f>
        <v>#N/A</v>
      </c>
      <c r="O28" s="212" t="e">
        <f t="shared" si="3"/>
        <v>#N/A</v>
      </c>
    </row>
    <row r="29" spans="2:15" x14ac:dyDescent="0.25">
      <c r="B29" s="211" t="s">
        <v>287</v>
      </c>
      <c r="C29" s="211">
        <v>2000</v>
      </c>
      <c r="D29" s="212">
        <f>IFERROR(VLOOKUP(B29,'JRC-EU-TIMES AS BEFORE'!$K$4:$P$164,6,FALSE),0)</f>
        <v>3400</v>
      </c>
      <c r="E29" s="212">
        <f>IFERROR(VLOOKUP(B29,'JRC-EU-TIMES AS BEFORE'!$K$4:$O$164,3,FALSE),0)</f>
        <v>1700</v>
      </c>
      <c r="F29" s="212" t="str">
        <f>IFERROR(VLOOKUP(B29,'JRC-EU-TIMES AS BEFORE'!$K$4:$K$49,1,FALSE),"")</f>
        <v>CZ -&gt; SK</v>
      </c>
      <c r="G29" s="212" t="str">
        <f t="shared" si="0"/>
        <v/>
      </c>
      <c r="H29" s="212">
        <f t="shared" si="1"/>
        <v>-300</v>
      </c>
      <c r="I29" s="211"/>
      <c r="J29" s="212">
        <f>VLOOKUP(B29,'Maximum flows 2015'!$B$3:$C$142,2,FALSE)</f>
        <v>2577.75</v>
      </c>
      <c r="K29" s="212">
        <f t="shared" si="2"/>
        <v>577.75</v>
      </c>
      <c r="L29" s="211"/>
      <c r="M29" s="211">
        <f>VLOOKUP($B29,'ref. transmission capacities'!$B$2:$D$184,2,FALSE)</f>
        <v>2100</v>
      </c>
      <c r="N29" s="211">
        <f>VLOOKUP($B29,'ref. transmission capacities'!$B$2:$D$184,3,FALSE)</f>
        <v>2100</v>
      </c>
      <c r="O29" s="212">
        <f t="shared" si="3"/>
        <v>-1300</v>
      </c>
    </row>
    <row r="30" spans="2:15" x14ac:dyDescent="0.25">
      <c r="B30" t="s">
        <v>414</v>
      </c>
      <c r="C30">
        <v>0</v>
      </c>
      <c r="D30" s="210">
        <f>IFERROR(VLOOKUP(B30,'JRC-EU-TIMES AS BEFORE'!$K$4:$P$164,6,FALSE),0)</f>
        <v>0</v>
      </c>
      <c r="E30" s="210">
        <f>IFERROR(VLOOKUP(B30,'JRC-EU-TIMES AS BEFORE'!$K$4:$O$164,3,FALSE),0)</f>
        <v>0</v>
      </c>
      <c r="F30" s="210" t="str">
        <f>IFERROR(VLOOKUP(B30,'JRC-EU-TIMES AS BEFORE'!$K$4:$K$49,1,FALSE),"")</f>
        <v/>
      </c>
      <c r="G30" s="210">
        <f t="shared" si="0"/>
        <v>0</v>
      </c>
      <c r="H30" s="210" t="str">
        <f t="shared" si="1"/>
        <v/>
      </c>
      <c r="J30" s="210">
        <v>0</v>
      </c>
      <c r="K30" s="210">
        <f t="shared" si="2"/>
        <v>0</v>
      </c>
      <c r="M30" t="e">
        <f>VLOOKUP($B30,'ref. transmission capacities'!$B$2:$D$184,2,FALSE)</f>
        <v>#N/A</v>
      </c>
      <c r="N30" t="e">
        <f>VLOOKUP($B30,'ref. transmission capacities'!$B$2:$D$184,3,FALSE)</f>
        <v>#N/A</v>
      </c>
      <c r="O30" s="210" t="e">
        <f t="shared" si="3"/>
        <v>#N/A</v>
      </c>
    </row>
    <row r="31" spans="2:15" x14ac:dyDescent="0.25">
      <c r="B31" s="211" t="s">
        <v>288</v>
      </c>
      <c r="C31" s="211">
        <v>2000</v>
      </c>
      <c r="D31" s="212">
        <f>IFERROR(VLOOKUP(B31,'JRC-EU-TIMES AS BEFORE'!$K$4:$P$164,6,FALSE),0)</f>
        <v>4200</v>
      </c>
      <c r="E31" s="212">
        <f>IFERROR(VLOOKUP(B31,'JRC-EU-TIMES AS BEFORE'!$K$4:$O$164,3,FALSE),0)</f>
        <v>2100</v>
      </c>
      <c r="F31" s="212" t="str">
        <f>IFERROR(VLOOKUP(B31,'JRC-EU-TIMES AS BEFORE'!$K$4:$K$49,1,FALSE),"")</f>
        <v>DE -&gt; AT</v>
      </c>
      <c r="G31" s="212">
        <f t="shared" si="0"/>
        <v>100</v>
      </c>
      <c r="H31" s="212" t="str">
        <f t="shared" si="1"/>
        <v/>
      </c>
      <c r="I31" s="211"/>
      <c r="J31" s="212">
        <f>VLOOKUP(B31,'Maximum flows 2015'!$B$3:$C$142,2,FALSE)</f>
        <v>4301.1000000000004</v>
      </c>
      <c r="K31" s="212">
        <f t="shared" si="2"/>
        <v>2301.1000000000004</v>
      </c>
      <c r="L31" s="211"/>
      <c r="M31" s="211">
        <f>VLOOKUP($B31,'ref. transmission capacities'!$B$2:$D$184,2,FALSE)</f>
        <v>5000</v>
      </c>
      <c r="N31" s="211">
        <f>VLOOKUP($B31,'ref. transmission capacities'!$B$2:$D$184,3,FALSE)</f>
        <v>7500</v>
      </c>
      <c r="O31" s="212">
        <f t="shared" si="3"/>
        <v>3300</v>
      </c>
    </row>
    <row r="32" spans="2:15" x14ac:dyDescent="0.25">
      <c r="B32" s="211" t="s">
        <v>289</v>
      </c>
      <c r="C32" s="211">
        <v>4000</v>
      </c>
      <c r="D32" s="212">
        <f>IFERROR(VLOOKUP(B32,'JRC-EU-TIMES AS BEFORE'!$K$4:$P$164,6,FALSE),0)</f>
        <v>5100</v>
      </c>
      <c r="E32" s="212">
        <f>IFERROR(VLOOKUP(B32,'JRC-EU-TIMES AS BEFORE'!$K$4:$O$164,3,FALSE),0)</f>
        <v>3400.0017000000003</v>
      </c>
      <c r="F32" s="212" t="str">
        <f>IFERROR(VLOOKUP(B32,'JRC-EU-TIMES AS BEFORE'!$K$4:$K$49,1,FALSE),"")</f>
        <v>DE -&gt; CH</v>
      </c>
      <c r="G32" s="212" t="str">
        <f t="shared" si="0"/>
        <v/>
      </c>
      <c r="H32" s="212">
        <f t="shared" si="1"/>
        <v>-599.99829999999974</v>
      </c>
      <c r="I32" s="211"/>
      <c r="J32" s="212">
        <f>VLOOKUP(B32,'Maximum flows 2015'!$B$3:$C$142,2,FALSE)</f>
        <v>4524.3999999999996</v>
      </c>
      <c r="K32" s="212">
        <f t="shared" si="2"/>
        <v>524.39999999999964</v>
      </c>
      <c r="L32" s="211"/>
      <c r="M32" s="211">
        <f>VLOOKUP($B32,'ref. transmission capacities'!$B$2:$D$184,2,FALSE)</f>
        <v>3286</v>
      </c>
      <c r="N32" s="211">
        <f>VLOOKUP($B32,'ref. transmission capacities'!$B$2:$D$184,3,FALSE)</f>
        <v>3286</v>
      </c>
      <c r="O32" s="212">
        <f t="shared" si="3"/>
        <v>-1814</v>
      </c>
    </row>
    <row r="33" spans="1:15" x14ac:dyDescent="0.25">
      <c r="B33" s="211" t="s">
        <v>290</v>
      </c>
      <c r="C33" s="211">
        <v>1400</v>
      </c>
      <c r="D33" s="212">
        <f>IFERROR(VLOOKUP(B33,'JRC-EU-TIMES AS BEFORE'!$K$4:$P$164,6,FALSE),0)</f>
        <v>3400</v>
      </c>
      <c r="E33" s="212">
        <f>IFERROR(VLOOKUP(B33,'JRC-EU-TIMES AS BEFORE'!$K$4:$O$164,3,FALSE),0)</f>
        <v>1700</v>
      </c>
      <c r="F33" s="212" t="str">
        <f>IFERROR(VLOOKUP(B33,'JRC-EU-TIMES AS BEFORE'!$K$4:$K$49,1,FALSE),"")</f>
        <v>DE -&gt; CZ</v>
      </c>
      <c r="G33" s="212">
        <f t="shared" si="0"/>
        <v>300</v>
      </c>
      <c r="H33" s="212" t="str">
        <f t="shared" si="1"/>
        <v/>
      </c>
      <c r="I33" s="211"/>
      <c r="J33" s="212">
        <f>VLOOKUP(B33,'Maximum flows 2015'!$B$3:$C$142,2,FALSE)</f>
        <v>1874.71</v>
      </c>
      <c r="K33" s="212">
        <f t="shared" si="2"/>
        <v>474.71000000000004</v>
      </c>
      <c r="L33" s="211"/>
      <c r="M33" s="211">
        <f>VLOOKUP($B33,'ref. transmission capacities'!$B$2:$D$184,2,FALSE)</f>
        <v>1500</v>
      </c>
      <c r="N33" s="211">
        <f>VLOOKUP($B33,'ref. transmission capacities'!$B$2:$D$184,3,FALSE)</f>
        <v>2000</v>
      </c>
      <c r="O33" s="212">
        <f t="shared" si="3"/>
        <v>-1400</v>
      </c>
    </row>
    <row r="34" spans="1:15" x14ac:dyDescent="0.25">
      <c r="B34" t="s">
        <v>291</v>
      </c>
      <c r="C34">
        <v>2100</v>
      </c>
      <c r="D34" s="210">
        <f>IFERROR(VLOOKUP(B34,'JRC-EU-TIMES AS BEFORE'!$K$4:$P$164,6,FALSE),0)</f>
        <v>2550</v>
      </c>
      <c r="E34" s="210">
        <f>IFERROR(VLOOKUP(B34,'JRC-EU-TIMES AS BEFORE'!$K$4:$O$164,3,FALSE),0)</f>
        <v>2550</v>
      </c>
      <c r="F34" s="210" t="str">
        <f>IFERROR(VLOOKUP(B34,'JRC-EU-TIMES AS BEFORE'!$K$4:$K$49,1,FALSE),"")</f>
        <v/>
      </c>
      <c r="G34" s="210">
        <f t="shared" si="0"/>
        <v>450</v>
      </c>
      <c r="H34" s="210" t="str">
        <f t="shared" si="1"/>
        <v/>
      </c>
      <c r="J34" s="210">
        <f>VLOOKUP(B34,'Maximum flows 2015'!$B$3:$C$142,2,FALSE)</f>
        <v>2221.21</v>
      </c>
      <c r="K34" s="210">
        <f t="shared" si="2"/>
        <v>121.21000000000004</v>
      </c>
      <c r="M34" t="e">
        <f>VLOOKUP($B34,'ref. transmission capacities'!$B$2:$D$184,2,FALSE)</f>
        <v>#N/A</v>
      </c>
      <c r="N34" t="e">
        <f>VLOOKUP($B34,'ref. transmission capacities'!$B$2:$D$184,3,FALSE)</f>
        <v>#N/A</v>
      </c>
      <c r="O34" s="210" t="e">
        <f t="shared" si="3"/>
        <v>#N/A</v>
      </c>
    </row>
    <row r="35" spans="1:15" x14ac:dyDescent="0.25">
      <c r="B35" s="211" t="s">
        <v>293</v>
      </c>
      <c r="C35" s="211">
        <v>924</v>
      </c>
      <c r="D35" s="212">
        <f>IFERROR(VLOOKUP(B35,'JRC-EU-TIMES AS BEFORE'!$K$4:$P$164,6,FALSE),0)</f>
        <v>5100</v>
      </c>
      <c r="E35" s="212">
        <f>IFERROR(VLOOKUP(B35,'JRC-EU-TIMES AS BEFORE'!$K$4:$O$164,3,FALSE),0)</f>
        <v>3400.0017000000003</v>
      </c>
      <c r="F35" s="212" t="str">
        <f>IFERROR(VLOOKUP(B35,'JRC-EU-TIMES AS BEFORE'!$K$4:$K$49,1,FALSE),"")</f>
        <v>DE -&gt; NL</v>
      </c>
      <c r="G35" s="212">
        <f t="shared" si="0"/>
        <v>2476.0017000000003</v>
      </c>
      <c r="H35" s="212" t="str">
        <f t="shared" si="1"/>
        <v/>
      </c>
      <c r="I35" s="211"/>
      <c r="J35" s="212">
        <f>VLOOKUP(B35,'Maximum flows 2015'!$B$3:$C$142,2,FALSE)</f>
        <v>5033</v>
      </c>
      <c r="K35" s="212">
        <f t="shared" si="2"/>
        <v>4109</v>
      </c>
      <c r="L35" s="211"/>
      <c r="M35" s="211">
        <f>VLOOKUP($B35,'ref. transmission capacities'!$B$2:$D$184,2,FALSE)</f>
        <v>4450</v>
      </c>
      <c r="N35" s="211">
        <f>VLOOKUP($B35,'ref. transmission capacities'!$B$2:$D$184,3,FALSE)</f>
        <v>5000</v>
      </c>
      <c r="O35" s="212">
        <f t="shared" si="3"/>
        <v>-100</v>
      </c>
    </row>
    <row r="36" spans="1:15" x14ac:dyDescent="0.25">
      <c r="B36" t="s">
        <v>296</v>
      </c>
      <c r="C36">
        <v>2185</v>
      </c>
      <c r="D36" s="210">
        <f>IFERROR(VLOOKUP(B36,'JRC-EU-TIMES AS BEFORE'!$K$4:$P$164,6,FALSE),0)</f>
        <v>2550</v>
      </c>
      <c r="E36" s="210">
        <f>IFERROR(VLOOKUP(B36,'JRC-EU-TIMES AS BEFORE'!$K$4:$O$164,3,FALSE),0)</f>
        <v>2550</v>
      </c>
      <c r="F36" s="210" t="str">
        <f>IFERROR(VLOOKUP(B36,'JRC-EU-TIMES AS BEFORE'!$K$4:$K$49,1,FALSE),"")</f>
        <v/>
      </c>
      <c r="G36" s="210">
        <f t="shared" si="0"/>
        <v>365</v>
      </c>
      <c r="H36" s="210" t="str">
        <f t="shared" si="1"/>
        <v/>
      </c>
      <c r="J36" s="210">
        <f>VLOOKUP(B36,'Maximum flows 2015'!$B$3:$C$142,2,FALSE)</f>
        <v>2185.54</v>
      </c>
      <c r="K36" s="210">
        <f t="shared" si="2"/>
        <v>0.53999999999996362</v>
      </c>
      <c r="M36" t="e">
        <f>VLOOKUP($B36,'ref. transmission capacities'!$B$2:$D$184,2,FALSE)</f>
        <v>#N/A</v>
      </c>
      <c r="N36" t="e">
        <f>VLOOKUP($B36,'ref. transmission capacities'!$B$2:$D$184,3,FALSE)</f>
        <v>#N/A</v>
      </c>
      <c r="O36" s="210" t="e">
        <f t="shared" si="3"/>
        <v>#N/A</v>
      </c>
    </row>
    <row r="37" spans="1:15" x14ac:dyDescent="0.25">
      <c r="B37" t="s">
        <v>302</v>
      </c>
      <c r="C37">
        <v>250</v>
      </c>
      <c r="D37" s="210">
        <f>IFERROR(VLOOKUP(B37,'JRC-EU-TIMES AS BEFORE'!$K$4:$P$164,6,FALSE),0)</f>
        <v>300</v>
      </c>
      <c r="E37" s="210">
        <f>IFERROR(VLOOKUP(B37,'JRC-EU-TIMES AS BEFORE'!$K$4:$O$164,3,FALSE),0)</f>
        <v>210</v>
      </c>
      <c r="F37" s="210" t="str">
        <f>IFERROR(VLOOKUP(B37,'JRC-EU-TIMES AS BEFORE'!$K$4:$K$49,1,FALSE),"")</f>
        <v/>
      </c>
      <c r="G37" s="210" t="str">
        <f t="shared" si="0"/>
        <v/>
      </c>
      <c r="H37" s="210">
        <f t="shared" si="1"/>
        <v>-40</v>
      </c>
      <c r="J37" s="210">
        <f>VLOOKUP(B37,'Maximum flows 2015'!$B$3:$C$142,2,FALSE)</f>
        <v>454</v>
      </c>
      <c r="K37" s="210">
        <f t="shared" si="2"/>
        <v>204</v>
      </c>
      <c r="M37">
        <f>VLOOKUP($B37,'ref. transmission capacities'!$B$2:$D$184,2,FALSE)</f>
        <v>250</v>
      </c>
      <c r="N37">
        <f>VLOOKUP($B37,'ref. transmission capacities'!$B$2:$D$184,3,FALSE)</f>
        <v>250</v>
      </c>
      <c r="O37" s="210">
        <f t="shared" si="3"/>
        <v>-50</v>
      </c>
    </row>
    <row r="38" spans="1:15" x14ac:dyDescent="0.25">
      <c r="B38" t="s">
        <v>303</v>
      </c>
      <c r="C38">
        <v>350</v>
      </c>
      <c r="D38" s="210">
        <f>IFERROR(VLOOKUP(B38,'JRC-EU-TIMES AS BEFORE'!$K$4:$P$164,6,FALSE),0)</f>
        <v>1500</v>
      </c>
      <c r="E38" s="210">
        <f>IFERROR(VLOOKUP(B38,'JRC-EU-TIMES AS BEFORE'!$K$4:$O$164,3,FALSE),0)</f>
        <v>1050</v>
      </c>
      <c r="F38" s="210" t="str">
        <f>IFERROR(VLOOKUP(B38,'JRC-EU-TIMES AS BEFORE'!$K$4:$K$49,1,FALSE),"")</f>
        <v/>
      </c>
      <c r="G38" s="210">
        <f t="shared" si="0"/>
        <v>700</v>
      </c>
      <c r="H38" s="210" t="str">
        <f t="shared" si="1"/>
        <v/>
      </c>
      <c r="J38" s="210">
        <f>VLOOKUP(B38,'Maximum flows 2015'!$B$3:$C$142,2,FALSE)</f>
        <v>21</v>
      </c>
      <c r="K38" s="210" t="str">
        <f t="shared" si="2"/>
        <v/>
      </c>
      <c r="M38">
        <f>VLOOKUP($B38,'ref. transmission capacities'!$B$2:$D$184,2,FALSE)</f>
        <v>1032</v>
      </c>
      <c r="N38">
        <f>VLOOKUP($B38,'ref. transmission capacities'!$B$2:$D$184,3,FALSE)</f>
        <v>1032</v>
      </c>
      <c r="O38" s="210">
        <f t="shared" si="3"/>
        <v>-468</v>
      </c>
    </row>
    <row r="39" spans="1:15" x14ac:dyDescent="0.25">
      <c r="B39" t="s">
        <v>304</v>
      </c>
      <c r="C39">
        <v>500</v>
      </c>
      <c r="D39" s="210">
        <f>IFERROR(VLOOKUP(B39,'JRC-EU-TIMES AS BEFORE'!$K$4:$P$164,6,FALSE),0)</f>
        <v>500</v>
      </c>
      <c r="E39" s="210">
        <f>IFERROR(VLOOKUP(B39,'JRC-EU-TIMES AS BEFORE'!$K$4:$O$164,3,FALSE),0)</f>
        <v>500</v>
      </c>
      <c r="F39" s="210" t="str">
        <f>IFERROR(VLOOKUP(B39,'JRC-EU-TIMES AS BEFORE'!$K$4:$K$49,1,FALSE),"")</f>
        <v/>
      </c>
      <c r="G39" s="210">
        <f t="shared" si="0"/>
        <v>0</v>
      </c>
      <c r="H39" s="210" t="str">
        <f t="shared" si="1"/>
        <v/>
      </c>
      <c r="J39" s="210">
        <f>VLOOKUP(B39,'Maximum flows 2015'!$B$3:$C$142,2,FALSE)</f>
        <v>515</v>
      </c>
      <c r="K39" s="210">
        <f t="shared" si="2"/>
        <v>15</v>
      </c>
      <c r="M39" t="e">
        <f>VLOOKUP($B39,'ref. transmission capacities'!$B$2:$D$184,2,FALSE)</f>
        <v>#N/A</v>
      </c>
      <c r="N39" t="e">
        <f>VLOOKUP($B39,'ref. transmission capacities'!$B$2:$D$184,3,FALSE)</f>
        <v>#N/A</v>
      </c>
      <c r="O39" s="210" t="e">
        <f t="shared" si="3"/>
        <v>#N/A</v>
      </c>
    </row>
    <row r="40" spans="1:15" x14ac:dyDescent="0.25">
      <c r="B40" t="s">
        <v>305</v>
      </c>
      <c r="C40">
        <v>350</v>
      </c>
      <c r="D40" s="210">
        <f>IFERROR(VLOOKUP(B40,'JRC-EU-TIMES AS BEFORE'!$K$4:$P$164,6,FALSE),0)</f>
        <v>600</v>
      </c>
      <c r="E40" s="210">
        <f>IFERROR(VLOOKUP(B40,'JRC-EU-TIMES AS BEFORE'!$K$4:$O$164,3,FALSE),0)</f>
        <v>420</v>
      </c>
      <c r="F40" s="210" t="str">
        <f>IFERROR(VLOOKUP(B40,'JRC-EU-TIMES AS BEFORE'!$K$4:$K$49,1,FALSE),"")</f>
        <v/>
      </c>
      <c r="G40" s="210">
        <f t="shared" si="0"/>
        <v>70</v>
      </c>
      <c r="H40" s="210" t="str">
        <f t="shared" si="1"/>
        <v/>
      </c>
      <c r="J40" s="210">
        <f>VLOOKUP(B40,'Maximum flows 2015'!$B$3:$C$142,2,FALSE)</f>
        <v>571</v>
      </c>
      <c r="K40" s="210">
        <f t="shared" si="2"/>
        <v>221</v>
      </c>
      <c r="M40">
        <f>VLOOKUP($B40,'ref. transmission capacities'!$B$2:$D$184,2,FALSE)</f>
        <v>350</v>
      </c>
      <c r="N40">
        <f>VLOOKUP($B40,'ref. transmission capacities'!$B$2:$D$184,3,FALSE)</f>
        <v>350</v>
      </c>
      <c r="O40" s="210">
        <f t="shared" si="3"/>
        <v>-250</v>
      </c>
    </row>
    <row r="41" spans="1:15" x14ac:dyDescent="0.25">
      <c r="B41" t="s">
        <v>306</v>
      </c>
      <c r="C41">
        <v>218</v>
      </c>
      <c r="D41" s="210">
        <f>IFERROR(VLOOKUP(B41,'JRC-EU-TIMES AS BEFORE'!$K$4:$P$164,6,FALSE),0)</f>
        <v>0</v>
      </c>
      <c r="E41" s="210">
        <f>IFERROR(VLOOKUP(B41,'JRC-EU-TIMES AS BEFORE'!$K$4:$O$164,3,FALSE),0)</f>
        <v>0</v>
      </c>
      <c r="F41" s="210" t="str">
        <f>IFERROR(VLOOKUP(B41,'JRC-EU-TIMES AS BEFORE'!$K$4:$K$49,1,FALSE),"")</f>
        <v/>
      </c>
      <c r="G41" s="210" t="str">
        <f t="shared" si="0"/>
        <v/>
      </c>
      <c r="H41" s="210">
        <f t="shared" si="1"/>
        <v>-218</v>
      </c>
      <c r="I41" t="s">
        <v>415</v>
      </c>
      <c r="J41" s="210">
        <f>VLOOKUP(B41,'Maximum flows 2015'!$B$3:$C$142,2,FALSE)</f>
        <v>29</v>
      </c>
      <c r="K41" s="210" t="str">
        <f t="shared" si="2"/>
        <v/>
      </c>
      <c r="M41" t="e">
        <f>VLOOKUP($B41,'ref. transmission capacities'!$B$2:$D$184,2,FALSE)</f>
        <v>#N/A</v>
      </c>
      <c r="N41" t="e">
        <f>VLOOKUP($B41,'ref. transmission capacities'!$B$2:$D$184,3,FALSE)</f>
        <v>#N/A</v>
      </c>
      <c r="O41" s="210" t="e">
        <f t="shared" si="3"/>
        <v>#N/A</v>
      </c>
    </row>
    <row r="42" spans="1:15" x14ac:dyDescent="0.25">
      <c r="B42" t="s">
        <v>307</v>
      </c>
      <c r="C42">
        <v>2450</v>
      </c>
      <c r="D42" s="210">
        <f>IFERROR(VLOOKUP(B42,'JRC-EU-TIMES AS BEFORE'!$K$4:$P$164,6,FALSE),0)</f>
        <v>2800</v>
      </c>
      <c r="E42" s="210">
        <f>IFERROR(VLOOKUP(B42,'JRC-EU-TIMES AS BEFORE'!$K$4:$O$164,3,FALSE),0)</f>
        <v>1959.9999999999998</v>
      </c>
      <c r="F42" s="210" t="str">
        <f>IFERROR(VLOOKUP(B42,'JRC-EU-TIMES AS BEFORE'!$K$4:$K$49,1,FALSE),"")</f>
        <v/>
      </c>
      <c r="G42" s="210" t="str">
        <f t="shared" si="0"/>
        <v/>
      </c>
      <c r="H42" s="210">
        <f t="shared" si="1"/>
        <v>-490.00000000000023</v>
      </c>
      <c r="J42" s="210">
        <f>VLOOKUP(B42,'Maximum flows 2015'!$B$3:$C$142,2,FALSE)</f>
        <v>2306.6799999999998</v>
      </c>
      <c r="K42" s="210" t="str">
        <f t="shared" si="2"/>
        <v/>
      </c>
      <c r="M42">
        <f>VLOOKUP($B42,'ref. transmission capacities'!$B$2:$D$184,2,FALSE)</f>
        <v>5000</v>
      </c>
      <c r="N42">
        <f>VLOOKUP($B42,'ref. transmission capacities'!$B$2:$D$184,3,FALSE)</f>
        <v>8000</v>
      </c>
      <c r="O42" s="210">
        <f t="shared" si="3"/>
        <v>5200</v>
      </c>
    </row>
    <row r="43" spans="1:15" x14ac:dyDescent="0.25">
      <c r="B43" t="s">
        <v>308</v>
      </c>
      <c r="C43">
        <v>3600</v>
      </c>
      <c r="D43" s="210">
        <f>IFERROR(VLOOKUP(B43,'JRC-EU-TIMES AS BEFORE'!$K$4:$P$164,6,FALSE),0)</f>
        <v>3000</v>
      </c>
      <c r="E43" s="210">
        <f>IFERROR(VLOOKUP(B43,'JRC-EU-TIMES AS BEFORE'!$K$4:$O$164,3,FALSE),0)</f>
        <v>2100</v>
      </c>
      <c r="F43" s="210" t="str">
        <f>IFERROR(VLOOKUP(B43,'JRC-EU-TIMES AS BEFORE'!$K$4:$K$49,1,FALSE),"")</f>
        <v/>
      </c>
      <c r="G43" s="210" t="str">
        <f t="shared" si="0"/>
        <v/>
      </c>
      <c r="H43" s="210">
        <f t="shared" si="1"/>
        <v>-1500</v>
      </c>
      <c r="J43" s="210">
        <f>VLOOKUP(B43,'Maximum flows 2015'!$B$3:$C$142,2,FALSE)</f>
        <v>3060.23</v>
      </c>
      <c r="K43" s="210" t="str">
        <f t="shared" si="2"/>
        <v/>
      </c>
      <c r="M43">
        <f>VLOOKUP($B43,'ref. transmission capacities'!$B$2:$D$184,2,FALSE)</f>
        <v>4200</v>
      </c>
      <c r="N43">
        <f>VLOOKUP($B43,'ref. transmission capacities'!$B$2:$D$184,3,FALSE)</f>
        <v>4200</v>
      </c>
      <c r="O43" s="210">
        <f t="shared" si="3"/>
        <v>1200</v>
      </c>
    </row>
    <row r="44" spans="1:15" x14ac:dyDescent="0.25">
      <c r="B44" s="211" t="s">
        <v>313</v>
      </c>
      <c r="C44" s="211">
        <v>2500</v>
      </c>
      <c r="D44" s="212">
        <f>IFERROR(VLOOKUP(B44,'JRC-EU-TIMES AS BEFORE'!$K$4:$P$164,6,FALSE),0)</f>
        <v>5100</v>
      </c>
      <c r="E44" s="212">
        <f>IFERROR(VLOOKUP(B44,'JRC-EU-TIMES AS BEFORE'!$K$4:$O$164,3,FALSE),0)</f>
        <v>3400.0017000000003</v>
      </c>
      <c r="F44" s="212" t="str">
        <f>IFERROR(VLOOKUP(B44,'JRC-EU-TIMES AS BEFORE'!$K$4:$K$49,1,FALSE),"")</f>
        <v>FR -&gt; BE</v>
      </c>
      <c r="G44" s="212">
        <f t="shared" si="0"/>
        <v>900.00170000000026</v>
      </c>
      <c r="H44" s="212" t="str">
        <f t="shared" si="1"/>
        <v/>
      </c>
      <c r="I44" s="211"/>
      <c r="J44" s="212">
        <f>VLOOKUP(B44,'Maximum flows 2015'!$B$3:$C$142,2,FALSE)</f>
        <v>3710</v>
      </c>
      <c r="K44" s="212">
        <f t="shared" si="2"/>
        <v>1210</v>
      </c>
      <c r="L44" s="211"/>
      <c r="M44" s="211">
        <f>VLOOKUP($B44,'ref. transmission capacities'!$B$2:$D$184,2,FALSE)</f>
        <v>4300</v>
      </c>
      <c r="N44" s="211">
        <f>VLOOKUP($B44,'ref. transmission capacities'!$B$2:$D$184,3,FALSE)</f>
        <v>4300</v>
      </c>
      <c r="O44" s="212">
        <f t="shared" si="3"/>
        <v>-800</v>
      </c>
    </row>
    <row r="45" spans="1:15" x14ac:dyDescent="0.25">
      <c r="B45" s="211" t="s">
        <v>314</v>
      </c>
      <c r="C45" s="211">
        <v>3200</v>
      </c>
      <c r="D45" s="212">
        <f>IFERROR(VLOOKUP(B45,'JRC-EU-TIMES AS BEFORE'!$K$4:$P$164,6,FALSE),0)</f>
        <v>4800</v>
      </c>
      <c r="E45" s="212">
        <f>IFERROR(VLOOKUP(B45,'JRC-EU-TIMES AS BEFORE'!$K$4:$O$164,3,FALSE),0)</f>
        <v>3200.0016000000001</v>
      </c>
      <c r="F45" s="212" t="str">
        <f>IFERROR(VLOOKUP(B45,'JRC-EU-TIMES AS BEFORE'!$K$4:$K$49,1,FALSE),"")</f>
        <v>FR -&gt; CH</v>
      </c>
      <c r="G45" s="212">
        <f t="shared" si="0"/>
        <v>1.6000000000531145E-3</v>
      </c>
      <c r="H45" s="212" t="str">
        <f t="shared" si="1"/>
        <v/>
      </c>
      <c r="I45" s="211"/>
      <c r="J45" s="212">
        <f>VLOOKUP(B45,'Maximum flows 2015'!$B$3:$C$142,2,FALSE)</f>
        <v>2638</v>
      </c>
      <c r="K45" s="212" t="str">
        <f t="shared" si="2"/>
        <v/>
      </c>
      <c r="L45" s="211"/>
      <c r="M45" s="211">
        <f>VLOOKUP($B45,'ref. transmission capacities'!$B$2:$D$184,2,FALSE)</f>
        <v>3700</v>
      </c>
      <c r="N45" s="211">
        <f>VLOOKUP($B45,'ref. transmission capacities'!$B$2:$D$184,3,FALSE)</f>
        <v>3700</v>
      </c>
      <c r="O45" s="212">
        <f t="shared" si="3"/>
        <v>-1100</v>
      </c>
    </row>
    <row r="46" spans="1:15" x14ac:dyDescent="0.25">
      <c r="B46" t="s">
        <v>316</v>
      </c>
      <c r="C46">
        <v>2950</v>
      </c>
      <c r="D46" s="210">
        <f>IFERROR(VLOOKUP(B46,'JRC-EU-TIMES AS BEFORE'!$K$4:$P$164,6,FALSE),0)</f>
        <v>2800</v>
      </c>
      <c r="E46" s="210">
        <f>IFERROR(VLOOKUP(B46,'JRC-EU-TIMES AS BEFORE'!$K$4:$O$164,3,FALSE),0)</f>
        <v>1959.9999999999998</v>
      </c>
      <c r="F46" s="210" t="str">
        <f>IFERROR(VLOOKUP(B46,'JRC-EU-TIMES AS BEFORE'!$K$4:$K$49,1,FALSE),"")</f>
        <v/>
      </c>
      <c r="G46" s="210" t="str">
        <f t="shared" si="0"/>
        <v/>
      </c>
      <c r="H46" s="210">
        <f t="shared" si="1"/>
        <v>-990.00000000000023</v>
      </c>
      <c r="J46" s="210">
        <f>VLOOKUP(B46,'Maximum flows 2015'!$B$3:$C$142,2,FALSE)</f>
        <v>2985.91</v>
      </c>
      <c r="K46" s="210">
        <f t="shared" si="2"/>
        <v>35.909999999999854</v>
      </c>
      <c r="M46">
        <f>VLOOKUP($B46,'ref. transmission capacities'!$B$2:$D$184,2,FALSE)</f>
        <v>5000</v>
      </c>
      <c r="N46">
        <f>VLOOKUP($B46,'ref. transmission capacities'!$B$2:$D$184,3,FALSE)</f>
        <v>8000</v>
      </c>
      <c r="O46" s="210">
        <f t="shared" si="3"/>
        <v>5200</v>
      </c>
    </row>
    <row r="47" spans="1:15" x14ac:dyDescent="0.25">
      <c r="A47" s="3" t="s">
        <v>317</v>
      </c>
      <c r="B47" s="3" t="s">
        <v>416</v>
      </c>
      <c r="C47">
        <v>2000</v>
      </c>
      <c r="D47" s="210">
        <f>IFERROR(VLOOKUP(B47,'JRC-EU-TIMES AS BEFORE'!$K$4:$P$164,6,FALSE),0)</f>
        <v>2000</v>
      </c>
      <c r="E47" s="210">
        <f>IFERROR(VLOOKUP(B47,'JRC-EU-TIMES AS BEFORE'!$K$4:$O$164,3,FALSE),0)</f>
        <v>2000</v>
      </c>
      <c r="F47" s="210" t="str">
        <f>IFERROR(VLOOKUP(B47,'JRC-EU-TIMES AS BEFORE'!$K$4:$K$49,1,FALSE),"")</f>
        <v/>
      </c>
      <c r="G47" s="210">
        <f t="shared" si="0"/>
        <v>0</v>
      </c>
      <c r="H47" s="210" t="str">
        <f t="shared" si="1"/>
        <v/>
      </c>
      <c r="J47" s="210">
        <f>VLOOKUP(A47,'Maximum flows 2015'!$B$3:$C$142,2,FALSE)</f>
        <v>2024</v>
      </c>
      <c r="K47" s="210">
        <f t="shared" si="2"/>
        <v>24</v>
      </c>
      <c r="M47">
        <f>VLOOKUP($B47,'ref. transmission capacities'!$B$2:$D$184,2,FALSE)</f>
        <v>5400</v>
      </c>
      <c r="N47">
        <f>VLOOKUP($B47,'ref. transmission capacities'!$B$2:$D$184,3,FALSE)</f>
        <v>5400</v>
      </c>
      <c r="O47" s="210">
        <f t="shared" si="3"/>
        <v>3400</v>
      </c>
    </row>
    <row r="48" spans="1:15" x14ac:dyDescent="0.25">
      <c r="B48" s="211" t="s">
        <v>318</v>
      </c>
      <c r="C48" s="211">
        <v>3150</v>
      </c>
      <c r="D48" s="212">
        <f>IFERROR(VLOOKUP(B48,'JRC-EU-TIMES AS BEFORE'!$K$4:$P$164,6,FALSE),0)</f>
        <v>3600</v>
      </c>
      <c r="E48" s="212">
        <f>IFERROR(VLOOKUP(B48,'JRC-EU-TIMES AS BEFORE'!$K$4:$O$164,3,FALSE),0)</f>
        <v>2400.0012000000002</v>
      </c>
      <c r="F48" s="212" t="str">
        <f>IFERROR(VLOOKUP(B48,'JRC-EU-TIMES AS BEFORE'!$K$4:$K$49,1,FALSE),"")</f>
        <v>FR -&gt; IT</v>
      </c>
      <c r="G48" s="212" t="str">
        <f t="shared" si="0"/>
        <v/>
      </c>
      <c r="H48" s="212">
        <f t="shared" si="1"/>
        <v>-749.99879999999985</v>
      </c>
      <c r="I48" s="211"/>
      <c r="J48" s="212">
        <f>VLOOKUP(B48,'Maximum flows 2015'!$B$3:$C$142,2,FALSE)</f>
        <v>3085</v>
      </c>
      <c r="K48" s="212" t="str">
        <f t="shared" si="2"/>
        <v/>
      </c>
      <c r="L48" s="211"/>
      <c r="M48" s="211" t="e">
        <f>VLOOKUP($B48,'ref. transmission capacities'!$B$2:$D$184,2,FALSE)</f>
        <v>#N/A</v>
      </c>
      <c r="N48" s="211" t="e">
        <f>VLOOKUP($B48,'ref. transmission capacities'!$B$2:$D$184,3,FALSE)</f>
        <v>#N/A</v>
      </c>
      <c r="O48" s="212" t="e">
        <f t="shared" si="3"/>
        <v>#N/A</v>
      </c>
    </row>
    <row r="49" spans="1:15" x14ac:dyDescent="0.25">
      <c r="A49" t="s">
        <v>319</v>
      </c>
      <c r="B49" t="s">
        <v>417</v>
      </c>
      <c r="C49">
        <v>2000</v>
      </c>
      <c r="D49" s="210">
        <f>IFERROR(VLOOKUP(B49,'JRC-EU-TIMES AS BEFORE'!$K$4:$P$164,6,FALSE),0)</f>
        <v>2000</v>
      </c>
      <c r="E49" s="210">
        <f>IFERROR(VLOOKUP(B49,'JRC-EU-TIMES AS BEFORE'!$K$4:$O$164,3,FALSE),0)</f>
        <v>2000</v>
      </c>
      <c r="F49" s="210" t="str">
        <f>IFERROR(VLOOKUP(B49,'JRC-EU-TIMES AS BEFORE'!$K$4:$K$49,1,FALSE),"")</f>
        <v/>
      </c>
      <c r="G49" s="210">
        <f t="shared" si="0"/>
        <v>0</v>
      </c>
      <c r="H49" s="210" t="str">
        <f t="shared" si="1"/>
        <v/>
      </c>
      <c r="I49" t="s">
        <v>418</v>
      </c>
      <c r="J49" s="210">
        <f>VLOOKUP(A49,'Maximum flows 2015'!$B$3:$C$142,2,FALSE)</f>
        <v>1672</v>
      </c>
      <c r="K49" s="210" t="str">
        <f t="shared" si="2"/>
        <v/>
      </c>
      <c r="M49">
        <f>VLOOKUP($B49,'ref. transmission capacities'!$B$2:$D$184,2,FALSE)</f>
        <v>5400</v>
      </c>
      <c r="N49">
        <f>VLOOKUP($B49,'ref. transmission capacities'!$B$2:$D$184,3,FALSE)</f>
        <v>5400</v>
      </c>
      <c r="O49" s="210">
        <f t="shared" si="3"/>
        <v>3400</v>
      </c>
    </row>
    <row r="50" spans="1:15" x14ac:dyDescent="0.25">
      <c r="A50" t="s">
        <v>320</v>
      </c>
      <c r="B50" t="s">
        <v>419</v>
      </c>
      <c r="C50">
        <v>1030</v>
      </c>
      <c r="D50" s="210">
        <f>IFERROR(VLOOKUP(B50,'JRC-EU-TIMES AS BEFORE'!$K$4:$P$164,6,FALSE),0)</f>
        <v>1500</v>
      </c>
      <c r="E50" s="210">
        <f>IFERROR(VLOOKUP(B50,'JRC-EU-TIMES AS BEFORE'!$K$4:$O$164,3,FALSE),0)</f>
        <v>1500</v>
      </c>
      <c r="F50" s="210" t="str">
        <f>IFERROR(VLOOKUP(B50,'JRC-EU-TIMES AS BEFORE'!$K$4:$K$49,1,FALSE),"")</f>
        <v/>
      </c>
      <c r="G50" s="210">
        <f t="shared" si="0"/>
        <v>470</v>
      </c>
      <c r="H50" s="210" t="str">
        <f t="shared" si="1"/>
        <v/>
      </c>
      <c r="J50" s="210">
        <f>VLOOKUP(A50,'Maximum flows 2015'!$B$3:$C$142,2,FALSE)</f>
        <v>780.77</v>
      </c>
      <c r="K50" s="210" t="str">
        <f t="shared" si="2"/>
        <v/>
      </c>
      <c r="M50">
        <f>VLOOKUP($B50,'ref. transmission capacities'!$B$2:$D$184,2,FALSE)</f>
        <v>500</v>
      </c>
      <c r="N50">
        <f>VLOOKUP($B50,'ref. transmission capacities'!$B$2:$D$184,3,FALSE)</f>
        <v>500</v>
      </c>
      <c r="O50" s="210">
        <f t="shared" si="3"/>
        <v>-1000</v>
      </c>
    </row>
    <row r="51" spans="1:15" x14ac:dyDescent="0.25">
      <c r="A51" t="s">
        <v>420</v>
      </c>
      <c r="B51" t="s">
        <v>421</v>
      </c>
      <c r="C51">
        <v>250</v>
      </c>
      <c r="D51" s="210">
        <f>IFERROR(VLOOKUP(B51,'JRC-EU-TIMES AS BEFORE'!$K$4:$P$164,6,FALSE),0)</f>
        <v>0</v>
      </c>
      <c r="E51" s="210">
        <f>IFERROR(VLOOKUP(B51,'JRC-EU-TIMES AS BEFORE'!$K$4:$O$164,3,FALSE),0)</f>
        <v>0</v>
      </c>
      <c r="F51" s="210" t="str">
        <f>IFERROR(VLOOKUP(B51,'JRC-EU-TIMES AS BEFORE'!$K$4:$K$49,1,FALSE),"")</f>
        <v/>
      </c>
      <c r="G51" s="210" t="str">
        <f t="shared" si="0"/>
        <v/>
      </c>
      <c r="H51" s="210">
        <f t="shared" si="1"/>
        <v>-250</v>
      </c>
      <c r="I51" t="s">
        <v>422</v>
      </c>
      <c r="J51" s="210" t="e">
        <f>VLOOKUP(A51,'Maximum flows 2015'!$B$3:$C$142,2,FALSE)</f>
        <v>#N/A</v>
      </c>
      <c r="K51" s="210" t="e">
        <f t="shared" si="2"/>
        <v>#N/A</v>
      </c>
      <c r="M51" t="e">
        <f>VLOOKUP($B51,'ref. transmission capacities'!$B$2:$D$184,2,FALSE)</f>
        <v>#N/A</v>
      </c>
      <c r="N51" t="e">
        <f>VLOOKUP($B51,'ref. transmission capacities'!$B$2:$D$184,3,FALSE)</f>
        <v>#N/A</v>
      </c>
      <c r="O51" s="210" t="e">
        <f t="shared" si="3"/>
        <v>#N/A</v>
      </c>
    </row>
    <row r="52" spans="1:15" x14ac:dyDescent="0.25">
      <c r="A52" s="213" t="s">
        <v>321</v>
      </c>
      <c r="B52" s="213" t="s">
        <v>423</v>
      </c>
      <c r="C52" s="213">
        <v>1016</v>
      </c>
      <c r="D52" s="210">
        <f>IFERROR(VLOOKUP(B52,'JRC-EU-TIMES AS BEFORE'!$K$4:$P$164,6,FALSE),0)</f>
        <v>1000</v>
      </c>
      <c r="E52" s="214">
        <f>IFERROR(VLOOKUP(B52,'JRC-EU-TIMES AS BEFORE'!$K$4:$O$164,3,FALSE),0)</f>
        <v>1000</v>
      </c>
      <c r="F52" s="210" t="str">
        <f>IFERROR(VLOOKUP(B52,'JRC-EU-TIMES AS BEFORE'!$K$4:$K$49,1,FALSE),"")</f>
        <v/>
      </c>
      <c r="G52" s="210" t="str">
        <f t="shared" si="0"/>
        <v/>
      </c>
      <c r="H52" s="210">
        <f t="shared" si="1"/>
        <v>-16</v>
      </c>
      <c r="I52" t="s">
        <v>424</v>
      </c>
      <c r="J52" s="210">
        <f>VLOOKUP(A52,'Maximum flows 2015'!$B$3:$C$142,2,FALSE)</f>
        <v>768</v>
      </c>
      <c r="K52" s="210" t="str">
        <f t="shared" si="2"/>
        <v/>
      </c>
      <c r="M52">
        <f>VLOOKUP($B52,'ref. transmission capacities'!$B$2:$D$184,2,FALSE)</f>
        <v>1000</v>
      </c>
      <c r="N52">
        <f>VLOOKUP($B52,'ref. transmission capacities'!$B$2:$D$184,3,FALSE)</f>
        <v>1000</v>
      </c>
      <c r="O52" s="210">
        <f t="shared" si="3"/>
        <v>0</v>
      </c>
    </row>
    <row r="53" spans="1:15" x14ac:dyDescent="0.25">
      <c r="B53" t="s">
        <v>322</v>
      </c>
      <c r="C53">
        <v>800</v>
      </c>
      <c r="D53" s="210">
        <f>IFERROR(VLOOKUP(B53,'JRC-EU-TIMES AS BEFORE'!$K$4:$P$164,6,FALSE),0)</f>
        <v>900</v>
      </c>
      <c r="E53" s="210">
        <f>IFERROR(VLOOKUP(B53,'JRC-EU-TIMES AS BEFORE'!$K$4:$O$164,3,FALSE),0)</f>
        <v>630</v>
      </c>
      <c r="F53" s="210" t="str">
        <f>IFERROR(VLOOKUP(B53,'JRC-EU-TIMES AS BEFORE'!$K$4:$K$49,1,FALSE),"")</f>
        <v/>
      </c>
      <c r="G53" s="210" t="str">
        <f t="shared" si="0"/>
        <v/>
      </c>
      <c r="H53" s="210">
        <f t="shared" si="1"/>
        <v>-170</v>
      </c>
      <c r="J53" s="210">
        <f>VLOOKUP(B53,'Maximum flows 2015'!$B$3:$C$142,2,FALSE)</f>
        <v>650</v>
      </c>
      <c r="K53" s="210" t="str">
        <f t="shared" si="2"/>
        <v/>
      </c>
      <c r="M53">
        <f>VLOOKUP($B53,'ref. transmission capacities'!$B$2:$D$184,2,FALSE)</f>
        <v>1312</v>
      </c>
      <c r="N53">
        <f>VLOOKUP($B53,'ref. transmission capacities'!$B$2:$D$184,3,FALSE)</f>
        <v>1812</v>
      </c>
      <c r="O53" s="210">
        <f t="shared" si="3"/>
        <v>912</v>
      </c>
    </row>
    <row r="54" spans="1:15" x14ac:dyDescent="0.25">
      <c r="B54" t="s">
        <v>323</v>
      </c>
      <c r="C54">
        <v>1000</v>
      </c>
      <c r="D54" s="210">
        <f>IFERROR(VLOOKUP(B54,'JRC-EU-TIMES AS BEFORE'!$K$4:$P$164,6,FALSE),0)</f>
        <v>1000</v>
      </c>
      <c r="E54" s="210">
        <f>IFERROR(VLOOKUP(B54,'JRC-EU-TIMES AS BEFORE'!$K$4:$O$164,3,FALSE),0)</f>
        <v>700</v>
      </c>
      <c r="F54" s="210" t="str">
        <f>IFERROR(VLOOKUP(B54,'JRC-EU-TIMES AS BEFORE'!$K$4:$K$49,1,FALSE),"")</f>
        <v/>
      </c>
      <c r="G54" s="210" t="str">
        <f t="shared" si="0"/>
        <v/>
      </c>
      <c r="H54" s="210">
        <f t="shared" si="1"/>
        <v>-300</v>
      </c>
      <c r="J54" s="210">
        <f>VLOOKUP(B54,'Maximum flows 2015'!$B$3:$C$142,2,FALSE)</f>
        <v>218.11</v>
      </c>
      <c r="K54" s="210" t="str">
        <f t="shared" si="2"/>
        <v/>
      </c>
      <c r="M54">
        <f>VLOOKUP($B54,'ref. transmission capacities'!$B$2:$D$184,2,FALSE)</f>
        <v>2000</v>
      </c>
      <c r="N54">
        <f>VLOOKUP($B54,'ref. transmission capacities'!$B$2:$D$184,3,FALSE)</f>
        <v>2000</v>
      </c>
      <c r="O54" s="210">
        <f t="shared" si="3"/>
        <v>1000</v>
      </c>
    </row>
    <row r="55" spans="1:15" x14ac:dyDescent="0.25">
      <c r="B55" t="s">
        <v>324</v>
      </c>
      <c r="C55">
        <v>600</v>
      </c>
      <c r="D55" s="210">
        <f>IFERROR(VLOOKUP(B55,'JRC-EU-TIMES AS BEFORE'!$K$4:$P$164,6,FALSE),0)</f>
        <v>600</v>
      </c>
      <c r="E55" s="210">
        <f>IFERROR(VLOOKUP(B55,'JRC-EU-TIMES AS BEFORE'!$K$4:$O$164,3,FALSE),0)</f>
        <v>420</v>
      </c>
      <c r="F55" s="210" t="str">
        <f>IFERROR(VLOOKUP(B55,'JRC-EU-TIMES AS BEFORE'!$K$4:$K$49,1,FALSE),"")</f>
        <v/>
      </c>
      <c r="G55" s="210" t="str">
        <f t="shared" si="0"/>
        <v/>
      </c>
      <c r="H55" s="210">
        <f t="shared" si="1"/>
        <v>-180</v>
      </c>
      <c r="J55" s="210">
        <f>VLOOKUP(B55,'Maximum flows 2015'!$B$3:$C$142,2,FALSE)</f>
        <v>200</v>
      </c>
      <c r="K55" s="210" t="str">
        <f t="shared" si="2"/>
        <v/>
      </c>
      <c r="M55">
        <f>VLOOKUP($B55,'ref. transmission capacities'!$B$2:$D$184,2,FALSE)</f>
        <v>600</v>
      </c>
      <c r="N55">
        <f>VLOOKUP($B55,'ref. transmission capacities'!$B$2:$D$184,3,FALSE)</f>
        <v>600</v>
      </c>
      <c r="O55" s="210">
        <f t="shared" si="3"/>
        <v>0</v>
      </c>
    </row>
    <row r="56" spans="1:15" x14ac:dyDescent="0.25">
      <c r="B56" t="s">
        <v>325</v>
      </c>
      <c r="C56">
        <v>1500</v>
      </c>
      <c r="D56" s="210">
        <f>IFERROR(VLOOKUP(B56,'JRC-EU-TIMES AS BEFORE'!$K$4:$P$164,6,FALSE),0)</f>
        <v>1500</v>
      </c>
      <c r="E56" s="210">
        <f>IFERROR(VLOOKUP(B56,'JRC-EU-TIMES AS BEFORE'!$K$4:$O$164,3,FALSE),0)</f>
        <v>1050</v>
      </c>
      <c r="F56" s="210" t="str">
        <f>IFERROR(VLOOKUP(B56,'JRC-EU-TIMES AS BEFORE'!$K$4:$K$49,1,FALSE),"")</f>
        <v/>
      </c>
      <c r="G56" s="210" t="str">
        <f t="shared" si="0"/>
        <v/>
      </c>
      <c r="H56" s="210">
        <f t="shared" si="1"/>
        <v>-450</v>
      </c>
      <c r="J56" s="210">
        <f>VLOOKUP(B56,'Maximum flows 2015'!$B$3:$C$142,2,FALSE)</f>
        <v>1416</v>
      </c>
      <c r="K56" s="210" t="str">
        <f t="shared" si="2"/>
        <v/>
      </c>
      <c r="M56">
        <f>VLOOKUP($B56,'ref. transmission capacities'!$B$2:$D$184,2,FALSE)</f>
        <v>2000</v>
      </c>
      <c r="N56">
        <f>VLOOKUP($B56,'ref. transmission capacities'!$B$2:$D$184,3,FALSE)</f>
        <v>2000</v>
      </c>
      <c r="O56" s="210">
        <f t="shared" si="3"/>
        <v>500</v>
      </c>
    </row>
    <row r="57" spans="1:15" x14ac:dyDescent="0.25">
      <c r="B57" s="211" t="s">
        <v>326</v>
      </c>
      <c r="C57" s="211">
        <v>800</v>
      </c>
      <c r="D57" s="212">
        <f>IFERROR(VLOOKUP(B57,'JRC-EU-TIMES AS BEFORE'!$K$4:$P$164,6,FALSE),0)</f>
        <v>1400</v>
      </c>
      <c r="E57" s="212">
        <f>IFERROR(VLOOKUP(B57,'JRC-EU-TIMES AS BEFORE'!$K$4:$O$164,3,FALSE),0)</f>
        <v>700</v>
      </c>
      <c r="F57" s="212" t="str">
        <f>IFERROR(VLOOKUP(B57,'JRC-EU-TIMES AS BEFORE'!$K$4:$K$49,1,FALSE),"")</f>
        <v>HU -&gt; AT</v>
      </c>
      <c r="G57" s="212" t="str">
        <f t="shared" si="0"/>
        <v/>
      </c>
      <c r="H57" s="212">
        <f t="shared" si="1"/>
        <v>-100</v>
      </c>
      <c r="I57" s="211"/>
      <c r="J57" s="212">
        <f>VLOOKUP(B57,'Maximum flows 2015'!$B$3:$C$142,2,FALSE)</f>
        <v>589.78</v>
      </c>
      <c r="K57" s="212" t="str">
        <f t="shared" si="2"/>
        <v/>
      </c>
      <c r="L57" s="211"/>
      <c r="M57" s="211">
        <f>VLOOKUP($B57,'ref. transmission capacities'!$B$2:$D$184,2,FALSE)</f>
        <v>800</v>
      </c>
      <c r="N57" s="211">
        <f>VLOOKUP($B57,'ref. transmission capacities'!$B$2:$D$184,3,FALSE)</f>
        <v>800</v>
      </c>
      <c r="O57" s="212">
        <f t="shared" si="3"/>
        <v>-600</v>
      </c>
    </row>
    <row r="58" spans="1:15" x14ac:dyDescent="0.25">
      <c r="B58" t="s">
        <v>327</v>
      </c>
      <c r="C58">
        <v>1200</v>
      </c>
      <c r="D58" s="210">
        <f>IFERROR(VLOOKUP(B58,'JRC-EU-TIMES AS BEFORE'!$K$4:$P$164,6,FALSE),0)</f>
        <v>1000</v>
      </c>
      <c r="E58" s="210">
        <f>IFERROR(VLOOKUP(B58,'JRC-EU-TIMES AS BEFORE'!$K$4:$O$164,3,FALSE),0)</f>
        <v>700</v>
      </c>
      <c r="F58" s="210" t="str">
        <f>IFERROR(VLOOKUP(B58,'JRC-EU-TIMES AS BEFORE'!$K$4:$K$49,1,FALSE),"")</f>
        <v/>
      </c>
      <c r="G58" s="210" t="str">
        <f t="shared" si="0"/>
        <v/>
      </c>
      <c r="H58" s="210">
        <f t="shared" si="1"/>
        <v>-500</v>
      </c>
      <c r="J58" s="210">
        <f>VLOOKUP(B58,'Maximum flows 2015'!$B$3:$C$142,2,FALSE)</f>
        <v>1568.51</v>
      </c>
      <c r="K58" s="210">
        <f t="shared" si="2"/>
        <v>368.51</v>
      </c>
      <c r="M58">
        <f>VLOOKUP($B58,'ref. transmission capacities'!$B$2:$D$184,2,FALSE)</f>
        <v>2000</v>
      </c>
      <c r="N58">
        <f>VLOOKUP($B58,'ref. transmission capacities'!$B$2:$D$184,3,FALSE)</f>
        <v>2000</v>
      </c>
      <c r="O58" s="210">
        <f t="shared" si="3"/>
        <v>1000</v>
      </c>
    </row>
    <row r="59" spans="1:15" x14ac:dyDescent="0.25">
      <c r="B59" t="s">
        <v>328</v>
      </c>
      <c r="C59">
        <v>1000</v>
      </c>
      <c r="D59" s="210">
        <f>IFERROR(VLOOKUP(B59,'JRC-EU-TIMES AS BEFORE'!$K$4:$P$164,6,FALSE),0)</f>
        <v>1400</v>
      </c>
      <c r="E59" s="210">
        <f>IFERROR(VLOOKUP(B59,'JRC-EU-TIMES AS BEFORE'!$K$4:$O$164,3,FALSE),0)</f>
        <v>979.99999999999989</v>
      </c>
      <c r="F59" s="210" t="str">
        <f>IFERROR(VLOOKUP(B59,'JRC-EU-TIMES AS BEFORE'!$K$4:$K$49,1,FALSE),"")</f>
        <v/>
      </c>
      <c r="G59" s="210" t="str">
        <f t="shared" si="0"/>
        <v/>
      </c>
      <c r="H59" s="210">
        <f t="shared" si="1"/>
        <v>-20.000000000000114</v>
      </c>
      <c r="J59" s="210">
        <f>VLOOKUP(B59,'Maximum flows 2015'!$B$3:$C$142,2,FALSE)</f>
        <v>473.94</v>
      </c>
      <c r="K59" s="210" t="str">
        <f t="shared" si="2"/>
        <v/>
      </c>
      <c r="M59">
        <f>VLOOKUP($B59,'ref. transmission capacities'!$B$2:$D$184,2,FALSE)</f>
        <v>1300</v>
      </c>
      <c r="N59">
        <f>VLOOKUP($B59,'ref. transmission capacities'!$B$2:$D$184,3,FALSE)</f>
        <v>1300</v>
      </c>
      <c r="O59" s="210">
        <f t="shared" si="3"/>
        <v>-100</v>
      </c>
    </row>
    <row r="60" spans="1:15" x14ac:dyDescent="0.25">
      <c r="B60" t="s">
        <v>329</v>
      </c>
      <c r="C60">
        <v>1000</v>
      </c>
      <c r="D60" s="210">
        <f>IFERROR(VLOOKUP(B60,'JRC-EU-TIMES AS BEFORE'!$K$4:$P$164,6,FALSE),0)</f>
        <v>600</v>
      </c>
      <c r="E60" s="210">
        <f>IFERROR(VLOOKUP(B60,'JRC-EU-TIMES AS BEFORE'!$K$4:$O$164,3,FALSE),0)</f>
        <v>420</v>
      </c>
      <c r="F60" s="210" t="str">
        <f>IFERROR(VLOOKUP(B60,'JRC-EU-TIMES AS BEFORE'!$K$4:$K$49,1,FALSE),"")</f>
        <v/>
      </c>
      <c r="G60" s="210" t="str">
        <f t="shared" si="0"/>
        <v/>
      </c>
      <c r="H60" s="210">
        <f t="shared" si="1"/>
        <v>-580</v>
      </c>
      <c r="J60" s="210">
        <f>VLOOKUP(B60,'Maximum flows 2015'!$B$3:$C$142,2,FALSE)</f>
        <v>505.92</v>
      </c>
      <c r="K60" s="210" t="str">
        <f t="shared" si="2"/>
        <v/>
      </c>
      <c r="M60">
        <f>VLOOKUP($B60,'ref. transmission capacities'!$B$2:$D$184,2,FALSE)</f>
        <v>600</v>
      </c>
      <c r="N60">
        <f>VLOOKUP($B60,'ref. transmission capacities'!$B$2:$D$184,3,FALSE)</f>
        <v>600</v>
      </c>
      <c r="O60" s="210">
        <f t="shared" si="3"/>
        <v>0</v>
      </c>
    </row>
    <row r="61" spans="1:15" x14ac:dyDescent="0.25">
      <c r="B61" s="211" t="s">
        <v>330</v>
      </c>
      <c r="C61" s="211">
        <v>800</v>
      </c>
      <c r="D61" s="212">
        <f>IFERROR(VLOOKUP(B61,'JRC-EU-TIMES AS BEFORE'!$K$4:$P$164,6,FALSE),0)</f>
        <v>2800</v>
      </c>
      <c r="E61" s="212">
        <f>IFERROR(VLOOKUP(B61,'JRC-EU-TIMES AS BEFORE'!$K$4:$O$164,3,FALSE),0)</f>
        <v>1400</v>
      </c>
      <c r="F61" s="212" t="str">
        <f>IFERROR(VLOOKUP(B61,'JRC-EU-TIMES AS BEFORE'!$K$4:$K$49,1,FALSE),"")</f>
        <v>HU -&gt; SK</v>
      </c>
      <c r="G61" s="212">
        <f t="shared" si="0"/>
        <v>600</v>
      </c>
      <c r="H61" s="212" t="str">
        <f t="shared" si="1"/>
        <v/>
      </c>
      <c r="I61" s="211"/>
      <c r="J61" s="212">
        <f>VLOOKUP(B61,'Maximum flows 2015'!$B$3:$C$142,2,FALSE)</f>
        <v>4.2699999999999996</v>
      </c>
      <c r="K61" s="212" t="str">
        <f t="shared" si="2"/>
        <v/>
      </c>
      <c r="L61" s="211"/>
      <c r="M61" s="211">
        <f>VLOOKUP($B61,'ref. transmission capacities'!$B$2:$D$184,2,FALSE)</f>
        <v>2000</v>
      </c>
      <c r="N61" s="211">
        <f>VLOOKUP($B61,'ref. transmission capacities'!$B$2:$D$184,3,FALSE)</f>
        <v>2000</v>
      </c>
      <c r="O61" s="212">
        <f t="shared" si="3"/>
        <v>-800</v>
      </c>
    </row>
    <row r="62" spans="1:15" x14ac:dyDescent="0.25">
      <c r="B62" t="s">
        <v>425</v>
      </c>
      <c r="C62">
        <v>450</v>
      </c>
      <c r="D62" s="210">
        <f>IFERROR(VLOOKUP(B62,'JRC-EU-TIMES AS BEFORE'!$K$4:$P$164,6,FALSE),0)</f>
        <v>0</v>
      </c>
      <c r="E62" s="210">
        <f>IFERROR(VLOOKUP(B62,'JRC-EU-TIMES AS BEFORE'!$K$4:$O$164,3,FALSE),0)</f>
        <v>0</v>
      </c>
      <c r="F62" s="210" t="str">
        <f>IFERROR(VLOOKUP(B62,'JRC-EU-TIMES AS BEFORE'!$K$4:$K$49,1,FALSE),"")</f>
        <v/>
      </c>
      <c r="G62" s="210" t="str">
        <f t="shared" si="0"/>
        <v/>
      </c>
      <c r="H62" s="210">
        <f t="shared" si="1"/>
        <v>-450</v>
      </c>
      <c r="I62" t="s">
        <v>415</v>
      </c>
      <c r="J62" s="210" t="e">
        <f>VLOOKUP(B62,'Maximum flows 2015'!$B$3:$C$142,2,FALSE)</f>
        <v>#N/A</v>
      </c>
      <c r="K62" s="210" t="e">
        <f t="shared" si="2"/>
        <v>#N/A</v>
      </c>
      <c r="M62" t="e">
        <f>VLOOKUP($B62,'ref. transmission capacities'!$B$2:$D$184,2,FALSE)</f>
        <v>#N/A</v>
      </c>
      <c r="N62" t="e">
        <f>VLOOKUP($B62,'ref. transmission capacities'!$B$2:$D$184,3,FALSE)</f>
        <v>#N/A</v>
      </c>
      <c r="O62" s="210" t="e">
        <f t="shared" si="3"/>
        <v>#N/A</v>
      </c>
    </row>
    <row r="63" spans="1:15" x14ac:dyDescent="0.25">
      <c r="A63" t="s">
        <v>332</v>
      </c>
      <c r="B63" t="s">
        <v>426</v>
      </c>
      <c r="C63">
        <v>1000</v>
      </c>
      <c r="D63" s="210">
        <f>IFERROR(VLOOKUP(B63,'JRC-EU-TIMES AS BEFORE'!$K$4:$P$164,6,FALSE),0)</f>
        <v>1500</v>
      </c>
      <c r="E63" s="210">
        <f>IFERROR(VLOOKUP(B63,'JRC-EU-TIMES AS BEFORE'!$K$4:$O$164,3,FALSE),0)</f>
        <v>1500</v>
      </c>
      <c r="F63" s="210" t="str">
        <f>IFERROR(VLOOKUP(B63,'JRC-EU-TIMES AS BEFORE'!$K$4:$K$49,1,FALSE),"")</f>
        <v/>
      </c>
      <c r="G63" s="210">
        <f t="shared" si="0"/>
        <v>500</v>
      </c>
      <c r="H63" s="210" t="str">
        <f t="shared" si="1"/>
        <v/>
      </c>
      <c r="J63" s="210">
        <f>VLOOKUP(A63,'Maximum flows 2015'!$B$3:$C$142,2,FALSE)</f>
        <v>517.91999999999996</v>
      </c>
      <c r="K63" s="210" t="str">
        <f t="shared" si="2"/>
        <v/>
      </c>
      <c r="M63">
        <f>VLOOKUP($B63,'ref. transmission capacities'!$B$2:$D$184,2,FALSE)</f>
        <v>500</v>
      </c>
      <c r="N63">
        <f>VLOOKUP($B63,'ref. transmission capacities'!$B$2:$D$184,3,FALSE)</f>
        <v>500</v>
      </c>
      <c r="O63" s="210">
        <f t="shared" si="3"/>
        <v>-1000</v>
      </c>
    </row>
    <row r="64" spans="1:15" x14ac:dyDescent="0.25">
      <c r="B64" s="211" t="s">
        <v>333</v>
      </c>
      <c r="C64" s="211">
        <v>145</v>
      </c>
      <c r="D64" s="212">
        <f>IFERROR(VLOOKUP(B64,'JRC-EU-TIMES AS BEFORE'!$K$4:$P$164,6,FALSE),0)</f>
        <v>250</v>
      </c>
      <c r="E64" s="212">
        <f>IFERROR(VLOOKUP(B64,'JRC-EU-TIMES AS BEFORE'!$K$4:$O$164,3,FALSE),0)</f>
        <v>225</v>
      </c>
      <c r="F64" s="212" t="str">
        <f>IFERROR(VLOOKUP(B64,'JRC-EU-TIMES AS BEFORE'!$K$4:$K$49,1,FALSE),"")</f>
        <v>IT -&gt; AT</v>
      </c>
      <c r="G64" s="212">
        <f t="shared" si="0"/>
        <v>80</v>
      </c>
      <c r="H64" s="212" t="str">
        <f t="shared" si="1"/>
        <v/>
      </c>
      <c r="I64" s="211"/>
      <c r="J64" s="212">
        <f>VLOOKUP(B64,'Maximum flows 2015'!$B$3:$C$142,2,FALSE)</f>
        <v>87.3</v>
      </c>
      <c r="K64" s="212" t="str">
        <f t="shared" si="2"/>
        <v/>
      </c>
      <c r="L64" s="211"/>
      <c r="M64" s="211">
        <f>VLOOKUP($B64,'ref. transmission capacities'!$B$2:$D$184,2,FALSE)</f>
        <v>385</v>
      </c>
      <c r="N64" s="211">
        <f>VLOOKUP($B64,'ref. transmission capacities'!$B$2:$D$184,3,FALSE)</f>
        <v>1385</v>
      </c>
      <c r="O64" s="212">
        <f t="shared" si="3"/>
        <v>1135</v>
      </c>
    </row>
    <row r="65" spans="1:15" x14ac:dyDescent="0.25">
      <c r="B65" s="211" t="s">
        <v>334</v>
      </c>
      <c r="C65" s="211">
        <v>1910</v>
      </c>
      <c r="D65" s="212">
        <f>IFERROR(VLOOKUP(B65,'JRC-EU-TIMES AS BEFORE'!$K$4:$P$164,6,FALSE),0)</f>
        <v>4200</v>
      </c>
      <c r="E65" s="212">
        <f>IFERROR(VLOOKUP(B65,'JRC-EU-TIMES AS BEFORE'!$K$4:$O$164,3,FALSE),0)</f>
        <v>2800.0014000000001</v>
      </c>
      <c r="F65" s="212" t="str">
        <f>IFERROR(VLOOKUP(B65,'JRC-EU-TIMES AS BEFORE'!$K$4:$K$49,1,FALSE),"")</f>
        <v>IT -&gt; CH</v>
      </c>
      <c r="G65" s="212">
        <f t="shared" si="0"/>
        <v>890.0014000000001</v>
      </c>
      <c r="H65" s="212" t="str">
        <f t="shared" si="1"/>
        <v/>
      </c>
      <c r="I65" s="211"/>
      <c r="J65" s="212">
        <f>VLOOKUP(B65,'Maximum flows 2015'!$B$3:$C$142,2,FALSE)</f>
        <v>1492</v>
      </c>
      <c r="K65" s="212" t="str">
        <f t="shared" si="2"/>
        <v/>
      </c>
      <c r="L65" s="211"/>
      <c r="M65" s="211">
        <f>VLOOKUP($B65,'ref. transmission capacities'!$B$2:$D$184,2,FALSE)</f>
        <v>3860</v>
      </c>
      <c r="N65" s="211">
        <f>VLOOKUP($B65,'ref. transmission capacities'!$B$2:$D$184,3,FALSE)</f>
        <v>3860</v>
      </c>
      <c r="O65" s="212">
        <f t="shared" si="3"/>
        <v>-340</v>
      </c>
    </row>
    <row r="66" spans="1:15" x14ac:dyDescent="0.25">
      <c r="B66" t="s">
        <v>335</v>
      </c>
      <c r="C66">
        <v>500</v>
      </c>
      <c r="D66" s="210">
        <f>IFERROR(VLOOKUP(B66,'JRC-EU-TIMES AS BEFORE'!$K$4:$P$164,6,FALSE),0)</f>
        <v>500</v>
      </c>
      <c r="E66" s="210">
        <f>IFERROR(VLOOKUP(B66,'JRC-EU-TIMES AS BEFORE'!$K$4:$O$164,3,FALSE),0)</f>
        <v>500</v>
      </c>
      <c r="F66" s="210" t="str">
        <f>IFERROR(VLOOKUP(B66,'JRC-EU-TIMES AS BEFORE'!$K$4:$K$49,1,FALSE),"")</f>
        <v/>
      </c>
      <c r="G66" s="210">
        <f t="shared" si="0"/>
        <v>0</v>
      </c>
      <c r="H66" s="210" t="str">
        <f t="shared" si="1"/>
        <v/>
      </c>
      <c r="J66" s="210">
        <f>VLOOKUP(B66,'Maximum flows 2015'!$B$3:$C$142,2,FALSE)</f>
        <v>494</v>
      </c>
      <c r="K66" s="210" t="str">
        <f t="shared" si="2"/>
        <v/>
      </c>
      <c r="M66">
        <f>VLOOKUP($B66,'ref. transmission capacities'!$B$2:$D$184,2,FALSE)</f>
        <v>500</v>
      </c>
      <c r="N66">
        <f>VLOOKUP($B66,'ref. transmission capacities'!$B$2:$D$184,3,FALSE)</f>
        <v>500</v>
      </c>
      <c r="O66" s="210">
        <f t="shared" si="3"/>
        <v>0</v>
      </c>
    </row>
    <row r="67" spans="1:15" x14ac:dyDescent="0.25">
      <c r="B67" s="211" t="s">
        <v>336</v>
      </c>
      <c r="C67" s="211">
        <v>1160</v>
      </c>
      <c r="D67" s="212">
        <f>IFERROR(VLOOKUP(B67,'JRC-EU-TIMES AS BEFORE'!$K$4:$P$164,6,FALSE),0)</f>
        <v>3600</v>
      </c>
      <c r="E67" s="212">
        <f>IFERROR(VLOOKUP(B67,'JRC-EU-TIMES AS BEFORE'!$K$4:$O$164,3,FALSE),0)</f>
        <v>2400.0012000000002</v>
      </c>
      <c r="F67" s="212" t="str">
        <f>IFERROR(VLOOKUP(B67,'JRC-EU-TIMES AS BEFORE'!$K$4:$K$49,1,FALSE),"")</f>
        <v>IT -&gt; FR</v>
      </c>
      <c r="G67" s="212">
        <f t="shared" si="0"/>
        <v>1240.0012000000002</v>
      </c>
      <c r="H67" s="212" t="str">
        <f t="shared" si="1"/>
        <v/>
      </c>
      <c r="I67" s="211"/>
      <c r="J67" s="212">
        <f>VLOOKUP(B67,'Maximum flows 2015'!$B$3:$C$142,2,FALSE)</f>
        <v>971</v>
      </c>
      <c r="K67" s="212" t="str">
        <f t="shared" si="2"/>
        <v/>
      </c>
      <c r="L67" s="211"/>
      <c r="M67" s="211">
        <f>VLOOKUP($B67,'ref. transmission capacities'!$B$2:$D$184,2,FALSE)</f>
        <v>2160</v>
      </c>
      <c r="N67" s="211">
        <f>VLOOKUP($B67,'ref. transmission capacities'!$B$2:$D$184,3,FALSE)</f>
        <v>2160</v>
      </c>
      <c r="O67" s="212">
        <f t="shared" si="3"/>
        <v>-1440</v>
      </c>
    </row>
    <row r="68" spans="1:15" x14ac:dyDescent="0.25">
      <c r="B68" s="211" t="s">
        <v>338</v>
      </c>
      <c r="C68" s="211">
        <v>680</v>
      </c>
      <c r="D68" s="212">
        <f>IFERROR(VLOOKUP(B68,'JRC-EU-TIMES AS BEFORE'!$K$4:$P$164,6,FALSE),0)</f>
        <v>762</v>
      </c>
      <c r="E68" s="212">
        <f>IFERROR(VLOOKUP(B68,'JRC-EU-TIMES AS BEFORE'!$K$4:$O$164,3,FALSE),0)</f>
        <v>381</v>
      </c>
      <c r="F68" s="212" t="str">
        <f>IFERROR(VLOOKUP(B68,'JRC-EU-TIMES AS BEFORE'!$K$4:$K$49,1,FALSE),"")</f>
        <v>IT -&gt; SI</v>
      </c>
      <c r="G68" s="212" t="str">
        <f t="shared" si="0"/>
        <v/>
      </c>
      <c r="H68" s="212">
        <f t="shared" si="1"/>
        <v>-299</v>
      </c>
      <c r="I68" s="211"/>
      <c r="J68" s="212">
        <f>VLOOKUP(B68,'Maximum flows 2015'!$B$3:$C$142,2,FALSE)</f>
        <v>1108.54</v>
      </c>
      <c r="K68" s="212">
        <f t="shared" si="2"/>
        <v>428.53999999999996</v>
      </c>
      <c r="L68" s="211"/>
      <c r="M68" s="211">
        <f>VLOOKUP($B68,'ref. transmission capacities'!$B$2:$D$184,2,FALSE)</f>
        <v>1380</v>
      </c>
      <c r="N68" s="211">
        <f>VLOOKUP($B68,'ref. transmission capacities'!$B$2:$D$184,3,FALSE)</f>
        <v>1380</v>
      </c>
      <c r="O68" s="212">
        <f t="shared" si="3"/>
        <v>618</v>
      </c>
    </row>
    <row r="69" spans="1:15" x14ac:dyDescent="0.25">
      <c r="B69" t="s">
        <v>348</v>
      </c>
      <c r="C69">
        <v>700</v>
      </c>
      <c r="D69" s="210">
        <f>IFERROR(VLOOKUP(B69,'JRC-EU-TIMES AS BEFORE'!$K$4:$P$164,6,FALSE),0)</f>
        <v>450</v>
      </c>
      <c r="E69" s="210">
        <f>IFERROR(VLOOKUP(B69,'JRC-EU-TIMES AS BEFORE'!$K$4:$O$164,3,FALSE),0)</f>
        <v>315</v>
      </c>
      <c r="F69" s="210" t="str">
        <f>IFERROR(VLOOKUP(B69,'JRC-EU-TIMES AS BEFORE'!$K$4:$K$49,1,FALSE),"")</f>
        <v/>
      </c>
      <c r="G69" s="210" t="str">
        <f t="shared" si="0"/>
        <v/>
      </c>
      <c r="H69" s="210">
        <f t="shared" si="1"/>
        <v>-385</v>
      </c>
      <c r="J69" s="210">
        <f>VLOOKUP(B69,'Maximum flows 2015'!$B$3:$C$142,2,FALSE)</f>
        <v>350.24</v>
      </c>
      <c r="K69" s="210" t="str">
        <f t="shared" si="2"/>
        <v/>
      </c>
      <c r="M69">
        <f>VLOOKUP($B69,'ref. transmission capacities'!$B$2:$D$184,2,FALSE)</f>
        <v>1000</v>
      </c>
      <c r="N69">
        <f>VLOOKUP($B69,'ref. transmission capacities'!$B$2:$D$184,3,FALSE)</f>
        <v>1000</v>
      </c>
      <c r="O69" s="210">
        <f t="shared" si="3"/>
        <v>550</v>
      </c>
    </row>
    <row r="70" spans="1:15" x14ac:dyDescent="0.25">
      <c r="B70" t="s">
        <v>349</v>
      </c>
      <c r="C70">
        <v>300</v>
      </c>
      <c r="D70" s="210">
        <f>IFERROR(VLOOKUP(B70,'JRC-EU-TIMES AS BEFORE'!$K$4:$P$164,6,FALSE),0)</f>
        <v>600</v>
      </c>
      <c r="E70" s="210">
        <f>IFERROR(VLOOKUP(B70,'JRC-EU-TIMES AS BEFORE'!$K$4:$O$164,3,FALSE),0)</f>
        <v>420</v>
      </c>
      <c r="F70" s="210" t="str">
        <f>IFERROR(VLOOKUP(B70,'JRC-EU-TIMES AS BEFORE'!$K$4:$K$49,1,FALSE),"")</f>
        <v/>
      </c>
      <c r="G70" s="210">
        <f t="shared" si="0"/>
        <v>120</v>
      </c>
      <c r="H70" s="210" t="str">
        <f t="shared" si="1"/>
        <v/>
      </c>
      <c r="J70" s="210">
        <f>VLOOKUP(B70,'Maximum flows 2015'!$B$3:$C$142,2,FALSE)</f>
        <v>689</v>
      </c>
      <c r="K70" s="210">
        <f t="shared" si="2"/>
        <v>389</v>
      </c>
      <c r="M70">
        <f>VLOOKUP($B70,'ref. transmission capacities'!$B$2:$D$184,2,FALSE)</f>
        <v>400</v>
      </c>
      <c r="N70">
        <f>VLOOKUP($B70,'ref. transmission capacities'!$B$2:$D$184,3,FALSE)</f>
        <v>400</v>
      </c>
      <c r="O70" s="210">
        <f t="shared" si="3"/>
        <v>-200</v>
      </c>
    </row>
    <row r="71" spans="1:15" x14ac:dyDescent="0.25">
      <c r="B71" t="s">
        <v>350</v>
      </c>
      <c r="C71">
        <v>600</v>
      </c>
      <c r="D71" s="210">
        <f>IFERROR(VLOOKUP(B71,'JRC-EU-TIMES AS BEFORE'!$K$4:$P$164,6,FALSE),0)</f>
        <v>850</v>
      </c>
      <c r="E71" s="210">
        <f>IFERROR(VLOOKUP(B71,'JRC-EU-TIMES AS BEFORE'!$K$4:$O$164,3,FALSE),0)</f>
        <v>595</v>
      </c>
      <c r="F71" s="210" t="str">
        <f>IFERROR(VLOOKUP(B71,'JRC-EU-TIMES AS BEFORE'!$K$4:$K$49,1,FALSE),"")</f>
        <v/>
      </c>
      <c r="G71" s="210" t="str">
        <f t="shared" ref="G71:G101" si="4">IF(E71-C71&lt;0,"",E71-C71)</f>
        <v/>
      </c>
      <c r="H71" s="210">
        <f t="shared" ref="H71:H101" si="5">IF(E71-C71&lt;0,E71-C71,"")</f>
        <v>-5</v>
      </c>
      <c r="J71" s="210">
        <f>VLOOKUP(B71,'Maximum flows 2015'!$B$3:$C$142,2,FALSE)</f>
        <v>313.70999999999998</v>
      </c>
      <c r="K71" s="210" t="str">
        <f t="shared" si="2"/>
        <v/>
      </c>
      <c r="M71">
        <f>VLOOKUP($B71,'ref. transmission capacities'!$B$2:$D$184,2,FALSE)</f>
        <v>1050</v>
      </c>
      <c r="N71">
        <f>VLOOKUP($B71,'ref. transmission capacities'!$B$2:$D$184,3,FALSE)</f>
        <v>1050</v>
      </c>
      <c r="O71" s="210">
        <f t="shared" si="3"/>
        <v>200</v>
      </c>
    </row>
    <row r="72" spans="1:15" x14ac:dyDescent="0.25">
      <c r="A72" t="s">
        <v>427</v>
      </c>
      <c r="B72" t="s">
        <v>428</v>
      </c>
      <c r="C72">
        <v>250</v>
      </c>
      <c r="D72" s="210">
        <f>IFERROR(VLOOKUP(B72,'JRC-EU-TIMES AS BEFORE'!$K$4:$P$164,6,FALSE),0)</f>
        <v>0</v>
      </c>
      <c r="E72" s="210">
        <f>IFERROR(VLOOKUP(B72,'JRC-EU-TIMES AS BEFORE'!$K$4:$O$164,3,FALSE),0)</f>
        <v>0</v>
      </c>
      <c r="F72" s="210" t="str">
        <f>IFERROR(VLOOKUP(B72,'JRC-EU-TIMES AS BEFORE'!$K$4:$K$49,1,FALSE),"")</f>
        <v/>
      </c>
      <c r="G72" s="210" t="str">
        <f t="shared" si="4"/>
        <v/>
      </c>
      <c r="H72" s="210">
        <f t="shared" si="5"/>
        <v>-250</v>
      </c>
      <c r="I72" t="s">
        <v>422</v>
      </c>
      <c r="J72" s="210" t="e">
        <f>VLOOKUP(A72,'Maximum flows 2015'!$B$3:$C$142,2,FALSE)</f>
        <v>#N/A</v>
      </c>
      <c r="K72" s="210" t="e">
        <f>IF(J72-C72&lt;0,"",J72-C72)</f>
        <v>#N/A</v>
      </c>
      <c r="M72" t="e">
        <f>VLOOKUP($B72,'ref. transmission capacities'!$B$2:$D$184,2,FALSE)</f>
        <v>#N/A</v>
      </c>
      <c r="N72" t="e">
        <f>VLOOKUP($B72,'ref. transmission capacities'!$B$2:$D$184,3,FALSE)</f>
        <v>#N/A</v>
      </c>
      <c r="O72" s="210" t="e">
        <f t="shared" ref="O72:O101" si="6">N72-D72</f>
        <v>#N/A</v>
      </c>
    </row>
    <row r="73" spans="1:15" x14ac:dyDescent="0.25">
      <c r="B73" s="211" t="s">
        <v>352</v>
      </c>
      <c r="C73" s="211">
        <v>1501</v>
      </c>
      <c r="D73" s="212">
        <f>IFERROR(VLOOKUP(B73,'JRC-EU-TIMES AS BEFORE'!$K$4:$P$164,6,FALSE),0)</f>
        <v>3600</v>
      </c>
      <c r="E73" s="212">
        <f>IFERROR(VLOOKUP(B73,'JRC-EU-TIMES AS BEFORE'!$K$4:$O$164,3,FALSE),0)</f>
        <v>2400.0012000000002</v>
      </c>
      <c r="F73" s="212" t="str">
        <f>IFERROR(VLOOKUP(B73,'JRC-EU-TIMES AS BEFORE'!$K$4:$K$49,1,FALSE),"")</f>
        <v>NL -&gt; BE</v>
      </c>
      <c r="G73" s="212">
        <f t="shared" si="4"/>
        <v>899.00120000000015</v>
      </c>
      <c r="H73" s="212" t="str">
        <f t="shared" si="5"/>
        <v/>
      </c>
      <c r="I73" s="211"/>
      <c r="J73" s="212">
        <f>VLOOKUP(B73,'Maximum flows 2015'!$B$3:$C$142,2,FALSE)</f>
        <v>3918.66</v>
      </c>
      <c r="K73" s="212">
        <f t="shared" si="2"/>
        <v>2417.66</v>
      </c>
      <c r="L73" s="211"/>
      <c r="M73" s="211">
        <f>VLOOKUP($B73,'ref. transmission capacities'!$B$2:$D$184,2,FALSE)</f>
        <v>2400</v>
      </c>
      <c r="N73" s="211">
        <f>VLOOKUP($B73,'ref. transmission capacities'!$B$2:$D$184,3,FALSE)</f>
        <v>2400</v>
      </c>
      <c r="O73" s="212">
        <f t="shared" si="6"/>
        <v>-1200</v>
      </c>
    </row>
    <row r="74" spans="1:15" x14ac:dyDescent="0.25">
      <c r="B74" s="211" t="s">
        <v>353</v>
      </c>
      <c r="C74" s="211">
        <v>924</v>
      </c>
      <c r="D74" s="212">
        <f>IFERROR(VLOOKUP(B74,'JRC-EU-TIMES AS BEFORE'!$K$4:$P$164,6,FALSE),0)</f>
        <v>5100</v>
      </c>
      <c r="E74" s="212">
        <f>IFERROR(VLOOKUP(B74,'JRC-EU-TIMES AS BEFORE'!$K$4:$O$164,3,FALSE),0)</f>
        <v>3400.0017000000003</v>
      </c>
      <c r="F74" s="212" t="str">
        <f>IFERROR(VLOOKUP(B74,'JRC-EU-TIMES AS BEFORE'!$K$4:$K$49,1,FALSE),"")</f>
        <v>NL -&gt; DE</v>
      </c>
      <c r="G74" s="212">
        <f t="shared" si="4"/>
        <v>2476.0017000000003</v>
      </c>
      <c r="H74" s="212" t="str">
        <f t="shared" si="5"/>
        <v/>
      </c>
      <c r="I74" s="211"/>
      <c r="J74" s="212">
        <f>VLOOKUP(B74,'Maximum flows 2015'!$B$3:$C$142,2,FALSE)</f>
        <v>1344</v>
      </c>
      <c r="K74" s="212">
        <f t="shared" ref="K74:K101" si="7">IF(J74-C74&lt;0,"",J74-C74)</f>
        <v>420</v>
      </c>
      <c r="L74" s="211"/>
      <c r="M74" s="211">
        <f>VLOOKUP($B74,'ref. transmission capacities'!$B$2:$D$184,2,FALSE)</f>
        <v>4450</v>
      </c>
      <c r="N74" s="211">
        <f>VLOOKUP($B74,'ref. transmission capacities'!$B$2:$D$184,3,FALSE)</f>
        <v>5000</v>
      </c>
      <c r="O74" s="212">
        <f t="shared" si="6"/>
        <v>-100</v>
      </c>
    </row>
    <row r="75" spans="1:15" x14ac:dyDescent="0.25">
      <c r="A75" t="s">
        <v>354</v>
      </c>
      <c r="B75" t="s">
        <v>429</v>
      </c>
      <c r="C75">
        <v>1016</v>
      </c>
      <c r="D75" s="210">
        <f>IFERROR(VLOOKUP(B75,'JRC-EU-TIMES AS BEFORE'!$K$4:$P$164,6,FALSE),0)</f>
        <v>1000</v>
      </c>
      <c r="E75" s="210">
        <f>IFERROR(VLOOKUP(B75,'JRC-EU-TIMES AS BEFORE'!$K$4:$O$164,3,FALSE),0)</f>
        <v>1000</v>
      </c>
      <c r="F75" s="210" t="str">
        <f>IFERROR(VLOOKUP(B75,'JRC-EU-TIMES AS BEFORE'!$K$4:$K$49,1,FALSE),"")</f>
        <v/>
      </c>
      <c r="G75" s="210" t="str">
        <f t="shared" si="4"/>
        <v/>
      </c>
      <c r="H75" s="210">
        <f t="shared" si="5"/>
        <v>-16</v>
      </c>
      <c r="J75" s="210">
        <f>VLOOKUP(A75,'Maximum flows 2015'!$B$3:$C$142,2,FALSE)</f>
        <v>1088</v>
      </c>
      <c r="K75" s="210">
        <f t="shared" si="7"/>
        <v>72</v>
      </c>
      <c r="M75">
        <f>VLOOKUP($B75,'ref. transmission capacities'!$B$2:$D$184,2,FALSE)</f>
        <v>1000</v>
      </c>
      <c r="N75">
        <f>VLOOKUP($B75,'ref. transmission capacities'!$B$2:$D$184,3,FALSE)</f>
        <v>1000</v>
      </c>
      <c r="O75" s="210">
        <f t="shared" si="6"/>
        <v>0</v>
      </c>
    </row>
    <row r="76" spans="1:15" x14ac:dyDescent="0.25">
      <c r="B76" t="s">
        <v>355</v>
      </c>
      <c r="C76">
        <v>700</v>
      </c>
      <c r="D76" s="210">
        <f>IFERROR(VLOOKUP(B76,'JRC-EU-TIMES AS BEFORE'!$K$4:$P$164,6,FALSE),0)</f>
        <v>700</v>
      </c>
      <c r="E76" s="210">
        <f>IFERROR(VLOOKUP(B76,'JRC-EU-TIMES AS BEFORE'!$K$4:$O$164,3,FALSE),0)</f>
        <v>700</v>
      </c>
      <c r="F76" s="210" t="str">
        <f>IFERROR(VLOOKUP(B76,'JRC-EU-TIMES AS BEFORE'!$K$4:$K$49,1,FALSE),"")</f>
        <v/>
      </c>
      <c r="G76" s="210">
        <f t="shared" si="4"/>
        <v>0</v>
      </c>
      <c r="H76" s="210" t="str">
        <f t="shared" si="5"/>
        <v/>
      </c>
      <c r="J76" s="210">
        <f>VLOOKUP(B76,'Maximum flows 2015'!$B$3:$C$142,2,FALSE)</f>
        <v>718</v>
      </c>
      <c r="K76" s="210">
        <f t="shared" si="7"/>
        <v>18</v>
      </c>
      <c r="M76">
        <f>VLOOKUP($B76,'ref. transmission capacities'!$B$2:$D$184,2,FALSE)</f>
        <v>700</v>
      </c>
      <c r="N76">
        <f>VLOOKUP($B76,'ref. transmission capacities'!$B$2:$D$184,3,FALSE)</f>
        <v>700</v>
      </c>
      <c r="O76" s="210">
        <f t="shared" si="6"/>
        <v>0</v>
      </c>
    </row>
    <row r="77" spans="1:15" x14ac:dyDescent="0.25">
      <c r="B77" t="s">
        <v>358</v>
      </c>
      <c r="C77">
        <v>700</v>
      </c>
      <c r="D77" s="210">
        <f>IFERROR(VLOOKUP(B77,'JRC-EU-TIMES AS BEFORE'!$K$4:$P$164,6,FALSE),0)</f>
        <v>700</v>
      </c>
      <c r="E77" s="210">
        <f>IFERROR(VLOOKUP(B77,'JRC-EU-TIMES AS BEFORE'!$K$4:$O$164,3,FALSE),0)</f>
        <v>700</v>
      </c>
      <c r="F77" s="210" t="str">
        <f>IFERROR(VLOOKUP(B77,'JRC-EU-TIMES AS BEFORE'!$K$4:$K$49,1,FALSE),"")</f>
        <v/>
      </c>
      <c r="G77" s="210">
        <f t="shared" si="4"/>
        <v>0</v>
      </c>
      <c r="H77" s="210" t="str">
        <f t="shared" si="5"/>
        <v/>
      </c>
      <c r="J77" s="210">
        <f>VLOOKUP(B77,'Maximum flows 2015'!$B$3:$C$142,2,FALSE)</f>
        <v>731.76</v>
      </c>
      <c r="K77" s="210">
        <f t="shared" si="7"/>
        <v>31.759999999999991</v>
      </c>
      <c r="M77">
        <f>VLOOKUP($B77,'ref. transmission capacities'!$B$2:$D$184,2,FALSE)</f>
        <v>700</v>
      </c>
      <c r="N77">
        <f>VLOOKUP($B77,'ref. transmission capacities'!$B$2:$D$184,3,FALSE)</f>
        <v>700</v>
      </c>
      <c r="O77" s="210">
        <f t="shared" si="6"/>
        <v>0</v>
      </c>
    </row>
    <row r="78" spans="1:15" x14ac:dyDescent="0.25">
      <c r="B78" s="211" t="s">
        <v>360</v>
      </c>
      <c r="C78" s="211">
        <v>800</v>
      </c>
      <c r="D78" s="212">
        <f>IFERROR(VLOOKUP(B78,'JRC-EU-TIMES AS BEFORE'!$K$4:$P$164,6,FALSE),0)</f>
        <v>3400</v>
      </c>
      <c r="E78" s="212">
        <f>IFERROR(VLOOKUP(B78,'JRC-EU-TIMES AS BEFORE'!$K$4:$O$164,3,FALSE),0)</f>
        <v>1700</v>
      </c>
      <c r="F78" s="212" t="str">
        <f>IFERROR(VLOOKUP(B78,'JRC-EU-TIMES AS BEFORE'!$K$4:$K$49,1,FALSE),"")</f>
        <v>PL -&gt; CZ</v>
      </c>
      <c r="G78" s="212">
        <f t="shared" si="4"/>
        <v>900</v>
      </c>
      <c r="H78" s="212" t="str">
        <f t="shared" si="5"/>
        <v/>
      </c>
      <c r="I78" s="211"/>
      <c r="J78" s="212">
        <f>VLOOKUP(B78,'Maximum flows 2015'!$B$3:$C$142,2,FALSE)</f>
        <v>2396.1999999999998</v>
      </c>
      <c r="K78" s="212">
        <f t="shared" si="7"/>
        <v>1596.1999999999998</v>
      </c>
      <c r="L78" s="211"/>
      <c r="M78" s="211">
        <f>VLOOKUP($B78,'ref. transmission capacities'!$B$2:$D$184,2,FALSE)</f>
        <v>600</v>
      </c>
      <c r="N78" s="211">
        <f>VLOOKUP($B78,'ref. transmission capacities'!$B$2:$D$184,3,FALSE)</f>
        <v>600</v>
      </c>
      <c r="O78" s="212">
        <f t="shared" si="6"/>
        <v>-2800</v>
      </c>
    </row>
    <row r="79" spans="1:15" x14ac:dyDescent="0.25">
      <c r="B79" s="211" t="s">
        <v>364</v>
      </c>
      <c r="C79" s="211">
        <v>550</v>
      </c>
      <c r="D79" s="212">
        <f>IFERROR(VLOOKUP(B79,'JRC-EU-TIMES AS BEFORE'!$K$4:$P$164,6,FALSE),0)</f>
        <v>833</v>
      </c>
      <c r="E79" s="212">
        <f>IFERROR(VLOOKUP(B79,'JRC-EU-TIMES AS BEFORE'!$K$4:$O$164,3,FALSE),0)</f>
        <v>749.7</v>
      </c>
      <c r="F79" s="212" t="str">
        <f>IFERROR(VLOOKUP(B79,'JRC-EU-TIMES AS BEFORE'!$K$4:$K$49,1,FALSE),"")</f>
        <v>PL -&gt; SK</v>
      </c>
      <c r="G79" s="212">
        <f t="shared" si="4"/>
        <v>199.70000000000005</v>
      </c>
      <c r="H79" s="212" t="str">
        <f t="shared" si="5"/>
        <v/>
      </c>
      <c r="I79" s="211"/>
      <c r="J79" s="212">
        <f>VLOOKUP(B79,'Maximum flows 2015'!$B$3:$C$142,2,FALSE)</f>
        <v>1282.2</v>
      </c>
      <c r="K79" s="212">
        <f t="shared" si="7"/>
        <v>732.2</v>
      </c>
      <c r="L79" s="211"/>
      <c r="M79" s="211">
        <f>VLOOKUP($B79,'ref. transmission capacities'!$B$2:$D$184,2,FALSE)</f>
        <v>990</v>
      </c>
      <c r="N79" s="211">
        <f>VLOOKUP($B79,'ref. transmission capacities'!$B$2:$D$184,3,FALSE)</f>
        <v>990</v>
      </c>
      <c r="O79" s="212">
        <f t="shared" si="6"/>
        <v>157</v>
      </c>
    </row>
    <row r="80" spans="1:15" x14ac:dyDescent="0.25">
      <c r="B80" t="s">
        <v>366</v>
      </c>
      <c r="C80">
        <v>4000</v>
      </c>
      <c r="D80" s="210">
        <f>IFERROR(VLOOKUP(B80,'JRC-EU-TIMES AS BEFORE'!$K$4:$P$164,6,FALSE),0)</f>
        <v>3000</v>
      </c>
      <c r="E80" s="210">
        <f>IFERROR(VLOOKUP(B80,'JRC-EU-TIMES AS BEFORE'!$K$4:$O$164,3,FALSE),0)</f>
        <v>2100</v>
      </c>
      <c r="F80" s="210" t="str">
        <f>IFERROR(VLOOKUP(B80,'JRC-EU-TIMES AS BEFORE'!$K$4:$K$49,1,FALSE),"")</f>
        <v/>
      </c>
      <c r="G80" s="210" t="str">
        <f t="shared" si="4"/>
        <v/>
      </c>
      <c r="H80" s="210">
        <f t="shared" si="5"/>
        <v>-1900</v>
      </c>
      <c r="I80" t="s">
        <v>430</v>
      </c>
      <c r="J80" s="210">
        <f>VLOOKUP(B80,'Maximum flows 2015'!$B$3:$C$142,2,FALSE)</f>
        <v>3009.74</v>
      </c>
      <c r="K80" s="210" t="str">
        <f t="shared" si="7"/>
        <v/>
      </c>
      <c r="L80" t="s">
        <v>431</v>
      </c>
      <c r="M80">
        <f>VLOOKUP($B80,'ref. transmission capacities'!$B$2:$D$184,2,FALSE)</f>
        <v>3500</v>
      </c>
      <c r="N80">
        <f>VLOOKUP($B80,'ref. transmission capacities'!$B$2:$D$184,3,FALSE)</f>
        <v>3500</v>
      </c>
      <c r="O80" s="210">
        <f t="shared" si="6"/>
        <v>500</v>
      </c>
    </row>
    <row r="81" spans="2:15" x14ac:dyDescent="0.25">
      <c r="B81" t="s">
        <v>367</v>
      </c>
      <c r="C81">
        <v>400</v>
      </c>
      <c r="D81" s="210">
        <f>IFERROR(VLOOKUP(B81,'JRC-EU-TIMES AS BEFORE'!$K$4:$P$164,6,FALSE),0)</f>
        <v>950</v>
      </c>
      <c r="E81" s="210">
        <f>IFERROR(VLOOKUP(B81,'JRC-EU-TIMES AS BEFORE'!$K$4:$O$164,3,FALSE),0)</f>
        <v>665</v>
      </c>
      <c r="F81" s="210" t="str">
        <f>IFERROR(VLOOKUP(B81,'JRC-EU-TIMES AS BEFORE'!$K$4:$K$49,1,FALSE),"")</f>
        <v/>
      </c>
      <c r="G81" s="210">
        <f t="shared" si="4"/>
        <v>265</v>
      </c>
      <c r="H81" s="210" t="str">
        <f t="shared" si="5"/>
        <v/>
      </c>
      <c r="J81" s="210">
        <f>VLOOKUP(B81,'Maximum flows 2015'!$B$3:$C$142,2,FALSE)</f>
        <v>1338</v>
      </c>
      <c r="K81" s="210">
        <f t="shared" si="7"/>
        <v>938</v>
      </c>
      <c r="M81">
        <f>VLOOKUP($B81,'ref. transmission capacities'!$B$2:$D$184,2,FALSE)</f>
        <v>1500</v>
      </c>
      <c r="N81">
        <f>VLOOKUP($B81,'ref. transmission capacities'!$B$2:$D$184,3,FALSE)</f>
        <v>1500</v>
      </c>
      <c r="O81" s="210">
        <f t="shared" si="6"/>
        <v>550</v>
      </c>
    </row>
    <row r="82" spans="2:15" x14ac:dyDescent="0.25">
      <c r="B82" t="s">
        <v>368</v>
      </c>
      <c r="C82">
        <v>1000</v>
      </c>
      <c r="D82" s="210">
        <f>IFERROR(VLOOKUP(B82,'JRC-EU-TIMES AS BEFORE'!$K$4:$P$164,6,FALSE),0)</f>
        <v>1400</v>
      </c>
      <c r="E82" s="210">
        <f>IFERROR(VLOOKUP(B82,'JRC-EU-TIMES AS BEFORE'!$K$4:$O$164,3,FALSE),0)</f>
        <v>979.99999999999989</v>
      </c>
      <c r="F82" s="210" t="str">
        <f>IFERROR(VLOOKUP(B82,'JRC-EU-TIMES AS BEFORE'!$K$4:$K$49,1,FALSE),"")</f>
        <v/>
      </c>
      <c r="G82" s="210" t="str">
        <f t="shared" si="4"/>
        <v/>
      </c>
      <c r="H82" s="210">
        <f t="shared" si="5"/>
        <v>-20.000000000000114</v>
      </c>
      <c r="J82" s="210">
        <f>VLOOKUP(B82,'Maximum flows 2015'!$B$3:$C$142,2,FALSE)</f>
        <v>695.5</v>
      </c>
      <c r="K82" s="210" t="str">
        <f t="shared" si="7"/>
        <v/>
      </c>
      <c r="M82">
        <f>VLOOKUP($B82,'ref. transmission capacities'!$B$2:$D$184,2,FALSE)</f>
        <v>1400</v>
      </c>
      <c r="N82">
        <f>VLOOKUP($B82,'ref. transmission capacities'!$B$2:$D$184,3,FALSE)</f>
        <v>1400</v>
      </c>
      <c r="O82" s="210">
        <f t="shared" si="6"/>
        <v>0</v>
      </c>
    </row>
    <row r="83" spans="2:15" x14ac:dyDescent="0.25">
      <c r="B83" t="s">
        <v>369</v>
      </c>
      <c r="C83">
        <v>700</v>
      </c>
      <c r="D83" s="210">
        <f>IFERROR(VLOOKUP(B83,'JRC-EU-TIMES AS BEFORE'!$K$4:$P$164,6,FALSE),0)</f>
        <v>1300</v>
      </c>
      <c r="E83" s="210">
        <f>IFERROR(VLOOKUP(B83,'JRC-EU-TIMES AS BEFORE'!$K$4:$O$164,3,FALSE),0)</f>
        <v>909.99999999999989</v>
      </c>
      <c r="F83" s="210" t="str">
        <f>IFERROR(VLOOKUP(B83,'JRC-EU-TIMES AS BEFORE'!$K$4:$K$49,1,FALSE),"")</f>
        <v/>
      </c>
      <c r="G83" s="210">
        <f t="shared" si="4"/>
        <v>209.99999999999989</v>
      </c>
      <c r="H83" s="210" t="str">
        <f t="shared" si="5"/>
        <v/>
      </c>
      <c r="J83" s="210">
        <f>VLOOKUP(B83,'Maximum flows 2015'!$B$3:$C$142,2,FALSE)</f>
        <v>779.73</v>
      </c>
      <c r="K83" s="210">
        <f t="shared" si="7"/>
        <v>79.730000000000018</v>
      </c>
      <c r="M83">
        <f>VLOOKUP($B83,'ref. transmission capacities'!$B$2:$D$184,2,FALSE)</f>
        <v>1450</v>
      </c>
      <c r="N83">
        <f>VLOOKUP($B83,'ref. transmission capacities'!$B$2:$D$184,3,FALSE)</f>
        <v>1450</v>
      </c>
      <c r="O83" s="210">
        <f t="shared" si="6"/>
        <v>150</v>
      </c>
    </row>
    <row r="84" spans="2:15" x14ac:dyDescent="0.25">
      <c r="B84" t="s">
        <v>432</v>
      </c>
      <c r="C84">
        <v>200</v>
      </c>
      <c r="D84" s="210">
        <f>IFERROR(VLOOKUP(B84,'JRC-EU-TIMES AS BEFORE'!$K$4:$P$164,6,FALSE),0)</f>
        <v>0</v>
      </c>
      <c r="E84" s="210">
        <f>IFERROR(VLOOKUP(B84,'JRC-EU-TIMES AS BEFORE'!$K$4:$O$164,3,FALSE),0)</f>
        <v>0</v>
      </c>
      <c r="F84" s="210" t="str">
        <f>IFERROR(VLOOKUP(B84,'JRC-EU-TIMES AS BEFORE'!$K$4:$K$49,1,FALSE),"")</f>
        <v/>
      </c>
      <c r="G84" s="210" t="str">
        <f t="shared" si="4"/>
        <v/>
      </c>
      <c r="H84" s="210">
        <f t="shared" si="5"/>
        <v>-200</v>
      </c>
      <c r="J84" s="210" t="e">
        <f>VLOOKUP(B84,'Maximum flows 2015'!$B$3:$C$142,2,FALSE)</f>
        <v>#N/A</v>
      </c>
      <c r="K84" s="210" t="e">
        <f t="shared" si="7"/>
        <v>#N/A</v>
      </c>
      <c r="M84" t="e">
        <f>VLOOKUP($B84,'ref. transmission capacities'!$B$2:$D$184,2,FALSE)</f>
        <v>#N/A</v>
      </c>
      <c r="N84" t="e">
        <f>VLOOKUP($B84,'ref. transmission capacities'!$B$2:$D$184,3,FALSE)</f>
        <v>#N/A</v>
      </c>
      <c r="O84" s="210" t="e">
        <f t="shared" si="6"/>
        <v>#N/A</v>
      </c>
    </row>
    <row r="85" spans="2:15" x14ac:dyDescent="0.25">
      <c r="B85" t="s">
        <v>371</v>
      </c>
      <c r="C85">
        <v>250</v>
      </c>
      <c r="D85" s="210">
        <f>IFERROR(VLOOKUP(B85,'JRC-EU-TIMES AS BEFORE'!$K$4:$P$164,6,FALSE),0)</f>
        <v>500</v>
      </c>
      <c r="E85" s="210">
        <f>IFERROR(VLOOKUP(B85,'JRC-EU-TIMES AS BEFORE'!$K$4:$O$164,3,FALSE),0)</f>
        <v>350</v>
      </c>
      <c r="F85" s="210" t="str">
        <f>IFERROR(VLOOKUP(B85,'JRC-EU-TIMES AS BEFORE'!$K$4:$K$49,1,FALSE),"")</f>
        <v/>
      </c>
      <c r="G85" s="210">
        <f t="shared" si="4"/>
        <v>100</v>
      </c>
      <c r="H85" s="210" t="str">
        <f t="shared" si="5"/>
        <v/>
      </c>
      <c r="J85" s="210">
        <f>VLOOKUP(B85,'Maximum flows 2015'!$B$3:$C$142,2,FALSE)</f>
        <v>174.06</v>
      </c>
      <c r="K85" s="210" t="str">
        <f t="shared" si="7"/>
        <v/>
      </c>
      <c r="M85">
        <f>VLOOKUP($B85,'ref. transmission capacities'!$B$2:$D$184,2,FALSE)</f>
        <v>330</v>
      </c>
      <c r="N85">
        <f>VLOOKUP($B85,'ref. transmission capacities'!$B$2:$D$184,3,FALSE)</f>
        <v>330</v>
      </c>
      <c r="O85" s="210">
        <f t="shared" si="6"/>
        <v>-170</v>
      </c>
    </row>
    <row r="86" spans="2:15" x14ac:dyDescent="0.25">
      <c r="B86" t="s">
        <v>372</v>
      </c>
      <c r="C86">
        <v>600</v>
      </c>
      <c r="D86" s="210">
        <f>IFERROR(VLOOKUP(B86,'JRC-EU-TIMES AS BEFORE'!$K$4:$P$164,6,FALSE),0)</f>
        <v>700</v>
      </c>
      <c r="E86" s="210">
        <f>IFERROR(VLOOKUP(B86,'JRC-EU-TIMES AS BEFORE'!$K$4:$O$164,3,FALSE),0)</f>
        <v>489.99999999999994</v>
      </c>
      <c r="F86" s="210" t="str">
        <f>IFERROR(VLOOKUP(B86,'JRC-EU-TIMES AS BEFORE'!$K$4:$K$49,1,FALSE),"")</f>
        <v/>
      </c>
      <c r="G86" s="210" t="str">
        <f t="shared" si="4"/>
        <v/>
      </c>
      <c r="H86" s="210">
        <f t="shared" si="5"/>
        <v>-110.00000000000006</v>
      </c>
      <c r="J86" s="210">
        <f>VLOOKUP(B86,'Maximum flows 2015'!$B$3:$C$142,2,FALSE)</f>
        <v>682.54</v>
      </c>
      <c r="K86" s="210">
        <f t="shared" si="7"/>
        <v>82.539999999999964</v>
      </c>
      <c r="M86">
        <f>VLOOKUP($B86,'ref. transmission capacities'!$B$2:$D$184,2,FALSE)</f>
        <v>1200</v>
      </c>
      <c r="N86">
        <f>VLOOKUP($B86,'ref. transmission capacities'!$B$2:$D$184,3,FALSE)</f>
        <v>1200</v>
      </c>
      <c r="O86" s="210">
        <f t="shared" si="6"/>
        <v>500</v>
      </c>
    </row>
    <row r="87" spans="2:15" x14ac:dyDescent="0.25">
      <c r="B87" t="s">
        <v>373</v>
      </c>
      <c r="C87">
        <v>250</v>
      </c>
      <c r="D87" s="210">
        <f>IFERROR(VLOOKUP(B87,'JRC-EU-TIMES AS BEFORE'!$K$4:$P$164,6,FALSE),0)</f>
        <v>1000</v>
      </c>
      <c r="E87" s="210">
        <f>IFERROR(VLOOKUP(B87,'JRC-EU-TIMES AS BEFORE'!$K$4:$O$164,3,FALSE),0)</f>
        <v>700</v>
      </c>
      <c r="F87" s="210" t="str">
        <f>IFERROR(VLOOKUP(B87,'JRC-EU-TIMES AS BEFORE'!$K$4:$K$49,1,FALSE),"")</f>
        <v/>
      </c>
      <c r="G87" s="210">
        <f t="shared" si="4"/>
        <v>450</v>
      </c>
      <c r="H87" s="210" t="str">
        <f t="shared" si="5"/>
        <v/>
      </c>
      <c r="J87" s="210">
        <f>VLOOKUP(B87,'Maximum flows 2015'!$B$3:$C$142,2,FALSE)</f>
        <v>167.82</v>
      </c>
      <c r="K87" s="210" t="str">
        <f t="shared" si="7"/>
        <v/>
      </c>
      <c r="M87">
        <f>VLOOKUP($B87,'ref. transmission capacities'!$B$2:$D$184,2,FALSE)</f>
        <v>350</v>
      </c>
      <c r="N87">
        <f>VLOOKUP($B87,'ref. transmission capacities'!$B$2:$D$184,3,FALSE)</f>
        <v>350</v>
      </c>
      <c r="O87" s="210">
        <f t="shared" si="6"/>
        <v>-650</v>
      </c>
    </row>
    <row r="88" spans="2:15" x14ac:dyDescent="0.25">
      <c r="B88" t="s">
        <v>374</v>
      </c>
      <c r="C88">
        <v>600</v>
      </c>
      <c r="D88" s="210">
        <f>IFERROR(VLOOKUP(B88,'JRC-EU-TIMES AS BEFORE'!$K$4:$P$164,6,FALSE),0)</f>
        <v>600</v>
      </c>
      <c r="E88" s="210">
        <f>IFERROR(VLOOKUP(B88,'JRC-EU-TIMES AS BEFORE'!$K$4:$O$164,3,FALSE),0)</f>
        <v>420</v>
      </c>
      <c r="F88" s="210" t="str">
        <f>IFERROR(VLOOKUP(B88,'JRC-EU-TIMES AS BEFORE'!$K$4:$K$49,1,FALSE),"")</f>
        <v/>
      </c>
      <c r="G88" s="210" t="str">
        <f t="shared" si="4"/>
        <v/>
      </c>
      <c r="H88" s="210">
        <f t="shared" si="5"/>
        <v>-180</v>
      </c>
      <c r="J88" s="210">
        <f>VLOOKUP(B88,'Maximum flows 2015'!$B$3:$C$142,2,FALSE)</f>
        <v>671</v>
      </c>
      <c r="K88" s="210">
        <f t="shared" si="7"/>
        <v>71</v>
      </c>
      <c r="M88">
        <f>VLOOKUP($B88,'ref. transmission capacities'!$B$2:$D$184,2,FALSE)</f>
        <v>600</v>
      </c>
      <c r="N88">
        <f>VLOOKUP($B88,'ref. transmission capacities'!$B$2:$D$184,3,FALSE)</f>
        <v>600</v>
      </c>
      <c r="O88" s="210">
        <f t="shared" si="6"/>
        <v>0</v>
      </c>
    </row>
    <row r="89" spans="2:15" x14ac:dyDescent="0.25">
      <c r="B89" t="s">
        <v>375</v>
      </c>
      <c r="C89">
        <v>1000</v>
      </c>
      <c r="D89" s="210">
        <f>IFERROR(VLOOKUP(B89,'JRC-EU-TIMES AS BEFORE'!$K$4:$P$164,6,FALSE),0)</f>
        <v>600</v>
      </c>
      <c r="E89" s="210">
        <f>IFERROR(VLOOKUP(B89,'JRC-EU-TIMES AS BEFORE'!$K$4:$O$164,3,FALSE),0)</f>
        <v>420</v>
      </c>
      <c r="F89" s="210" t="str">
        <f>IFERROR(VLOOKUP(B89,'JRC-EU-TIMES AS BEFORE'!$K$4:$K$49,1,FALSE),"")</f>
        <v/>
      </c>
      <c r="G89" s="210" t="str">
        <f t="shared" si="4"/>
        <v/>
      </c>
      <c r="H89" s="210">
        <f t="shared" si="5"/>
        <v>-580</v>
      </c>
      <c r="J89" s="210">
        <f>VLOOKUP(B89,'Maximum flows 2015'!$B$3:$C$142,2,FALSE)</f>
        <v>508.96</v>
      </c>
      <c r="K89" s="210" t="str">
        <f t="shared" si="7"/>
        <v/>
      </c>
      <c r="M89">
        <f>VLOOKUP($B89,'ref. transmission capacities'!$B$2:$D$184,2,FALSE)</f>
        <v>600</v>
      </c>
      <c r="N89">
        <f>VLOOKUP($B89,'ref. transmission capacities'!$B$2:$D$184,3,FALSE)</f>
        <v>600</v>
      </c>
      <c r="O89" s="210">
        <f t="shared" si="6"/>
        <v>0</v>
      </c>
    </row>
    <row r="90" spans="2:15" x14ac:dyDescent="0.25">
      <c r="B90" t="s">
        <v>376</v>
      </c>
      <c r="C90">
        <v>700</v>
      </c>
      <c r="D90" s="210">
        <f>IFERROR(VLOOKUP(B90,'JRC-EU-TIMES AS BEFORE'!$K$4:$P$164,6,FALSE),0)</f>
        <v>450</v>
      </c>
      <c r="E90" s="210">
        <f>IFERROR(VLOOKUP(B90,'JRC-EU-TIMES AS BEFORE'!$K$4:$O$164,3,FALSE),0)</f>
        <v>315</v>
      </c>
      <c r="F90" s="210" t="str">
        <f>IFERROR(VLOOKUP(B90,'JRC-EU-TIMES AS BEFORE'!$K$4:$K$49,1,FALSE),"")</f>
        <v/>
      </c>
      <c r="G90" s="210" t="str">
        <f t="shared" si="4"/>
        <v/>
      </c>
      <c r="H90" s="210">
        <f t="shared" si="5"/>
        <v>-385</v>
      </c>
      <c r="J90" s="210">
        <f>VLOOKUP(B90,'Maximum flows 2015'!$B$3:$C$142,2,FALSE)</f>
        <v>500.96</v>
      </c>
      <c r="K90" s="210" t="str">
        <f t="shared" si="7"/>
        <v/>
      </c>
      <c r="M90">
        <f>VLOOKUP($B90,'ref. transmission capacities'!$B$2:$D$184,2,FALSE)</f>
        <v>1100</v>
      </c>
      <c r="N90">
        <f>VLOOKUP($B90,'ref. transmission capacities'!$B$2:$D$184,3,FALSE)</f>
        <v>1100</v>
      </c>
      <c r="O90" s="210">
        <f t="shared" si="6"/>
        <v>650</v>
      </c>
    </row>
    <row r="91" spans="2:15" x14ac:dyDescent="0.25">
      <c r="B91" t="s">
        <v>377</v>
      </c>
      <c r="C91">
        <v>700</v>
      </c>
      <c r="D91" s="210">
        <f>IFERROR(VLOOKUP(B91,'JRC-EU-TIMES AS BEFORE'!$K$4:$P$164,6,FALSE),0)</f>
        <v>850</v>
      </c>
      <c r="E91" s="210">
        <f>IFERROR(VLOOKUP(B91,'JRC-EU-TIMES AS BEFORE'!$K$4:$O$164,3,FALSE),0)</f>
        <v>595</v>
      </c>
      <c r="F91" s="210" t="str">
        <f>IFERROR(VLOOKUP(B91,'JRC-EU-TIMES AS BEFORE'!$K$4:$K$49,1,FALSE),"")</f>
        <v/>
      </c>
      <c r="G91" s="210" t="str">
        <f t="shared" si="4"/>
        <v/>
      </c>
      <c r="H91" s="210">
        <f t="shared" si="5"/>
        <v>-105</v>
      </c>
      <c r="J91" s="210">
        <f>VLOOKUP(B91,'Maximum flows 2015'!$B$3:$C$142,2,FALSE)</f>
        <v>615.66999999999996</v>
      </c>
      <c r="K91" s="210" t="str">
        <f t="shared" si="7"/>
        <v/>
      </c>
      <c r="M91">
        <f>VLOOKUP($B91,'ref. transmission capacities'!$B$2:$D$184,2,FALSE)</f>
        <v>950</v>
      </c>
      <c r="N91">
        <f>VLOOKUP($B91,'ref. transmission capacities'!$B$2:$D$184,3,FALSE)</f>
        <v>950</v>
      </c>
      <c r="O91" s="210">
        <f t="shared" si="6"/>
        <v>100</v>
      </c>
    </row>
    <row r="92" spans="2:15" x14ac:dyDescent="0.25">
      <c r="B92" t="s">
        <v>378</v>
      </c>
      <c r="C92">
        <v>800</v>
      </c>
      <c r="D92" s="210">
        <f>IFERROR(VLOOKUP(B92,'JRC-EU-TIMES AS BEFORE'!$K$4:$P$164,6,FALSE),0)</f>
        <v>1300</v>
      </c>
      <c r="E92" s="210">
        <f>IFERROR(VLOOKUP(B92,'JRC-EU-TIMES AS BEFORE'!$K$4:$O$164,3,FALSE),0)</f>
        <v>909.99999999999989</v>
      </c>
      <c r="F92" s="210" t="str">
        <f>IFERROR(VLOOKUP(B92,'JRC-EU-TIMES AS BEFORE'!$K$4:$K$49,1,FALSE),"")</f>
        <v/>
      </c>
      <c r="G92" s="210">
        <f t="shared" si="4"/>
        <v>109.99999999999989</v>
      </c>
      <c r="H92" s="210" t="str">
        <f t="shared" si="5"/>
        <v/>
      </c>
      <c r="J92" s="210">
        <f>VLOOKUP(B92,'Maximum flows 2015'!$B$3:$C$142,2,FALSE)</f>
        <v>359.91</v>
      </c>
      <c r="K92" s="210" t="str">
        <f t="shared" si="7"/>
        <v/>
      </c>
      <c r="M92">
        <f>VLOOKUP($B92,'ref. transmission capacities'!$B$2:$D$184,2,FALSE)</f>
        <v>1050</v>
      </c>
      <c r="N92">
        <f>VLOOKUP($B92,'ref. transmission capacities'!$B$2:$D$184,3,FALSE)</f>
        <v>1050</v>
      </c>
      <c r="O92" s="210">
        <f t="shared" si="6"/>
        <v>-250</v>
      </c>
    </row>
    <row r="93" spans="2:15" x14ac:dyDescent="0.25">
      <c r="B93" s="211" t="s">
        <v>388</v>
      </c>
      <c r="C93" s="211">
        <v>950</v>
      </c>
      <c r="D93" s="212">
        <f>IFERROR(VLOOKUP(B93,'JRC-EU-TIMES AS BEFORE'!$K$4:$P$164,6,FALSE),0)</f>
        <v>1000</v>
      </c>
      <c r="E93" s="212">
        <f>IFERROR(VLOOKUP(B93,'JRC-EU-TIMES AS BEFORE'!$K$4:$O$164,3,FALSE),0)</f>
        <v>900</v>
      </c>
      <c r="F93" s="212" t="str">
        <f>IFERROR(VLOOKUP(B93,'JRC-EU-TIMES AS BEFORE'!$K$4:$K$49,1,FALSE),"")</f>
        <v>SI -&gt; AT</v>
      </c>
      <c r="G93" s="212" t="str">
        <f t="shared" si="4"/>
        <v/>
      </c>
      <c r="H93" s="212">
        <f t="shared" si="5"/>
        <v>-50</v>
      </c>
      <c r="I93" s="211"/>
      <c r="J93" s="212">
        <f>VLOOKUP(B93,'Maximum flows 2015'!$B$3:$C$142,2,FALSE)</f>
        <v>496.84</v>
      </c>
      <c r="K93" s="212" t="str">
        <f t="shared" si="7"/>
        <v/>
      </c>
      <c r="L93" s="211"/>
      <c r="M93" s="211">
        <f>VLOOKUP($B93,'ref. transmission capacities'!$B$2:$D$184,2,FALSE)</f>
        <v>1200</v>
      </c>
      <c r="N93" s="211">
        <f>VLOOKUP($B93,'ref. transmission capacities'!$B$2:$D$184,3,FALSE)</f>
        <v>1200</v>
      </c>
      <c r="O93" s="212">
        <f t="shared" si="6"/>
        <v>200</v>
      </c>
    </row>
    <row r="94" spans="2:15" x14ac:dyDescent="0.25">
      <c r="B94" t="s">
        <v>389</v>
      </c>
      <c r="C94">
        <v>1500</v>
      </c>
      <c r="D94" s="210">
        <f>IFERROR(VLOOKUP(B94,'JRC-EU-TIMES AS BEFORE'!$K$4:$P$164,6,FALSE),0)</f>
        <v>1500</v>
      </c>
      <c r="E94" s="210">
        <f>IFERROR(VLOOKUP(B94,'JRC-EU-TIMES AS BEFORE'!$K$4:$O$164,3,FALSE),0)</f>
        <v>1050</v>
      </c>
      <c r="F94" s="210" t="str">
        <f>IFERROR(VLOOKUP(B94,'JRC-EU-TIMES AS BEFORE'!$K$4:$K$49,1,FALSE),"")</f>
        <v/>
      </c>
      <c r="G94" s="210" t="str">
        <f t="shared" si="4"/>
        <v/>
      </c>
      <c r="H94" s="210">
        <f t="shared" si="5"/>
        <v>-450</v>
      </c>
      <c r="J94" s="210">
        <f>VLOOKUP(B94,'Maximum flows 2015'!$B$3:$C$142,2,FALSE)</f>
        <v>1033</v>
      </c>
      <c r="K94" s="210" t="str">
        <f t="shared" si="7"/>
        <v/>
      </c>
      <c r="M94">
        <f>VLOOKUP($B94,'ref. transmission capacities'!$B$2:$D$184,2,FALSE)</f>
        <v>2000</v>
      </c>
      <c r="N94">
        <f>VLOOKUP($B94,'ref. transmission capacities'!$B$2:$D$184,3,FALSE)</f>
        <v>2000</v>
      </c>
      <c r="O94" s="210">
        <f t="shared" si="6"/>
        <v>500</v>
      </c>
    </row>
    <row r="95" spans="2:15" x14ac:dyDescent="0.25">
      <c r="B95" s="211" t="s">
        <v>390</v>
      </c>
      <c r="C95" s="211">
        <v>730</v>
      </c>
      <c r="D95" s="212">
        <f>IFERROR(VLOOKUP(B95,'JRC-EU-TIMES AS BEFORE'!$K$4:$P$164,6,FALSE),0)</f>
        <v>762</v>
      </c>
      <c r="E95" s="212">
        <f>IFERROR(VLOOKUP(B95,'JRC-EU-TIMES AS BEFORE'!$K$4:$O$164,3,FALSE),0)</f>
        <v>381</v>
      </c>
      <c r="F95" s="212" t="str">
        <f>IFERROR(VLOOKUP(B95,'JRC-EU-TIMES AS BEFORE'!$K$4:$K$49,1,FALSE),"")</f>
        <v>SI -&gt; IT</v>
      </c>
      <c r="G95" s="212" t="str">
        <f t="shared" si="4"/>
        <v/>
      </c>
      <c r="H95" s="212">
        <f t="shared" si="5"/>
        <v>-349</v>
      </c>
      <c r="I95" s="211"/>
      <c r="J95" s="212">
        <f>VLOOKUP(B95,'Maximum flows 2015'!$B$3:$C$142,2,FALSE)</f>
        <v>1313.59</v>
      </c>
      <c r="K95" s="212">
        <f t="shared" si="7"/>
        <v>583.58999999999992</v>
      </c>
      <c r="L95" s="211"/>
      <c r="M95" s="211" t="e">
        <f>VLOOKUP($B95,'ref. transmission capacities'!$B$2:$D$184,2,FALSE)</f>
        <v>#N/A</v>
      </c>
      <c r="N95" s="211" t="e">
        <f>VLOOKUP($B95,'ref. transmission capacities'!$B$2:$D$184,3,FALSE)</f>
        <v>#N/A</v>
      </c>
      <c r="O95" s="212" t="e">
        <f t="shared" si="6"/>
        <v>#N/A</v>
      </c>
    </row>
    <row r="96" spans="2:15" x14ac:dyDescent="0.25">
      <c r="B96" s="211" t="s">
        <v>391</v>
      </c>
      <c r="C96" s="211">
        <v>1200</v>
      </c>
      <c r="D96" s="212">
        <f>IFERROR(VLOOKUP(B96,'JRC-EU-TIMES AS BEFORE'!$K$4:$P$164,6,FALSE),0)</f>
        <v>3400</v>
      </c>
      <c r="E96" s="212">
        <f>IFERROR(VLOOKUP(B96,'JRC-EU-TIMES AS BEFORE'!$K$4:$O$164,3,FALSE),0)</f>
        <v>1700</v>
      </c>
      <c r="F96" s="212" t="str">
        <f>IFERROR(VLOOKUP(B96,'JRC-EU-TIMES AS BEFORE'!$K$4:$K$49,1,FALSE),"")</f>
        <v>SK -&gt; CZ</v>
      </c>
      <c r="G96" s="212">
        <f t="shared" si="4"/>
        <v>500</v>
      </c>
      <c r="H96" s="212" t="str">
        <f t="shared" si="5"/>
        <v/>
      </c>
      <c r="I96" s="211"/>
      <c r="J96" s="212">
        <f>VLOOKUP(B96,'Maximum flows 2015'!$B$3:$C$142,2,FALSE)</f>
        <v>337.25</v>
      </c>
      <c r="K96" s="212" t="str">
        <f t="shared" si="7"/>
        <v/>
      </c>
      <c r="L96" s="211"/>
      <c r="M96" s="211">
        <f>VLOOKUP($B96,'ref. transmission capacities'!$B$2:$D$184,2,FALSE)</f>
        <v>1100</v>
      </c>
      <c r="N96" s="211">
        <f>VLOOKUP($B96,'ref. transmission capacities'!$B$2:$D$184,3,FALSE)</f>
        <v>1100</v>
      </c>
      <c r="O96" s="212">
        <f t="shared" si="6"/>
        <v>-2300</v>
      </c>
    </row>
    <row r="97" spans="2:15" x14ac:dyDescent="0.25">
      <c r="B97" s="211" t="s">
        <v>392</v>
      </c>
      <c r="C97" s="211">
        <v>1200</v>
      </c>
      <c r="D97" s="212">
        <f>IFERROR(VLOOKUP(B97,'JRC-EU-TIMES AS BEFORE'!$K$4:$P$164,6,FALSE),0)</f>
        <v>2800</v>
      </c>
      <c r="E97" s="212">
        <f>IFERROR(VLOOKUP(B97,'JRC-EU-TIMES AS BEFORE'!$K$4:$O$164,3,FALSE),0)</f>
        <v>1400</v>
      </c>
      <c r="F97" s="212" t="str">
        <f>IFERROR(VLOOKUP(B97,'JRC-EU-TIMES AS BEFORE'!$K$4:$K$49,1,FALSE),"")</f>
        <v>SK -&gt; HU</v>
      </c>
      <c r="G97" s="212">
        <f t="shared" si="4"/>
        <v>200</v>
      </c>
      <c r="H97" s="212" t="str">
        <f t="shared" si="5"/>
        <v/>
      </c>
      <c r="I97" s="211"/>
      <c r="J97" s="212">
        <f>VLOOKUP(B97,'Maximum flows 2015'!$B$3:$C$142,2,FALSE)</f>
        <v>2220.35</v>
      </c>
      <c r="K97" s="212">
        <f t="shared" si="7"/>
        <v>1020.3499999999999</v>
      </c>
      <c r="L97" s="211"/>
      <c r="M97" s="211">
        <f>VLOOKUP($B97,'ref. transmission capacities'!$B$2:$D$184,2,FALSE)</f>
        <v>2000</v>
      </c>
      <c r="N97" s="211">
        <f>VLOOKUP($B97,'ref. transmission capacities'!$B$2:$D$184,3,FALSE)</f>
        <v>2000</v>
      </c>
      <c r="O97" s="212">
        <f t="shared" si="6"/>
        <v>-800</v>
      </c>
    </row>
    <row r="98" spans="2:15" x14ac:dyDescent="0.25">
      <c r="B98" s="211" t="s">
        <v>393</v>
      </c>
      <c r="C98" s="211">
        <v>500</v>
      </c>
      <c r="D98" s="212">
        <f>IFERROR(VLOOKUP(B98,'JRC-EU-TIMES AS BEFORE'!$K$4:$P$164,6,FALSE),0)</f>
        <v>833</v>
      </c>
      <c r="E98" s="212">
        <f>IFERROR(VLOOKUP(B98,'JRC-EU-TIMES AS BEFORE'!$K$4:$O$164,3,FALSE),0)</f>
        <v>749.7</v>
      </c>
      <c r="F98" s="212" t="str">
        <f>IFERROR(VLOOKUP(B98,'JRC-EU-TIMES AS BEFORE'!$K$4:$K$49,1,FALSE),"")</f>
        <v>SK -&gt; PL</v>
      </c>
      <c r="G98" s="212">
        <f t="shared" si="4"/>
        <v>249.70000000000005</v>
      </c>
      <c r="H98" s="212" t="str">
        <f t="shared" si="5"/>
        <v/>
      </c>
      <c r="I98" s="211"/>
      <c r="J98" s="212">
        <f>VLOOKUP(B98,'Maximum flows 2015'!$B$3:$C$142,2,FALSE)</f>
        <v>49.2</v>
      </c>
      <c r="K98" s="212" t="str">
        <f t="shared" si="7"/>
        <v/>
      </c>
      <c r="L98" s="211"/>
      <c r="M98" s="211" t="e">
        <f>VLOOKUP($B98,'ref. transmission capacities'!$B$2:$D$184,2,FALSE)</f>
        <v>#N/A</v>
      </c>
      <c r="N98" s="211" t="e">
        <f>VLOOKUP($B98,'ref. transmission capacities'!$B$2:$D$184,3,FALSE)</f>
        <v>#N/A</v>
      </c>
      <c r="O98" s="212" t="e">
        <f t="shared" si="6"/>
        <v>#N/A</v>
      </c>
    </row>
    <row r="99" spans="2:15" x14ac:dyDescent="0.25">
      <c r="B99" t="s">
        <v>396</v>
      </c>
      <c r="C99">
        <v>166</v>
      </c>
      <c r="D99" s="210">
        <f>IFERROR(VLOOKUP(B99,'JRC-EU-TIMES AS BEFORE'!$K$4:$P$164,6,FALSE),0)</f>
        <v>0</v>
      </c>
      <c r="E99" s="210">
        <f>IFERROR(VLOOKUP(B99,'JRC-EU-TIMES AS BEFORE'!$K$4:$O$164,3,FALSE),0)</f>
        <v>0</v>
      </c>
      <c r="F99" s="210" t="str">
        <f>IFERROR(VLOOKUP(B99,'JRC-EU-TIMES AS BEFORE'!$K$4:$K$49,1,FALSE),"")</f>
        <v/>
      </c>
      <c r="G99" s="210" t="str">
        <f t="shared" si="4"/>
        <v/>
      </c>
      <c r="H99" s="210">
        <f t="shared" si="5"/>
        <v>-166</v>
      </c>
      <c r="J99" s="210">
        <f>VLOOKUP(B99,'Maximum flows 2015'!$B$3:$C$142,2,FALSE)</f>
        <v>716</v>
      </c>
      <c r="K99" s="210">
        <f t="shared" si="7"/>
        <v>550</v>
      </c>
      <c r="M99" t="e">
        <f>VLOOKUP($B99,'ref. transmission capacities'!$B$2:$D$184,2,FALSE)</f>
        <v>#N/A</v>
      </c>
      <c r="N99" t="e">
        <f>VLOOKUP($B99,'ref. transmission capacities'!$B$2:$D$184,3,FALSE)</f>
        <v>#N/A</v>
      </c>
      <c r="O99" s="210" t="e">
        <f t="shared" si="6"/>
        <v>#N/A</v>
      </c>
    </row>
    <row r="100" spans="2:15" x14ac:dyDescent="0.25">
      <c r="B100" t="s">
        <v>433</v>
      </c>
      <c r="C100">
        <v>650</v>
      </c>
      <c r="D100" s="210">
        <f>IFERROR(VLOOKUP(B100,'JRC-EU-TIMES AS BEFORE'!$K$4:$P$164,6,FALSE),0)</f>
        <v>0</v>
      </c>
      <c r="E100" s="210">
        <f>IFERROR(VLOOKUP(B100,'JRC-EU-TIMES AS BEFORE'!$K$4:$O$164,3,FALSE),0)</f>
        <v>0</v>
      </c>
      <c r="F100" s="210" t="str">
        <f>IFERROR(VLOOKUP(B100,'JRC-EU-TIMES AS BEFORE'!$K$4:$K$49,1,FALSE),"")</f>
        <v/>
      </c>
      <c r="G100" s="210" t="str">
        <f t="shared" si="4"/>
        <v/>
      </c>
      <c r="H100" s="210">
        <f t="shared" si="5"/>
        <v>-650</v>
      </c>
      <c r="J100" s="210" t="e">
        <f>VLOOKUP(B100,'Maximum flows 2015'!$B$3:$C$142,2,FALSE)</f>
        <v>#N/A</v>
      </c>
      <c r="K100" s="210" t="e">
        <f t="shared" si="7"/>
        <v>#N/A</v>
      </c>
      <c r="M100" t="e">
        <f>VLOOKUP($B100,'ref. transmission capacities'!$B$2:$D$184,2,FALSE)</f>
        <v>#N/A</v>
      </c>
      <c r="N100" t="e">
        <f>VLOOKUP($B100,'ref. transmission capacities'!$B$2:$D$184,3,FALSE)</f>
        <v>#N/A</v>
      </c>
      <c r="O100" s="210" t="e">
        <f t="shared" si="6"/>
        <v>#N/A</v>
      </c>
    </row>
    <row r="101" spans="2:15" x14ac:dyDescent="0.25">
      <c r="B101" t="s">
        <v>434</v>
      </c>
      <c r="C101">
        <v>300</v>
      </c>
      <c r="D101" s="210">
        <f>IFERROR(VLOOKUP(B101,'JRC-EU-TIMES AS BEFORE'!$K$4:$P$164,6,FALSE),0)</f>
        <v>0</v>
      </c>
      <c r="E101" s="210">
        <f>IFERROR(VLOOKUP(B101,'JRC-EU-TIMES AS BEFORE'!$K$4:$O$164,3,FALSE),0)</f>
        <v>0</v>
      </c>
      <c r="F101" s="210" t="str">
        <f>IFERROR(VLOOKUP(B101,'JRC-EU-TIMES AS BEFORE'!$K$4:$K$49,1,FALSE),"")</f>
        <v/>
      </c>
      <c r="G101" s="210" t="str">
        <f t="shared" si="4"/>
        <v/>
      </c>
      <c r="H101" s="210">
        <f t="shared" si="5"/>
        <v>-300</v>
      </c>
      <c r="J101" s="210" t="e">
        <f>VLOOKUP(B101,'Maximum flows 2015'!$B$3:$C$142,2,FALSE)</f>
        <v>#N/A</v>
      </c>
      <c r="K101" s="210" t="e">
        <f t="shared" si="7"/>
        <v>#N/A</v>
      </c>
      <c r="M101" t="e">
        <f>VLOOKUP($B101,'ref. transmission capacities'!$B$2:$D$184,2,FALSE)</f>
        <v>#N/A</v>
      </c>
      <c r="N101" t="e">
        <f>VLOOKUP($B101,'ref. transmission capacities'!$B$2:$D$184,3,FALSE)</f>
        <v>#N/A</v>
      </c>
      <c r="O101" s="210" t="e">
        <f t="shared" si="6"/>
        <v>#N/A</v>
      </c>
    </row>
  </sheetData>
  <conditionalFormatting sqref="G7:H101">
    <cfRule type="colorScale" priority="3">
      <colorScale>
        <cfvo type="min"/>
        <cfvo type="max"/>
        <color rgb="FFFCFCFF"/>
        <color rgb="FFF8696B"/>
      </colorScale>
    </cfRule>
  </conditionalFormatting>
  <conditionalFormatting sqref="H7:H101">
    <cfRule type="colorScale" priority="2">
      <colorScale>
        <cfvo type="min"/>
        <cfvo type="max"/>
        <color rgb="FFF8696B"/>
        <color rgb="FFFCFCFF"/>
      </colorScale>
    </cfRule>
  </conditionalFormatting>
  <conditionalFormatting sqref="K7:K101">
    <cfRule type="colorScale" priority="1">
      <colorScale>
        <cfvo type="min"/>
        <cfvo type="max"/>
        <color rgb="FFFCFCFF"/>
        <color rgb="FFF8696B"/>
      </colorScale>
    </cfRule>
  </conditionalFormatting>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P164"/>
  <sheetViews>
    <sheetView workbookViewId="0">
      <selection activeCell="B6" sqref="B6"/>
    </sheetView>
  </sheetViews>
  <sheetFormatPr defaultRowHeight="15" x14ac:dyDescent="0.25"/>
  <cols>
    <col min="5" max="5" width="35.85546875" bestFit="1" customWidth="1"/>
  </cols>
  <sheetData>
    <row r="2" spans="2:16" x14ac:dyDescent="0.25">
      <c r="B2" t="s">
        <v>435</v>
      </c>
    </row>
    <row r="3" spans="2:16" x14ac:dyDescent="0.25">
      <c r="D3" t="s">
        <v>436</v>
      </c>
      <c r="E3" t="s">
        <v>437</v>
      </c>
      <c r="L3">
        <v>2010</v>
      </c>
      <c r="M3">
        <v>2015</v>
      </c>
      <c r="N3">
        <v>2020</v>
      </c>
      <c r="O3">
        <v>2025</v>
      </c>
      <c r="P3" t="s">
        <v>438</v>
      </c>
    </row>
    <row r="4" spans="2:16" x14ac:dyDescent="0.25">
      <c r="B4" t="s">
        <v>7</v>
      </c>
      <c r="C4" t="s">
        <v>18</v>
      </c>
      <c r="D4">
        <v>2000</v>
      </c>
      <c r="E4">
        <v>0.5</v>
      </c>
      <c r="K4" t="str">
        <f t="shared" ref="K4:K26" si="0">B4&amp;" -&gt; "&amp;C4</f>
        <v>DE -&gt; LU</v>
      </c>
      <c r="M4" s="210">
        <f t="shared" ref="M4:M26" si="1">D4*E4</f>
        <v>1000</v>
      </c>
      <c r="P4">
        <f>D4</f>
        <v>2000</v>
      </c>
    </row>
    <row r="5" spans="2:16" x14ac:dyDescent="0.25">
      <c r="B5" t="s">
        <v>21</v>
      </c>
      <c r="C5" t="s">
        <v>7</v>
      </c>
      <c r="D5">
        <v>5100</v>
      </c>
      <c r="E5">
        <v>0.66666700000000001</v>
      </c>
      <c r="K5" t="str">
        <f t="shared" si="0"/>
        <v>NL -&gt; DE</v>
      </c>
      <c r="M5" s="210">
        <f t="shared" si="1"/>
        <v>3400.0017000000003</v>
      </c>
      <c r="P5">
        <f t="shared" ref="P5:P26" si="2">D5</f>
        <v>5100</v>
      </c>
    </row>
    <row r="6" spans="2:16" x14ac:dyDescent="0.25">
      <c r="B6" t="s">
        <v>21</v>
      </c>
      <c r="C6" t="s">
        <v>2</v>
      </c>
      <c r="D6">
        <v>3600</v>
      </c>
      <c r="E6">
        <v>0.66666700000000001</v>
      </c>
      <c r="K6" t="str">
        <f t="shared" si="0"/>
        <v>NL -&gt; BE</v>
      </c>
      <c r="M6" s="210">
        <f t="shared" si="1"/>
        <v>2400.0012000000002</v>
      </c>
      <c r="P6">
        <f t="shared" si="2"/>
        <v>3600</v>
      </c>
    </row>
    <row r="7" spans="2:16" x14ac:dyDescent="0.25">
      <c r="B7" t="s">
        <v>12</v>
      </c>
      <c r="C7" t="s">
        <v>2</v>
      </c>
      <c r="D7">
        <v>5100</v>
      </c>
      <c r="E7">
        <v>0.66666700000000001</v>
      </c>
      <c r="K7" t="str">
        <f t="shared" si="0"/>
        <v>FR -&gt; BE</v>
      </c>
      <c r="M7" s="210">
        <f t="shared" si="1"/>
        <v>3400.0017000000003</v>
      </c>
      <c r="P7">
        <f t="shared" si="2"/>
        <v>5100</v>
      </c>
    </row>
    <row r="8" spans="2:16" x14ac:dyDescent="0.25">
      <c r="B8" t="s">
        <v>2</v>
      </c>
      <c r="C8" t="s">
        <v>18</v>
      </c>
      <c r="D8">
        <v>366</v>
      </c>
      <c r="E8">
        <v>0.5</v>
      </c>
      <c r="K8" t="str">
        <f t="shared" si="0"/>
        <v>BE -&gt; LU</v>
      </c>
      <c r="M8" s="210">
        <f t="shared" si="1"/>
        <v>183</v>
      </c>
      <c r="P8">
        <f t="shared" si="2"/>
        <v>366</v>
      </c>
    </row>
    <row r="9" spans="2:16" x14ac:dyDescent="0.25">
      <c r="B9" t="s">
        <v>12</v>
      </c>
      <c r="C9" t="s">
        <v>7</v>
      </c>
      <c r="D9">
        <v>5600</v>
      </c>
      <c r="E9">
        <v>0.75</v>
      </c>
      <c r="K9" t="str">
        <f t="shared" si="0"/>
        <v>FR -&gt; DE</v>
      </c>
      <c r="M9" s="210">
        <f t="shared" si="1"/>
        <v>4200</v>
      </c>
      <c r="P9">
        <f t="shared" si="2"/>
        <v>5600</v>
      </c>
    </row>
    <row r="10" spans="2:16" x14ac:dyDescent="0.25">
      <c r="B10" t="s">
        <v>23</v>
      </c>
      <c r="C10" t="s">
        <v>6</v>
      </c>
      <c r="D10">
        <v>3400</v>
      </c>
      <c r="E10">
        <v>0.5</v>
      </c>
      <c r="K10" t="str">
        <f t="shared" si="0"/>
        <v>PL -&gt; CZ</v>
      </c>
      <c r="M10" s="210">
        <f t="shared" si="1"/>
        <v>1700</v>
      </c>
      <c r="P10">
        <f t="shared" si="2"/>
        <v>3400</v>
      </c>
    </row>
    <row r="11" spans="2:16" x14ac:dyDescent="0.25">
      <c r="B11" t="s">
        <v>28</v>
      </c>
      <c r="C11" t="s">
        <v>6</v>
      </c>
      <c r="D11">
        <v>3400</v>
      </c>
      <c r="E11">
        <v>0.5</v>
      </c>
      <c r="K11" t="str">
        <f t="shared" si="0"/>
        <v>SK -&gt; CZ</v>
      </c>
      <c r="M11" s="210">
        <f t="shared" si="1"/>
        <v>1700</v>
      </c>
      <c r="P11">
        <f t="shared" si="2"/>
        <v>3400</v>
      </c>
    </row>
    <row r="12" spans="2:16" x14ac:dyDescent="0.25">
      <c r="B12" t="s">
        <v>23</v>
      </c>
      <c r="C12" t="s">
        <v>28</v>
      </c>
      <c r="D12">
        <v>833</v>
      </c>
      <c r="E12">
        <v>0.9</v>
      </c>
      <c r="K12" t="str">
        <f t="shared" si="0"/>
        <v>PL -&gt; SK</v>
      </c>
      <c r="M12" s="210">
        <f t="shared" si="1"/>
        <v>749.7</v>
      </c>
      <c r="P12">
        <f t="shared" si="2"/>
        <v>833</v>
      </c>
    </row>
    <row r="13" spans="2:16" x14ac:dyDescent="0.25">
      <c r="B13" t="s">
        <v>7</v>
      </c>
      <c r="C13" t="s">
        <v>6</v>
      </c>
      <c r="D13">
        <v>3400</v>
      </c>
      <c r="E13">
        <v>0.5</v>
      </c>
      <c r="K13" t="str">
        <f t="shared" si="0"/>
        <v>DE -&gt; CZ</v>
      </c>
      <c r="M13" s="210">
        <f t="shared" si="1"/>
        <v>1700</v>
      </c>
      <c r="P13">
        <f t="shared" si="2"/>
        <v>3400</v>
      </c>
    </row>
    <row r="14" spans="2:16" x14ac:dyDescent="0.25">
      <c r="B14" t="s">
        <v>28</v>
      </c>
      <c r="C14" t="s">
        <v>13</v>
      </c>
      <c r="D14">
        <v>2800</v>
      </c>
      <c r="E14">
        <v>0.5</v>
      </c>
      <c r="K14" t="str">
        <f t="shared" si="0"/>
        <v>SK -&gt; HU</v>
      </c>
      <c r="M14" s="210">
        <f t="shared" si="1"/>
        <v>1400</v>
      </c>
      <c r="P14">
        <f t="shared" si="2"/>
        <v>2800</v>
      </c>
    </row>
    <row r="15" spans="2:16" x14ac:dyDescent="0.25">
      <c r="B15" t="s">
        <v>27</v>
      </c>
      <c r="C15" t="s">
        <v>1</v>
      </c>
      <c r="D15">
        <v>1000</v>
      </c>
      <c r="E15">
        <v>0.9</v>
      </c>
      <c r="K15" t="str">
        <f t="shared" si="0"/>
        <v>SI -&gt; AT</v>
      </c>
      <c r="M15" s="210">
        <f t="shared" si="1"/>
        <v>900</v>
      </c>
      <c r="P15">
        <f t="shared" si="2"/>
        <v>1000</v>
      </c>
    </row>
    <row r="16" spans="2:16" x14ac:dyDescent="0.25">
      <c r="B16" t="s">
        <v>4</v>
      </c>
      <c r="C16" t="s">
        <v>7</v>
      </c>
      <c r="D16">
        <v>5100</v>
      </c>
      <c r="E16">
        <v>0.66666700000000001</v>
      </c>
      <c r="K16" t="str">
        <f t="shared" si="0"/>
        <v>CH -&gt; DE</v>
      </c>
      <c r="M16" s="210">
        <f t="shared" si="1"/>
        <v>3400.0017000000003</v>
      </c>
      <c r="P16">
        <f t="shared" si="2"/>
        <v>5100</v>
      </c>
    </row>
    <row r="17" spans="2:16" x14ac:dyDescent="0.25">
      <c r="B17" t="s">
        <v>16</v>
      </c>
      <c r="C17" t="s">
        <v>27</v>
      </c>
      <c r="D17">
        <v>762</v>
      </c>
      <c r="E17">
        <v>0.5</v>
      </c>
      <c r="K17" t="str">
        <f t="shared" si="0"/>
        <v>IT -&gt; SI</v>
      </c>
      <c r="M17" s="210">
        <f t="shared" si="1"/>
        <v>381</v>
      </c>
      <c r="P17">
        <f t="shared" si="2"/>
        <v>762</v>
      </c>
    </row>
    <row r="18" spans="2:16" x14ac:dyDescent="0.25">
      <c r="B18" t="s">
        <v>12</v>
      </c>
      <c r="C18" t="s">
        <v>4</v>
      </c>
      <c r="D18">
        <v>4800</v>
      </c>
      <c r="E18">
        <v>0.66666700000000001</v>
      </c>
      <c r="K18" t="str">
        <f t="shared" si="0"/>
        <v>FR -&gt; CH</v>
      </c>
      <c r="M18" s="210">
        <f t="shared" si="1"/>
        <v>3200.0016000000001</v>
      </c>
      <c r="P18">
        <f t="shared" si="2"/>
        <v>4800</v>
      </c>
    </row>
    <row r="19" spans="2:16" x14ac:dyDescent="0.25">
      <c r="B19" t="s">
        <v>1</v>
      </c>
      <c r="C19" t="s">
        <v>6</v>
      </c>
      <c r="D19">
        <v>3400</v>
      </c>
      <c r="E19">
        <v>0.5</v>
      </c>
      <c r="K19" t="str">
        <f t="shared" si="0"/>
        <v>AT -&gt; CZ</v>
      </c>
      <c r="M19" s="210">
        <f t="shared" si="1"/>
        <v>1700</v>
      </c>
      <c r="P19">
        <f t="shared" si="2"/>
        <v>3400</v>
      </c>
    </row>
    <row r="20" spans="2:16" x14ac:dyDescent="0.25">
      <c r="B20" t="s">
        <v>7</v>
      </c>
      <c r="C20" t="s">
        <v>1</v>
      </c>
      <c r="D20">
        <v>4200</v>
      </c>
      <c r="E20">
        <v>0.5</v>
      </c>
      <c r="K20" t="str">
        <f t="shared" si="0"/>
        <v>DE -&gt; AT</v>
      </c>
      <c r="M20" s="210">
        <f t="shared" si="1"/>
        <v>2100</v>
      </c>
      <c r="P20">
        <f t="shared" si="2"/>
        <v>4200</v>
      </c>
    </row>
    <row r="21" spans="2:16" x14ac:dyDescent="0.25">
      <c r="B21" t="s">
        <v>4</v>
      </c>
      <c r="C21" t="s">
        <v>1</v>
      </c>
      <c r="D21">
        <v>2400</v>
      </c>
      <c r="E21">
        <v>0.5</v>
      </c>
      <c r="K21" t="str">
        <f t="shared" si="0"/>
        <v>CH -&gt; AT</v>
      </c>
      <c r="M21" s="210">
        <f t="shared" si="1"/>
        <v>1200</v>
      </c>
      <c r="P21">
        <f t="shared" si="2"/>
        <v>2400</v>
      </c>
    </row>
    <row r="22" spans="2:16" x14ac:dyDescent="0.25">
      <c r="B22" t="s">
        <v>4</v>
      </c>
      <c r="C22" t="s">
        <v>16</v>
      </c>
      <c r="D22">
        <v>4200</v>
      </c>
      <c r="E22">
        <v>0.66666700000000001</v>
      </c>
      <c r="K22" t="str">
        <f t="shared" si="0"/>
        <v>CH -&gt; IT</v>
      </c>
      <c r="M22" s="210">
        <f t="shared" si="1"/>
        <v>2800.0014000000001</v>
      </c>
      <c r="P22">
        <f t="shared" si="2"/>
        <v>4200</v>
      </c>
    </row>
    <row r="23" spans="2:16" x14ac:dyDescent="0.25">
      <c r="B23" t="s">
        <v>12</v>
      </c>
      <c r="C23" t="s">
        <v>16</v>
      </c>
      <c r="D23">
        <v>3600</v>
      </c>
      <c r="E23">
        <v>0.66666700000000001</v>
      </c>
      <c r="K23" t="str">
        <f t="shared" si="0"/>
        <v>FR -&gt; IT</v>
      </c>
      <c r="M23" s="210">
        <f t="shared" si="1"/>
        <v>2400.0012000000002</v>
      </c>
      <c r="P23">
        <f t="shared" si="2"/>
        <v>3600</v>
      </c>
    </row>
    <row r="24" spans="2:16" x14ac:dyDescent="0.25">
      <c r="B24" t="s">
        <v>1</v>
      </c>
      <c r="C24" t="s">
        <v>13</v>
      </c>
      <c r="D24">
        <v>1400</v>
      </c>
      <c r="E24">
        <v>0.5</v>
      </c>
      <c r="K24" t="str">
        <f t="shared" si="0"/>
        <v>AT -&gt; HU</v>
      </c>
      <c r="M24" s="210">
        <f t="shared" si="1"/>
        <v>700</v>
      </c>
      <c r="P24">
        <f t="shared" si="2"/>
        <v>1400</v>
      </c>
    </row>
    <row r="25" spans="2:16" x14ac:dyDescent="0.25">
      <c r="B25" t="s">
        <v>7</v>
      </c>
      <c r="C25" t="s">
        <v>23</v>
      </c>
      <c r="D25">
        <v>2400</v>
      </c>
      <c r="E25">
        <v>0.5</v>
      </c>
      <c r="K25" t="str">
        <f t="shared" si="0"/>
        <v>DE -&gt; PL</v>
      </c>
      <c r="M25" s="210">
        <f t="shared" si="1"/>
        <v>1200</v>
      </c>
      <c r="P25">
        <f t="shared" si="2"/>
        <v>2400</v>
      </c>
    </row>
    <row r="26" spans="2:16" x14ac:dyDescent="0.25">
      <c r="B26" t="s">
        <v>1</v>
      </c>
      <c r="C26" t="s">
        <v>16</v>
      </c>
      <c r="D26">
        <v>250</v>
      </c>
      <c r="E26">
        <v>0.9</v>
      </c>
      <c r="K26" t="str">
        <f t="shared" si="0"/>
        <v>AT -&gt; IT</v>
      </c>
      <c r="M26" s="210">
        <f t="shared" si="1"/>
        <v>225</v>
      </c>
      <c r="P26">
        <f t="shared" si="2"/>
        <v>250</v>
      </c>
    </row>
    <row r="27" spans="2:16" x14ac:dyDescent="0.25">
      <c r="K27" t="str">
        <f t="shared" ref="K27:K49" si="3">C4&amp;" -&gt; "&amp;B4</f>
        <v>LU -&gt; DE</v>
      </c>
      <c r="M27" s="210">
        <f>M4</f>
        <v>1000</v>
      </c>
      <c r="N27" s="210"/>
      <c r="O27" s="210"/>
      <c r="P27" s="210">
        <f t="shared" ref="P27:P49" si="4">P4</f>
        <v>2000</v>
      </c>
    </row>
    <row r="28" spans="2:16" x14ac:dyDescent="0.25">
      <c r="K28" t="str">
        <f t="shared" si="3"/>
        <v>DE -&gt; NL</v>
      </c>
      <c r="M28" s="210">
        <f t="shared" ref="M28:M49" si="5">M5</f>
        <v>3400.0017000000003</v>
      </c>
      <c r="P28" s="210">
        <f t="shared" si="4"/>
        <v>5100</v>
      </c>
    </row>
    <row r="29" spans="2:16" x14ac:dyDescent="0.25">
      <c r="K29" t="str">
        <f t="shared" si="3"/>
        <v>BE -&gt; NL</v>
      </c>
      <c r="M29" s="210">
        <f t="shared" si="5"/>
        <v>2400.0012000000002</v>
      </c>
      <c r="P29" s="210">
        <f t="shared" si="4"/>
        <v>3600</v>
      </c>
    </row>
    <row r="30" spans="2:16" x14ac:dyDescent="0.25">
      <c r="K30" t="str">
        <f t="shared" si="3"/>
        <v>BE -&gt; FR</v>
      </c>
      <c r="M30" s="210">
        <f t="shared" si="5"/>
        <v>3400.0017000000003</v>
      </c>
      <c r="P30" s="210">
        <f t="shared" si="4"/>
        <v>5100</v>
      </c>
    </row>
    <row r="31" spans="2:16" x14ac:dyDescent="0.25">
      <c r="K31" t="str">
        <f t="shared" si="3"/>
        <v>LU -&gt; BE</v>
      </c>
      <c r="M31" s="210">
        <f t="shared" si="5"/>
        <v>183</v>
      </c>
      <c r="P31" s="210">
        <f t="shared" si="4"/>
        <v>366</v>
      </c>
    </row>
    <row r="32" spans="2:16" x14ac:dyDescent="0.25">
      <c r="K32" t="str">
        <f t="shared" si="3"/>
        <v>DE -&gt; FR</v>
      </c>
      <c r="M32" s="210">
        <f t="shared" si="5"/>
        <v>4200</v>
      </c>
      <c r="P32" s="210">
        <f t="shared" si="4"/>
        <v>5600</v>
      </c>
    </row>
    <row r="33" spans="2:16" x14ac:dyDescent="0.25">
      <c r="K33" t="str">
        <f t="shared" si="3"/>
        <v>CZ -&gt; PL</v>
      </c>
      <c r="M33" s="210">
        <f t="shared" si="5"/>
        <v>1700</v>
      </c>
      <c r="P33" s="210">
        <f t="shared" si="4"/>
        <v>3400</v>
      </c>
    </row>
    <row r="34" spans="2:16" x14ac:dyDescent="0.25">
      <c r="K34" t="str">
        <f t="shared" si="3"/>
        <v>CZ -&gt; SK</v>
      </c>
      <c r="M34" s="210">
        <f t="shared" si="5"/>
        <v>1700</v>
      </c>
      <c r="P34" s="210">
        <f t="shared" si="4"/>
        <v>3400</v>
      </c>
    </row>
    <row r="35" spans="2:16" x14ac:dyDescent="0.25">
      <c r="K35" t="str">
        <f t="shared" si="3"/>
        <v>SK -&gt; PL</v>
      </c>
      <c r="M35" s="210">
        <f t="shared" si="5"/>
        <v>749.7</v>
      </c>
      <c r="P35" s="210">
        <f t="shared" si="4"/>
        <v>833</v>
      </c>
    </row>
    <row r="36" spans="2:16" x14ac:dyDescent="0.25">
      <c r="K36" t="str">
        <f t="shared" si="3"/>
        <v>CZ -&gt; DE</v>
      </c>
      <c r="M36" s="210">
        <f t="shared" si="5"/>
        <v>1700</v>
      </c>
      <c r="P36" s="210">
        <f t="shared" si="4"/>
        <v>3400</v>
      </c>
    </row>
    <row r="37" spans="2:16" x14ac:dyDescent="0.25">
      <c r="K37" t="str">
        <f t="shared" si="3"/>
        <v>HU -&gt; SK</v>
      </c>
      <c r="M37" s="210">
        <f t="shared" si="5"/>
        <v>1400</v>
      </c>
      <c r="P37" s="210">
        <f t="shared" si="4"/>
        <v>2800</v>
      </c>
    </row>
    <row r="38" spans="2:16" x14ac:dyDescent="0.25">
      <c r="K38" t="str">
        <f t="shared" si="3"/>
        <v>AT -&gt; SI</v>
      </c>
      <c r="M38" s="210">
        <f t="shared" si="5"/>
        <v>900</v>
      </c>
      <c r="P38" s="210">
        <f t="shared" si="4"/>
        <v>1000</v>
      </c>
    </row>
    <row r="39" spans="2:16" x14ac:dyDescent="0.25">
      <c r="K39" t="str">
        <f t="shared" si="3"/>
        <v>DE -&gt; CH</v>
      </c>
      <c r="M39" s="210">
        <f t="shared" si="5"/>
        <v>3400.0017000000003</v>
      </c>
      <c r="P39" s="210">
        <f t="shared" si="4"/>
        <v>5100</v>
      </c>
    </row>
    <row r="40" spans="2:16" x14ac:dyDescent="0.25">
      <c r="K40" t="str">
        <f t="shared" si="3"/>
        <v>SI -&gt; IT</v>
      </c>
      <c r="M40" s="210">
        <f t="shared" si="5"/>
        <v>381</v>
      </c>
      <c r="P40" s="210">
        <f t="shared" si="4"/>
        <v>762</v>
      </c>
    </row>
    <row r="41" spans="2:16" x14ac:dyDescent="0.25">
      <c r="K41" t="str">
        <f t="shared" si="3"/>
        <v>CH -&gt; FR</v>
      </c>
      <c r="M41" s="210">
        <f t="shared" si="5"/>
        <v>3200.0016000000001</v>
      </c>
      <c r="P41" s="210">
        <f t="shared" si="4"/>
        <v>4800</v>
      </c>
    </row>
    <row r="42" spans="2:16" x14ac:dyDescent="0.25">
      <c r="K42" t="str">
        <f t="shared" si="3"/>
        <v>CZ -&gt; AT</v>
      </c>
      <c r="M42" s="210">
        <f t="shared" si="5"/>
        <v>1700</v>
      </c>
      <c r="P42" s="210">
        <f t="shared" si="4"/>
        <v>3400</v>
      </c>
    </row>
    <row r="43" spans="2:16" x14ac:dyDescent="0.25">
      <c r="K43" t="str">
        <f t="shared" si="3"/>
        <v>AT -&gt; DE</v>
      </c>
      <c r="M43" s="210">
        <f t="shared" si="5"/>
        <v>2100</v>
      </c>
      <c r="P43" s="210">
        <f t="shared" si="4"/>
        <v>4200</v>
      </c>
    </row>
    <row r="44" spans="2:16" x14ac:dyDescent="0.25">
      <c r="B44" t="s">
        <v>439</v>
      </c>
      <c r="K44" t="str">
        <f t="shared" si="3"/>
        <v>AT -&gt; CH</v>
      </c>
      <c r="M44" s="210">
        <f t="shared" si="5"/>
        <v>1200</v>
      </c>
      <c r="P44" s="210">
        <f t="shared" si="4"/>
        <v>2400</v>
      </c>
    </row>
    <row r="45" spans="2:16" x14ac:dyDescent="0.25">
      <c r="K45" t="str">
        <f t="shared" si="3"/>
        <v>IT -&gt; CH</v>
      </c>
      <c r="M45" s="210">
        <f t="shared" si="5"/>
        <v>2800.0014000000001</v>
      </c>
      <c r="P45" s="210">
        <f t="shared" si="4"/>
        <v>4200</v>
      </c>
    </row>
    <row r="46" spans="2:16" x14ac:dyDescent="0.25">
      <c r="K46" t="str">
        <f t="shared" si="3"/>
        <v>IT -&gt; FR</v>
      </c>
      <c r="M46" s="210">
        <f t="shared" si="5"/>
        <v>2400.0012000000002</v>
      </c>
      <c r="P46" s="210">
        <f t="shared" si="4"/>
        <v>3600</v>
      </c>
    </row>
    <row r="47" spans="2:16" x14ac:dyDescent="0.25">
      <c r="B47" t="s">
        <v>122</v>
      </c>
      <c r="K47" t="str">
        <f t="shared" si="3"/>
        <v>HU -&gt; AT</v>
      </c>
      <c r="M47" s="210">
        <f t="shared" si="5"/>
        <v>700</v>
      </c>
      <c r="P47" s="210">
        <f t="shared" si="4"/>
        <v>1400</v>
      </c>
    </row>
    <row r="48" spans="2:16" x14ac:dyDescent="0.25">
      <c r="B48" t="s">
        <v>137</v>
      </c>
      <c r="K48" t="str">
        <f t="shared" si="3"/>
        <v>PL -&gt; DE</v>
      </c>
      <c r="M48" s="210">
        <f t="shared" si="5"/>
        <v>1200</v>
      </c>
      <c r="P48" s="210">
        <f t="shared" si="4"/>
        <v>2400</v>
      </c>
    </row>
    <row r="49" spans="2:16" x14ac:dyDescent="0.25">
      <c r="D49" t="s">
        <v>440</v>
      </c>
      <c r="F49" t="s">
        <v>441</v>
      </c>
      <c r="K49" t="str">
        <f t="shared" si="3"/>
        <v>IT -&gt; AT</v>
      </c>
      <c r="M49" s="210">
        <f t="shared" si="5"/>
        <v>225</v>
      </c>
      <c r="P49" s="210">
        <f t="shared" si="4"/>
        <v>250</v>
      </c>
    </row>
    <row r="50" spans="2:16" x14ac:dyDescent="0.25">
      <c r="B50" t="s">
        <v>442</v>
      </c>
      <c r="C50" t="s">
        <v>443</v>
      </c>
      <c r="D50" t="s">
        <v>444</v>
      </c>
      <c r="E50" t="s">
        <v>445</v>
      </c>
      <c r="F50">
        <v>2010</v>
      </c>
      <c r="G50">
        <v>2015</v>
      </c>
      <c r="H50">
        <v>2020</v>
      </c>
      <c r="I50">
        <v>2025</v>
      </c>
      <c r="J50" t="s">
        <v>446</v>
      </c>
      <c r="K50" t="s">
        <v>123</v>
      </c>
      <c r="L50">
        <v>2010</v>
      </c>
      <c r="M50">
        <v>2015</v>
      </c>
      <c r="N50">
        <v>2020</v>
      </c>
      <c r="O50">
        <v>2025</v>
      </c>
      <c r="P50" t="s">
        <v>438</v>
      </c>
    </row>
    <row r="51" spans="2:16" x14ac:dyDescent="0.25">
      <c r="B51" t="s">
        <v>31</v>
      </c>
      <c r="C51" t="str">
        <f>LEFT(RIGHT(E51,8),2)</f>
        <v>AL</v>
      </c>
      <c r="D51" t="str">
        <f t="shared" ref="D51:D107" si="6">LEFT(RIGHT(E51,5),2)</f>
        <v>ME</v>
      </c>
      <c r="E51" t="s">
        <v>447</v>
      </c>
      <c r="F51">
        <v>0.25</v>
      </c>
      <c r="G51">
        <v>0.25</v>
      </c>
      <c r="H51">
        <v>0.25</v>
      </c>
      <c r="I51">
        <v>0.5</v>
      </c>
      <c r="J51">
        <v>0.7</v>
      </c>
      <c r="K51" t="str">
        <f>C51&amp;" -&gt; "&amp;D51</f>
        <v>AL -&gt; ME</v>
      </c>
      <c r="L51">
        <f>F51*1000*$J51</f>
        <v>175</v>
      </c>
      <c r="M51">
        <f t="shared" ref="M51:O66" si="7">G51*1000*$J51</f>
        <v>175</v>
      </c>
      <c r="N51">
        <f t="shared" si="7"/>
        <v>175</v>
      </c>
      <c r="O51">
        <f t="shared" si="7"/>
        <v>350</v>
      </c>
      <c r="P51" s="210">
        <f>G51*1000</f>
        <v>250</v>
      </c>
    </row>
    <row r="52" spans="2:16" x14ac:dyDescent="0.25">
      <c r="B52" t="s">
        <v>31</v>
      </c>
      <c r="C52" t="str">
        <f t="shared" ref="C52:C107" si="8">LEFT(RIGHT(E52,8),2)</f>
        <v>AL</v>
      </c>
      <c r="D52" t="str">
        <f t="shared" si="6"/>
        <v>MK</v>
      </c>
      <c r="E52" t="s">
        <v>448</v>
      </c>
      <c r="F52">
        <v>0</v>
      </c>
      <c r="G52">
        <v>0</v>
      </c>
      <c r="H52">
        <v>0.25</v>
      </c>
      <c r="I52">
        <v>0.5</v>
      </c>
      <c r="J52">
        <v>0.7</v>
      </c>
      <c r="K52" t="str">
        <f t="shared" ref="K52:K107" si="9">C52&amp;" -&gt; "&amp;D52</f>
        <v>AL -&gt; MK</v>
      </c>
      <c r="L52">
        <f t="shared" ref="L52:O107" si="10">F52*1000*$J52</f>
        <v>0</v>
      </c>
      <c r="M52">
        <f t="shared" si="7"/>
        <v>0</v>
      </c>
      <c r="N52">
        <f t="shared" si="7"/>
        <v>175</v>
      </c>
      <c r="O52">
        <f t="shared" si="7"/>
        <v>350</v>
      </c>
      <c r="P52" s="210">
        <f t="shared" ref="P52:P107" si="11">G52*1000</f>
        <v>0</v>
      </c>
    </row>
    <row r="53" spans="2:16" x14ac:dyDescent="0.25">
      <c r="B53" t="s">
        <v>31</v>
      </c>
      <c r="C53" t="str">
        <f t="shared" si="8"/>
        <v>AL</v>
      </c>
      <c r="D53" t="str">
        <f t="shared" si="6"/>
        <v>RS</v>
      </c>
      <c r="E53" t="s">
        <v>449</v>
      </c>
      <c r="F53">
        <v>0.3</v>
      </c>
      <c r="G53">
        <v>0.5</v>
      </c>
      <c r="H53">
        <v>0.5</v>
      </c>
      <c r="I53">
        <v>0.75</v>
      </c>
      <c r="J53">
        <v>0.7</v>
      </c>
      <c r="K53" t="str">
        <f t="shared" si="9"/>
        <v>AL -&gt; RS</v>
      </c>
      <c r="L53">
        <f t="shared" si="10"/>
        <v>210</v>
      </c>
      <c r="M53">
        <f t="shared" si="7"/>
        <v>350</v>
      </c>
      <c r="N53">
        <f t="shared" si="7"/>
        <v>350</v>
      </c>
      <c r="O53">
        <f t="shared" si="7"/>
        <v>525</v>
      </c>
      <c r="P53" s="210">
        <f t="shared" si="11"/>
        <v>500</v>
      </c>
    </row>
    <row r="54" spans="2:16" x14ac:dyDescent="0.25">
      <c r="B54" t="s">
        <v>31</v>
      </c>
      <c r="C54" t="str">
        <f t="shared" si="8"/>
        <v>EL</v>
      </c>
      <c r="D54" t="str">
        <f t="shared" si="6"/>
        <v>AL</v>
      </c>
      <c r="E54" t="s">
        <v>450</v>
      </c>
      <c r="F54">
        <v>0.3</v>
      </c>
      <c r="G54">
        <v>0.3</v>
      </c>
      <c r="H54">
        <v>0.3</v>
      </c>
      <c r="I54">
        <v>0.3</v>
      </c>
      <c r="J54">
        <v>0.7</v>
      </c>
      <c r="K54" t="str">
        <f t="shared" si="9"/>
        <v>EL -&gt; AL</v>
      </c>
      <c r="L54">
        <f t="shared" si="10"/>
        <v>210</v>
      </c>
      <c r="M54">
        <f t="shared" si="7"/>
        <v>210</v>
      </c>
      <c r="N54">
        <f t="shared" si="7"/>
        <v>210</v>
      </c>
      <c r="O54">
        <f t="shared" si="7"/>
        <v>210</v>
      </c>
      <c r="P54" s="210">
        <f t="shared" si="11"/>
        <v>300</v>
      </c>
    </row>
    <row r="55" spans="2:16" x14ac:dyDescent="0.25">
      <c r="B55" t="s">
        <v>31</v>
      </c>
      <c r="C55" t="str">
        <f t="shared" si="8"/>
        <v>IT</v>
      </c>
      <c r="D55" t="str">
        <f t="shared" si="6"/>
        <v>AL</v>
      </c>
      <c r="E55" t="s">
        <v>451</v>
      </c>
      <c r="F55">
        <v>0</v>
      </c>
      <c r="G55">
        <v>0.5</v>
      </c>
      <c r="H55">
        <v>0.5</v>
      </c>
      <c r="I55">
        <v>2</v>
      </c>
      <c r="J55">
        <v>0.7</v>
      </c>
      <c r="K55" t="str">
        <f t="shared" si="9"/>
        <v>IT -&gt; AL</v>
      </c>
      <c r="L55">
        <f t="shared" si="10"/>
        <v>0</v>
      </c>
      <c r="M55">
        <f t="shared" si="7"/>
        <v>350</v>
      </c>
      <c r="N55">
        <f t="shared" si="7"/>
        <v>350</v>
      </c>
      <c r="O55">
        <f t="shared" si="7"/>
        <v>1400</v>
      </c>
      <c r="P55" s="210">
        <f t="shared" si="11"/>
        <v>500</v>
      </c>
    </row>
    <row r="56" spans="2:16" x14ac:dyDescent="0.25">
      <c r="B56" t="s">
        <v>1</v>
      </c>
      <c r="C56" t="str">
        <f t="shared" si="8"/>
        <v>AT</v>
      </c>
      <c r="D56" t="str">
        <f t="shared" si="6"/>
        <v>SK</v>
      </c>
      <c r="E56" t="s">
        <v>452</v>
      </c>
      <c r="F56">
        <v>0</v>
      </c>
      <c r="G56">
        <v>0</v>
      </c>
      <c r="H56">
        <v>0</v>
      </c>
      <c r="I56">
        <v>1.5</v>
      </c>
      <c r="J56">
        <v>0.7</v>
      </c>
      <c r="K56" t="str">
        <f t="shared" si="9"/>
        <v>AT -&gt; SK</v>
      </c>
      <c r="L56">
        <f t="shared" si="10"/>
        <v>0</v>
      </c>
      <c r="M56">
        <f t="shared" si="7"/>
        <v>0</v>
      </c>
      <c r="N56">
        <f t="shared" si="7"/>
        <v>0</v>
      </c>
      <c r="O56">
        <f t="shared" si="7"/>
        <v>1050</v>
      </c>
      <c r="P56" s="210">
        <f t="shared" si="11"/>
        <v>0</v>
      </c>
    </row>
    <row r="57" spans="2:16" x14ac:dyDescent="0.25">
      <c r="B57" t="s">
        <v>206</v>
      </c>
      <c r="C57" t="str">
        <f t="shared" si="8"/>
        <v>BA</v>
      </c>
      <c r="D57" t="str">
        <f t="shared" si="6"/>
        <v>HR</v>
      </c>
      <c r="E57" t="s">
        <v>453</v>
      </c>
      <c r="F57">
        <v>0.7</v>
      </c>
      <c r="G57">
        <v>0.9</v>
      </c>
      <c r="H57">
        <v>1.6</v>
      </c>
      <c r="I57">
        <v>1.6</v>
      </c>
      <c r="J57">
        <v>0.7</v>
      </c>
      <c r="K57" t="str">
        <f t="shared" si="9"/>
        <v>BA -&gt; HR</v>
      </c>
      <c r="L57">
        <f t="shared" si="10"/>
        <v>489.99999999999994</v>
      </c>
      <c r="M57">
        <f t="shared" si="7"/>
        <v>630</v>
      </c>
      <c r="N57">
        <f t="shared" si="7"/>
        <v>1120</v>
      </c>
      <c r="O57">
        <f t="shared" si="7"/>
        <v>1120</v>
      </c>
      <c r="P57" s="210">
        <f t="shared" si="11"/>
        <v>900</v>
      </c>
    </row>
    <row r="58" spans="2:16" x14ac:dyDescent="0.25">
      <c r="B58" t="s">
        <v>206</v>
      </c>
      <c r="C58" t="str">
        <f t="shared" si="8"/>
        <v>BA</v>
      </c>
      <c r="D58" t="str">
        <f t="shared" si="6"/>
        <v>ME</v>
      </c>
      <c r="E58" t="s">
        <v>454</v>
      </c>
      <c r="F58">
        <v>0.5</v>
      </c>
      <c r="G58">
        <v>0.5</v>
      </c>
      <c r="H58">
        <v>1</v>
      </c>
      <c r="I58">
        <v>1</v>
      </c>
      <c r="J58">
        <v>0.7</v>
      </c>
      <c r="K58" t="str">
        <f t="shared" si="9"/>
        <v>BA -&gt; ME</v>
      </c>
      <c r="L58">
        <f t="shared" si="10"/>
        <v>350</v>
      </c>
      <c r="M58">
        <f t="shared" si="7"/>
        <v>350</v>
      </c>
      <c r="N58">
        <f t="shared" si="7"/>
        <v>700</v>
      </c>
      <c r="O58">
        <f t="shared" si="7"/>
        <v>700</v>
      </c>
      <c r="P58" s="210">
        <f t="shared" si="11"/>
        <v>500</v>
      </c>
    </row>
    <row r="59" spans="2:16" x14ac:dyDescent="0.25">
      <c r="B59" t="s">
        <v>206</v>
      </c>
      <c r="C59" t="str">
        <f t="shared" si="8"/>
        <v>BA</v>
      </c>
      <c r="D59" t="str">
        <f t="shared" si="6"/>
        <v>RS</v>
      </c>
      <c r="E59" t="s">
        <v>455</v>
      </c>
      <c r="F59">
        <v>0.7</v>
      </c>
      <c r="G59">
        <v>0.7</v>
      </c>
      <c r="H59">
        <v>0.7</v>
      </c>
      <c r="I59">
        <v>0.75</v>
      </c>
      <c r="J59">
        <v>0.7</v>
      </c>
      <c r="K59" t="str">
        <f t="shared" si="9"/>
        <v>BA -&gt; RS</v>
      </c>
      <c r="L59">
        <f t="shared" si="10"/>
        <v>489.99999999999994</v>
      </c>
      <c r="M59">
        <f t="shared" si="7"/>
        <v>489.99999999999994</v>
      </c>
      <c r="N59">
        <f t="shared" si="7"/>
        <v>489.99999999999994</v>
      </c>
      <c r="O59">
        <f t="shared" si="7"/>
        <v>525</v>
      </c>
      <c r="P59" s="210">
        <f t="shared" si="11"/>
        <v>700</v>
      </c>
    </row>
    <row r="60" spans="2:16" x14ac:dyDescent="0.25">
      <c r="B60" t="s">
        <v>2</v>
      </c>
      <c r="C60" t="str">
        <f t="shared" si="8"/>
        <v>BE</v>
      </c>
      <c r="D60" t="str">
        <f t="shared" si="6"/>
        <v>DE</v>
      </c>
      <c r="E60" t="s">
        <v>230</v>
      </c>
      <c r="F60">
        <v>0</v>
      </c>
      <c r="G60">
        <v>0</v>
      </c>
      <c r="H60">
        <v>0</v>
      </c>
      <c r="I60">
        <v>1</v>
      </c>
      <c r="J60">
        <v>1</v>
      </c>
      <c r="K60" t="str">
        <f t="shared" si="9"/>
        <v>BE -&gt; DE</v>
      </c>
      <c r="L60">
        <f t="shared" si="10"/>
        <v>0</v>
      </c>
      <c r="M60">
        <f t="shared" si="7"/>
        <v>0</v>
      </c>
      <c r="N60">
        <f t="shared" si="7"/>
        <v>0</v>
      </c>
      <c r="O60">
        <f t="shared" si="7"/>
        <v>1000</v>
      </c>
      <c r="P60" s="210">
        <f t="shared" si="11"/>
        <v>0</v>
      </c>
    </row>
    <row r="61" spans="2:16" x14ac:dyDescent="0.25">
      <c r="B61" t="s">
        <v>2</v>
      </c>
      <c r="C61" t="str">
        <f t="shared" si="8"/>
        <v>BE</v>
      </c>
      <c r="D61" t="str">
        <f t="shared" si="6"/>
        <v>UK</v>
      </c>
      <c r="E61" t="s">
        <v>231</v>
      </c>
      <c r="F61">
        <v>0</v>
      </c>
      <c r="G61">
        <v>0</v>
      </c>
      <c r="H61">
        <v>0</v>
      </c>
      <c r="I61">
        <v>1</v>
      </c>
      <c r="J61">
        <v>1</v>
      </c>
      <c r="K61" t="str">
        <f t="shared" si="9"/>
        <v>BE -&gt; UK</v>
      </c>
      <c r="L61">
        <f t="shared" si="10"/>
        <v>0</v>
      </c>
      <c r="M61">
        <f t="shared" si="7"/>
        <v>0</v>
      </c>
      <c r="N61">
        <f t="shared" si="7"/>
        <v>0</v>
      </c>
      <c r="O61">
        <f t="shared" si="7"/>
        <v>1000</v>
      </c>
      <c r="P61" s="210">
        <f t="shared" si="11"/>
        <v>0</v>
      </c>
    </row>
    <row r="62" spans="2:16" x14ac:dyDescent="0.25">
      <c r="B62" t="s">
        <v>3</v>
      </c>
      <c r="C62" t="str">
        <f t="shared" si="8"/>
        <v>BG</v>
      </c>
      <c r="D62" t="str">
        <f t="shared" si="6"/>
        <v>EL</v>
      </c>
      <c r="E62" t="s">
        <v>456</v>
      </c>
      <c r="F62">
        <v>0.6</v>
      </c>
      <c r="G62">
        <v>1.5</v>
      </c>
      <c r="H62">
        <v>1.5</v>
      </c>
      <c r="I62">
        <v>1.5</v>
      </c>
      <c r="J62">
        <v>0.7</v>
      </c>
      <c r="K62" t="str">
        <f t="shared" si="9"/>
        <v>BG -&gt; EL</v>
      </c>
      <c r="L62">
        <f t="shared" si="10"/>
        <v>420</v>
      </c>
      <c r="M62">
        <f t="shared" si="7"/>
        <v>1050</v>
      </c>
      <c r="N62">
        <f t="shared" si="7"/>
        <v>1050</v>
      </c>
      <c r="O62">
        <f t="shared" si="7"/>
        <v>1050</v>
      </c>
      <c r="P62" s="210">
        <f t="shared" si="11"/>
        <v>1500</v>
      </c>
    </row>
    <row r="63" spans="2:16" x14ac:dyDescent="0.25">
      <c r="B63" t="s">
        <v>3</v>
      </c>
      <c r="C63" t="str">
        <f t="shared" si="8"/>
        <v>BG</v>
      </c>
      <c r="D63" t="str">
        <f t="shared" si="6"/>
        <v>MK</v>
      </c>
      <c r="E63" t="s">
        <v>457</v>
      </c>
      <c r="F63">
        <v>0.45</v>
      </c>
      <c r="G63">
        <v>0.45</v>
      </c>
      <c r="H63">
        <v>0.45</v>
      </c>
      <c r="I63">
        <v>0.45</v>
      </c>
      <c r="J63">
        <v>0.7</v>
      </c>
      <c r="K63" t="str">
        <f t="shared" si="9"/>
        <v>BG -&gt; MK</v>
      </c>
      <c r="L63">
        <f t="shared" si="10"/>
        <v>315</v>
      </c>
      <c r="M63">
        <f t="shared" si="7"/>
        <v>315</v>
      </c>
      <c r="N63">
        <f t="shared" si="7"/>
        <v>315</v>
      </c>
      <c r="O63">
        <f t="shared" si="7"/>
        <v>315</v>
      </c>
      <c r="P63" s="210">
        <f t="shared" si="11"/>
        <v>450</v>
      </c>
    </row>
    <row r="64" spans="2:16" x14ac:dyDescent="0.25">
      <c r="B64" t="s">
        <v>3</v>
      </c>
      <c r="C64" t="str">
        <f t="shared" si="8"/>
        <v>BG</v>
      </c>
      <c r="D64" t="str">
        <f t="shared" si="6"/>
        <v>RO</v>
      </c>
      <c r="E64" t="s">
        <v>458</v>
      </c>
      <c r="F64">
        <v>0.95</v>
      </c>
      <c r="G64">
        <v>0.95</v>
      </c>
      <c r="H64">
        <v>0.95</v>
      </c>
      <c r="I64">
        <v>0.95</v>
      </c>
      <c r="J64">
        <v>0.7</v>
      </c>
      <c r="K64" t="str">
        <f t="shared" si="9"/>
        <v>BG -&gt; RO</v>
      </c>
      <c r="L64">
        <f t="shared" si="10"/>
        <v>665</v>
      </c>
      <c r="M64">
        <f t="shared" si="7"/>
        <v>665</v>
      </c>
      <c r="N64">
        <f t="shared" si="7"/>
        <v>665</v>
      </c>
      <c r="O64">
        <f t="shared" si="7"/>
        <v>665</v>
      </c>
      <c r="P64" s="210">
        <f t="shared" si="11"/>
        <v>950</v>
      </c>
    </row>
    <row r="65" spans="2:16" x14ac:dyDescent="0.25">
      <c r="B65" t="s">
        <v>3</v>
      </c>
      <c r="C65" t="str">
        <f t="shared" si="8"/>
        <v>BG</v>
      </c>
      <c r="D65" t="str">
        <f t="shared" si="6"/>
        <v>RS</v>
      </c>
      <c r="E65" t="s">
        <v>459</v>
      </c>
      <c r="F65">
        <v>1</v>
      </c>
      <c r="G65">
        <v>1</v>
      </c>
      <c r="H65">
        <v>1</v>
      </c>
      <c r="I65">
        <v>1</v>
      </c>
      <c r="J65">
        <v>0.7</v>
      </c>
      <c r="K65" t="str">
        <f t="shared" si="9"/>
        <v>BG -&gt; RS</v>
      </c>
      <c r="L65">
        <f t="shared" si="10"/>
        <v>700</v>
      </c>
      <c r="M65">
        <f t="shared" si="7"/>
        <v>700</v>
      </c>
      <c r="N65">
        <f t="shared" si="7"/>
        <v>700</v>
      </c>
      <c r="O65">
        <f t="shared" si="7"/>
        <v>700</v>
      </c>
      <c r="P65" s="210">
        <f t="shared" si="11"/>
        <v>1000</v>
      </c>
    </row>
    <row r="66" spans="2:16" x14ac:dyDescent="0.25">
      <c r="B66" t="s">
        <v>7</v>
      </c>
      <c r="C66" t="str">
        <f t="shared" si="8"/>
        <v>DE</v>
      </c>
      <c r="D66" t="str">
        <f t="shared" si="6"/>
        <v>DK</v>
      </c>
      <c r="E66" t="s">
        <v>232</v>
      </c>
      <c r="F66">
        <v>2.0499999999999998</v>
      </c>
      <c r="G66">
        <v>2.5499999999999998</v>
      </c>
      <c r="H66">
        <v>3.15</v>
      </c>
      <c r="I66">
        <v>3.15</v>
      </c>
      <c r="J66">
        <v>1</v>
      </c>
      <c r="K66" t="str">
        <f t="shared" si="9"/>
        <v>DE -&gt; DK</v>
      </c>
      <c r="L66">
        <f t="shared" si="10"/>
        <v>2050</v>
      </c>
      <c r="M66">
        <f t="shared" si="7"/>
        <v>2550</v>
      </c>
      <c r="N66">
        <f t="shared" si="7"/>
        <v>3150</v>
      </c>
      <c r="O66">
        <f t="shared" si="7"/>
        <v>3150</v>
      </c>
      <c r="P66" s="210">
        <f t="shared" si="11"/>
        <v>2550</v>
      </c>
    </row>
    <row r="67" spans="2:16" x14ac:dyDescent="0.25">
      <c r="B67" t="s">
        <v>7</v>
      </c>
      <c r="C67" t="str">
        <f t="shared" si="8"/>
        <v>DE</v>
      </c>
      <c r="D67" t="str">
        <f t="shared" si="6"/>
        <v>NO</v>
      </c>
      <c r="E67" t="s">
        <v>233</v>
      </c>
      <c r="F67">
        <v>0</v>
      </c>
      <c r="G67">
        <v>0</v>
      </c>
      <c r="H67">
        <v>1</v>
      </c>
      <c r="I67">
        <v>2.4</v>
      </c>
      <c r="J67">
        <v>1</v>
      </c>
      <c r="K67" t="str">
        <f t="shared" si="9"/>
        <v>DE -&gt; NO</v>
      </c>
      <c r="L67">
        <f t="shared" si="10"/>
        <v>0</v>
      </c>
      <c r="M67">
        <f t="shared" si="10"/>
        <v>0</v>
      </c>
      <c r="N67">
        <f t="shared" si="10"/>
        <v>1000</v>
      </c>
      <c r="O67">
        <f t="shared" si="10"/>
        <v>2400</v>
      </c>
      <c r="P67" s="210">
        <f t="shared" si="11"/>
        <v>0</v>
      </c>
    </row>
    <row r="68" spans="2:16" x14ac:dyDescent="0.25">
      <c r="B68" t="s">
        <v>7</v>
      </c>
      <c r="C68" t="str">
        <f t="shared" si="8"/>
        <v>DE</v>
      </c>
      <c r="D68" t="str">
        <f t="shared" si="6"/>
        <v>SE</v>
      </c>
      <c r="E68" t="s">
        <v>234</v>
      </c>
      <c r="F68">
        <v>0.6</v>
      </c>
      <c r="G68">
        <v>0.6</v>
      </c>
      <c r="H68">
        <v>0.6</v>
      </c>
      <c r="I68">
        <v>0.6</v>
      </c>
      <c r="J68">
        <v>1</v>
      </c>
      <c r="K68" t="str">
        <f t="shared" si="9"/>
        <v>DE -&gt; SE</v>
      </c>
      <c r="L68">
        <f t="shared" si="10"/>
        <v>600</v>
      </c>
      <c r="M68">
        <f t="shared" si="10"/>
        <v>600</v>
      </c>
      <c r="N68">
        <f t="shared" si="10"/>
        <v>600</v>
      </c>
      <c r="O68">
        <f t="shared" si="10"/>
        <v>600</v>
      </c>
      <c r="P68" s="210">
        <f t="shared" si="11"/>
        <v>600</v>
      </c>
    </row>
    <row r="69" spans="2:16" x14ac:dyDescent="0.25">
      <c r="B69" t="s">
        <v>7</v>
      </c>
      <c r="C69" t="str">
        <f t="shared" si="8"/>
        <v>DE</v>
      </c>
      <c r="D69" t="str">
        <f t="shared" si="6"/>
        <v>UK</v>
      </c>
      <c r="E69" t="s">
        <v>235</v>
      </c>
      <c r="F69">
        <v>0</v>
      </c>
      <c r="G69">
        <v>0</v>
      </c>
      <c r="H69">
        <v>0</v>
      </c>
      <c r="I69">
        <v>0</v>
      </c>
      <c r="J69">
        <v>1</v>
      </c>
      <c r="K69" t="str">
        <f t="shared" si="9"/>
        <v>DE -&gt; UK</v>
      </c>
      <c r="L69">
        <f t="shared" si="10"/>
        <v>0</v>
      </c>
      <c r="M69">
        <f t="shared" si="10"/>
        <v>0</v>
      </c>
      <c r="N69">
        <f t="shared" si="10"/>
        <v>0</v>
      </c>
      <c r="O69">
        <f t="shared" si="10"/>
        <v>0</v>
      </c>
      <c r="P69" s="210">
        <f t="shared" si="11"/>
        <v>0</v>
      </c>
    </row>
    <row r="70" spans="2:16" x14ac:dyDescent="0.25">
      <c r="B70" t="s">
        <v>8</v>
      </c>
      <c r="C70" t="str">
        <f t="shared" si="8"/>
        <v>DK</v>
      </c>
      <c r="D70" t="str">
        <f t="shared" si="6"/>
        <v>NL</v>
      </c>
      <c r="E70" t="s">
        <v>236</v>
      </c>
      <c r="F70">
        <v>0</v>
      </c>
      <c r="G70">
        <v>0</v>
      </c>
      <c r="H70">
        <v>0.6</v>
      </c>
      <c r="I70">
        <v>0.6</v>
      </c>
      <c r="J70">
        <v>1</v>
      </c>
      <c r="K70" t="str">
        <f t="shared" si="9"/>
        <v>DK -&gt; NL</v>
      </c>
      <c r="L70">
        <f t="shared" si="10"/>
        <v>0</v>
      </c>
      <c r="M70">
        <f t="shared" si="10"/>
        <v>0</v>
      </c>
      <c r="N70">
        <f t="shared" si="10"/>
        <v>600</v>
      </c>
      <c r="O70">
        <f t="shared" si="10"/>
        <v>600</v>
      </c>
      <c r="P70" s="210">
        <f t="shared" si="11"/>
        <v>0</v>
      </c>
    </row>
    <row r="71" spans="2:16" x14ac:dyDescent="0.25">
      <c r="B71" t="s">
        <v>8</v>
      </c>
      <c r="C71" t="str">
        <f t="shared" si="8"/>
        <v>DK</v>
      </c>
      <c r="D71" t="str">
        <f t="shared" si="6"/>
        <v>NO</v>
      </c>
      <c r="E71" t="s">
        <v>237</v>
      </c>
      <c r="F71">
        <v>1</v>
      </c>
      <c r="G71">
        <v>1.6</v>
      </c>
      <c r="H71">
        <v>1.6</v>
      </c>
      <c r="I71">
        <v>1.6</v>
      </c>
      <c r="J71">
        <v>1</v>
      </c>
      <c r="K71" t="str">
        <f t="shared" si="9"/>
        <v>DK -&gt; NO</v>
      </c>
      <c r="L71">
        <f t="shared" si="10"/>
        <v>1000</v>
      </c>
      <c r="M71">
        <f t="shared" si="10"/>
        <v>1600</v>
      </c>
      <c r="N71">
        <f t="shared" si="10"/>
        <v>1600</v>
      </c>
      <c r="O71">
        <f t="shared" si="10"/>
        <v>1600</v>
      </c>
      <c r="P71" s="210">
        <f t="shared" si="11"/>
        <v>1600</v>
      </c>
    </row>
    <row r="72" spans="2:16" x14ac:dyDescent="0.25">
      <c r="B72" t="s">
        <v>8</v>
      </c>
      <c r="C72" t="str">
        <f t="shared" si="8"/>
        <v>DK</v>
      </c>
      <c r="D72" t="str">
        <f t="shared" si="6"/>
        <v>SE</v>
      </c>
      <c r="E72" t="s">
        <v>238</v>
      </c>
      <c r="F72">
        <v>2.44</v>
      </c>
      <c r="G72">
        <v>2.44</v>
      </c>
      <c r="H72">
        <v>2.44</v>
      </c>
      <c r="I72">
        <v>2.44</v>
      </c>
      <c r="J72">
        <v>1</v>
      </c>
      <c r="K72" t="str">
        <f t="shared" si="9"/>
        <v>DK -&gt; SE</v>
      </c>
      <c r="L72">
        <f t="shared" si="10"/>
        <v>2440</v>
      </c>
      <c r="M72">
        <f t="shared" si="10"/>
        <v>2440</v>
      </c>
      <c r="N72">
        <f t="shared" si="10"/>
        <v>2440</v>
      </c>
      <c r="O72">
        <f t="shared" si="10"/>
        <v>2440</v>
      </c>
      <c r="P72" s="210">
        <f t="shared" si="11"/>
        <v>2440</v>
      </c>
    </row>
    <row r="73" spans="2:16" x14ac:dyDescent="0.25">
      <c r="B73" t="s">
        <v>9</v>
      </c>
      <c r="C73" t="str">
        <f t="shared" si="8"/>
        <v>EE</v>
      </c>
      <c r="D73" t="str">
        <f t="shared" si="6"/>
        <v>FI</v>
      </c>
      <c r="E73" t="s">
        <v>239</v>
      </c>
      <c r="F73">
        <v>0.35</v>
      </c>
      <c r="G73">
        <v>1</v>
      </c>
      <c r="H73">
        <v>1</v>
      </c>
      <c r="I73">
        <v>1</v>
      </c>
      <c r="J73">
        <v>1</v>
      </c>
      <c r="K73" t="str">
        <f t="shared" si="9"/>
        <v>EE -&gt; FI</v>
      </c>
      <c r="L73">
        <f t="shared" si="10"/>
        <v>350</v>
      </c>
      <c r="M73">
        <f t="shared" si="10"/>
        <v>1000</v>
      </c>
      <c r="N73">
        <f t="shared" si="10"/>
        <v>1000</v>
      </c>
      <c r="O73">
        <f t="shared" si="10"/>
        <v>1000</v>
      </c>
      <c r="P73" s="210">
        <f t="shared" si="11"/>
        <v>1000</v>
      </c>
    </row>
    <row r="74" spans="2:16" x14ac:dyDescent="0.25">
      <c r="B74" t="s">
        <v>9</v>
      </c>
      <c r="C74" t="str">
        <f t="shared" si="8"/>
        <v>EE</v>
      </c>
      <c r="D74" t="str">
        <f t="shared" si="6"/>
        <v>LV</v>
      </c>
      <c r="E74" t="s">
        <v>460</v>
      </c>
      <c r="F74">
        <v>1</v>
      </c>
      <c r="G74">
        <v>1</v>
      </c>
      <c r="H74">
        <v>1.4</v>
      </c>
      <c r="I74">
        <v>1.4</v>
      </c>
      <c r="J74">
        <v>0.7</v>
      </c>
      <c r="K74" t="str">
        <f t="shared" si="9"/>
        <v>EE -&gt; LV</v>
      </c>
      <c r="L74">
        <f t="shared" si="10"/>
        <v>700</v>
      </c>
      <c r="M74">
        <f t="shared" si="10"/>
        <v>700</v>
      </c>
      <c r="N74">
        <f t="shared" si="10"/>
        <v>979.99999999999989</v>
      </c>
      <c r="O74">
        <f t="shared" si="10"/>
        <v>979.99999999999989</v>
      </c>
      <c r="P74" s="210">
        <f t="shared" si="11"/>
        <v>1000</v>
      </c>
    </row>
    <row r="75" spans="2:16" x14ac:dyDescent="0.25">
      <c r="B75" t="s">
        <v>218</v>
      </c>
      <c r="C75" t="str">
        <f t="shared" si="8"/>
        <v>EL</v>
      </c>
      <c r="D75" t="str">
        <f t="shared" si="6"/>
        <v>IT</v>
      </c>
      <c r="E75" t="s">
        <v>240</v>
      </c>
      <c r="F75">
        <v>0.5</v>
      </c>
      <c r="G75">
        <v>0.5</v>
      </c>
      <c r="H75">
        <v>0.5</v>
      </c>
      <c r="I75">
        <v>0.5</v>
      </c>
      <c r="J75">
        <v>1</v>
      </c>
      <c r="K75" t="str">
        <f t="shared" si="9"/>
        <v>EL -&gt; IT</v>
      </c>
      <c r="L75">
        <f t="shared" si="10"/>
        <v>500</v>
      </c>
      <c r="M75">
        <f t="shared" si="10"/>
        <v>500</v>
      </c>
      <c r="N75">
        <f t="shared" si="10"/>
        <v>500</v>
      </c>
      <c r="O75">
        <f t="shared" si="10"/>
        <v>500</v>
      </c>
      <c r="P75" s="210">
        <f t="shared" si="11"/>
        <v>500</v>
      </c>
    </row>
    <row r="76" spans="2:16" x14ac:dyDescent="0.25">
      <c r="B76" t="s">
        <v>218</v>
      </c>
      <c r="C76" t="str">
        <f t="shared" si="8"/>
        <v>EL</v>
      </c>
      <c r="D76" t="str">
        <f t="shared" si="6"/>
        <v>MK</v>
      </c>
      <c r="E76" t="s">
        <v>461</v>
      </c>
      <c r="F76">
        <v>0.6</v>
      </c>
      <c r="G76">
        <v>0.6</v>
      </c>
      <c r="H76">
        <v>0.6</v>
      </c>
      <c r="I76">
        <v>0.6</v>
      </c>
      <c r="J76">
        <v>0.7</v>
      </c>
      <c r="K76" t="str">
        <f t="shared" si="9"/>
        <v>EL -&gt; MK</v>
      </c>
      <c r="L76">
        <f t="shared" si="10"/>
        <v>420</v>
      </c>
      <c r="M76">
        <f t="shared" si="10"/>
        <v>420</v>
      </c>
      <c r="N76">
        <f t="shared" si="10"/>
        <v>420</v>
      </c>
      <c r="O76">
        <f t="shared" si="10"/>
        <v>420</v>
      </c>
      <c r="P76" s="210">
        <f t="shared" si="11"/>
        <v>600</v>
      </c>
    </row>
    <row r="77" spans="2:16" x14ac:dyDescent="0.25">
      <c r="B77" t="s">
        <v>10</v>
      </c>
      <c r="C77" t="str">
        <f t="shared" si="8"/>
        <v>ES</v>
      </c>
      <c r="D77" t="str">
        <f t="shared" si="6"/>
        <v>FR</v>
      </c>
      <c r="E77" t="s">
        <v>462</v>
      </c>
      <c r="F77">
        <v>1.4</v>
      </c>
      <c r="G77">
        <v>2.8</v>
      </c>
      <c r="H77">
        <v>2.8</v>
      </c>
      <c r="I77">
        <v>4</v>
      </c>
      <c r="J77">
        <v>0.7</v>
      </c>
      <c r="K77" t="str">
        <f t="shared" si="9"/>
        <v>ES -&gt; FR</v>
      </c>
      <c r="L77">
        <f t="shared" si="10"/>
        <v>979.99999999999989</v>
      </c>
      <c r="M77">
        <f t="shared" si="10"/>
        <v>1959.9999999999998</v>
      </c>
      <c r="N77">
        <f t="shared" si="10"/>
        <v>1959.9999999999998</v>
      </c>
      <c r="O77">
        <f t="shared" si="10"/>
        <v>2800</v>
      </c>
      <c r="P77" s="210">
        <f t="shared" si="11"/>
        <v>2800</v>
      </c>
    </row>
    <row r="78" spans="2:16" x14ac:dyDescent="0.25">
      <c r="B78" t="s">
        <v>10</v>
      </c>
      <c r="C78" t="str">
        <f t="shared" si="8"/>
        <v>ES</v>
      </c>
      <c r="D78" t="str">
        <f t="shared" si="6"/>
        <v>PT</v>
      </c>
      <c r="E78" t="s">
        <v>463</v>
      </c>
      <c r="F78">
        <v>1.5</v>
      </c>
      <c r="G78">
        <v>3</v>
      </c>
      <c r="H78">
        <v>3</v>
      </c>
      <c r="I78">
        <v>3</v>
      </c>
      <c r="J78">
        <v>0.7</v>
      </c>
      <c r="K78" t="str">
        <f t="shared" si="9"/>
        <v>ES -&gt; PT</v>
      </c>
      <c r="L78">
        <f t="shared" si="10"/>
        <v>1050</v>
      </c>
      <c r="M78">
        <f t="shared" si="10"/>
        <v>2100</v>
      </c>
      <c r="N78">
        <f t="shared" si="10"/>
        <v>2100</v>
      </c>
      <c r="O78">
        <f t="shared" si="10"/>
        <v>2100</v>
      </c>
      <c r="P78" s="210">
        <f t="shared" si="11"/>
        <v>3000</v>
      </c>
    </row>
    <row r="79" spans="2:16" x14ac:dyDescent="0.25">
      <c r="B79" t="s">
        <v>11</v>
      </c>
      <c r="C79" t="str">
        <f t="shared" si="8"/>
        <v>FI</v>
      </c>
      <c r="D79" t="str">
        <f t="shared" si="6"/>
        <v>NO</v>
      </c>
      <c r="E79" t="s">
        <v>241</v>
      </c>
      <c r="F79">
        <v>1</v>
      </c>
      <c r="G79">
        <v>1</v>
      </c>
      <c r="H79">
        <v>1</v>
      </c>
      <c r="I79">
        <v>1</v>
      </c>
      <c r="J79">
        <v>1</v>
      </c>
      <c r="K79" t="str">
        <f t="shared" si="9"/>
        <v>FI -&gt; NO</v>
      </c>
      <c r="L79">
        <f t="shared" si="10"/>
        <v>1000</v>
      </c>
      <c r="M79">
        <f t="shared" si="10"/>
        <v>1000</v>
      </c>
      <c r="N79">
        <f t="shared" si="10"/>
        <v>1000</v>
      </c>
      <c r="O79">
        <f t="shared" si="10"/>
        <v>1000</v>
      </c>
      <c r="P79" s="210">
        <f t="shared" si="11"/>
        <v>1000</v>
      </c>
    </row>
    <row r="80" spans="2:16" x14ac:dyDescent="0.25">
      <c r="B80" t="s">
        <v>11</v>
      </c>
      <c r="C80" t="str">
        <f t="shared" si="8"/>
        <v>FI</v>
      </c>
      <c r="D80" t="str">
        <f t="shared" si="6"/>
        <v>SE</v>
      </c>
      <c r="E80" t="s">
        <v>242</v>
      </c>
      <c r="F80">
        <v>2.0499999999999998</v>
      </c>
      <c r="G80">
        <v>2.5499999999999998</v>
      </c>
      <c r="H80">
        <v>2.5499999999999998</v>
      </c>
      <c r="I80">
        <v>2.8</v>
      </c>
      <c r="J80">
        <v>1</v>
      </c>
      <c r="K80" t="str">
        <f t="shared" si="9"/>
        <v>FI -&gt; SE</v>
      </c>
      <c r="L80">
        <f t="shared" si="10"/>
        <v>2050</v>
      </c>
      <c r="M80">
        <f t="shared" si="10"/>
        <v>2550</v>
      </c>
      <c r="N80">
        <f t="shared" si="10"/>
        <v>2550</v>
      </c>
      <c r="O80">
        <f t="shared" si="10"/>
        <v>2800</v>
      </c>
      <c r="P80" s="210">
        <f t="shared" si="11"/>
        <v>2550</v>
      </c>
    </row>
    <row r="81" spans="2:16" x14ac:dyDescent="0.25">
      <c r="B81" t="s">
        <v>12</v>
      </c>
      <c r="C81" t="str">
        <f t="shared" si="8"/>
        <v>FR</v>
      </c>
      <c r="D81" t="str">
        <f t="shared" si="6"/>
        <v>IE</v>
      </c>
      <c r="E81" t="s">
        <v>243</v>
      </c>
      <c r="F81">
        <v>0</v>
      </c>
      <c r="G81">
        <v>0</v>
      </c>
      <c r="H81">
        <v>0</v>
      </c>
      <c r="I81">
        <v>1</v>
      </c>
      <c r="J81">
        <v>1</v>
      </c>
      <c r="K81" t="str">
        <f t="shared" si="9"/>
        <v>FR -&gt; IE</v>
      </c>
      <c r="L81">
        <f t="shared" si="10"/>
        <v>0</v>
      </c>
      <c r="M81">
        <f t="shared" si="10"/>
        <v>0</v>
      </c>
      <c r="N81">
        <f t="shared" si="10"/>
        <v>0</v>
      </c>
      <c r="O81">
        <f t="shared" si="10"/>
        <v>1000</v>
      </c>
      <c r="P81" s="210">
        <f t="shared" si="11"/>
        <v>0</v>
      </c>
    </row>
    <row r="82" spans="2:16" x14ac:dyDescent="0.25">
      <c r="B82" t="s">
        <v>12</v>
      </c>
      <c r="C82" t="str">
        <f t="shared" si="8"/>
        <v>FR</v>
      </c>
      <c r="D82" t="str">
        <f t="shared" si="6"/>
        <v>LU</v>
      </c>
      <c r="E82" t="s">
        <v>464</v>
      </c>
      <c r="F82">
        <v>0</v>
      </c>
      <c r="G82">
        <v>0.3</v>
      </c>
      <c r="H82">
        <v>0.3</v>
      </c>
      <c r="I82">
        <v>0.3</v>
      </c>
      <c r="J82">
        <v>0.7</v>
      </c>
      <c r="K82" t="str">
        <f t="shared" si="9"/>
        <v>FR -&gt; LU</v>
      </c>
      <c r="L82">
        <f t="shared" si="10"/>
        <v>0</v>
      </c>
      <c r="M82">
        <f t="shared" si="10"/>
        <v>210</v>
      </c>
      <c r="N82">
        <f t="shared" si="10"/>
        <v>210</v>
      </c>
      <c r="O82">
        <f t="shared" si="10"/>
        <v>210</v>
      </c>
      <c r="P82" s="210">
        <f t="shared" si="11"/>
        <v>300</v>
      </c>
    </row>
    <row r="83" spans="2:16" x14ac:dyDescent="0.25">
      <c r="B83" t="s">
        <v>12</v>
      </c>
      <c r="C83" t="str">
        <f t="shared" si="8"/>
        <v>FR</v>
      </c>
      <c r="D83" t="str">
        <f t="shared" si="6"/>
        <v>UK</v>
      </c>
      <c r="E83" t="s">
        <v>244</v>
      </c>
      <c r="F83">
        <v>2</v>
      </c>
      <c r="G83">
        <v>2</v>
      </c>
      <c r="H83">
        <v>2</v>
      </c>
      <c r="I83">
        <v>3</v>
      </c>
      <c r="J83">
        <v>1</v>
      </c>
      <c r="K83" t="str">
        <f t="shared" si="9"/>
        <v>FR -&gt; UK</v>
      </c>
      <c r="L83">
        <f t="shared" si="10"/>
        <v>2000</v>
      </c>
      <c r="M83">
        <f t="shared" si="10"/>
        <v>2000</v>
      </c>
      <c r="N83">
        <f t="shared" si="10"/>
        <v>2000</v>
      </c>
      <c r="O83">
        <f t="shared" si="10"/>
        <v>3000</v>
      </c>
      <c r="P83" s="210">
        <f t="shared" si="11"/>
        <v>2000</v>
      </c>
    </row>
    <row r="84" spans="2:16" x14ac:dyDescent="0.25">
      <c r="B84" t="s">
        <v>32</v>
      </c>
      <c r="C84" t="str">
        <f t="shared" si="8"/>
        <v>HR</v>
      </c>
      <c r="D84" t="str">
        <f t="shared" si="6"/>
        <v>RS</v>
      </c>
      <c r="E84" t="s">
        <v>465</v>
      </c>
      <c r="F84">
        <v>0.6</v>
      </c>
      <c r="G84">
        <v>0.6</v>
      </c>
      <c r="H84">
        <v>0.6</v>
      </c>
      <c r="I84">
        <v>0.68</v>
      </c>
      <c r="J84">
        <v>0.7</v>
      </c>
      <c r="K84" t="str">
        <f t="shared" si="9"/>
        <v>HR -&gt; RS</v>
      </c>
      <c r="L84">
        <f t="shared" si="10"/>
        <v>420</v>
      </c>
      <c r="M84">
        <f t="shared" si="10"/>
        <v>420</v>
      </c>
      <c r="N84">
        <f t="shared" si="10"/>
        <v>420</v>
      </c>
      <c r="O84">
        <f t="shared" si="10"/>
        <v>475.99999999999994</v>
      </c>
      <c r="P84" s="210">
        <f t="shared" si="11"/>
        <v>600</v>
      </c>
    </row>
    <row r="85" spans="2:16" x14ac:dyDescent="0.25">
      <c r="B85" t="s">
        <v>32</v>
      </c>
      <c r="C85" t="str">
        <f t="shared" si="8"/>
        <v>HU</v>
      </c>
      <c r="D85" t="str">
        <f t="shared" si="6"/>
        <v>HR</v>
      </c>
      <c r="E85" t="s">
        <v>466</v>
      </c>
      <c r="F85">
        <v>1</v>
      </c>
      <c r="G85">
        <v>1</v>
      </c>
      <c r="H85">
        <v>3</v>
      </c>
      <c r="I85">
        <v>3</v>
      </c>
      <c r="J85">
        <v>0.7</v>
      </c>
      <c r="K85" t="str">
        <f t="shared" si="9"/>
        <v>HU -&gt; HR</v>
      </c>
      <c r="L85">
        <f t="shared" si="10"/>
        <v>700</v>
      </c>
      <c r="M85">
        <f t="shared" si="10"/>
        <v>700</v>
      </c>
      <c r="N85">
        <f t="shared" si="10"/>
        <v>2100</v>
      </c>
      <c r="O85">
        <f t="shared" si="10"/>
        <v>2100</v>
      </c>
      <c r="P85" s="210">
        <f t="shared" si="11"/>
        <v>1000</v>
      </c>
    </row>
    <row r="86" spans="2:16" x14ac:dyDescent="0.25">
      <c r="B86" t="s">
        <v>32</v>
      </c>
      <c r="C86" t="str">
        <f t="shared" si="8"/>
        <v>IT</v>
      </c>
      <c r="D86" t="str">
        <f t="shared" si="6"/>
        <v>HR</v>
      </c>
      <c r="E86" t="s">
        <v>467</v>
      </c>
      <c r="F86">
        <v>0</v>
      </c>
      <c r="G86">
        <v>0</v>
      </c>
      <c r="H86">
        <v>1</v>
      </c>
      <c r="I86">
        <v>1</v>
      </c>
      <c r="J86">
        <v>0.7</v>
      </c>
      <c r="K86" t="str">
        <f t="shared" si="9"/>
        <v>IT -&gt; HR</v>
      </c>
      <c r="L86">
        <f t="shared" si="10"/>
        <v>0</v>
      </c>
      <c r="M86">
        <f t="shared" si="10"/>
        <v>0</v>
      </c>
      <c r="N86">
        <f t="shared" si="10"/>
        <v>700</v>
      </c>
      <c r="O86">
        <f t="shared" si="10"/>
        <v>700</v>
      </c>
      <c r="P86" s="210">
        <f t="shared" si="11"/>
        <v>0</v>
      </c>
    </row>
    <row r="87" spans="2:16" x14ac:dyDescent="0.25">
      <c r="B87" t="s">
        <v>32</v>
      </c>
      <c r="C87" t="str">
        <f t="shared" si="8"/>
        <v>SI</v>
      </c>
      <c r="D87" t="str">
        <f t="shared" si="6"/>
        <v>HR</v>
      </c>
      <c r="E87" t="s">
        <v>468</v>
      </c>
      <c r="F87">
        <v>1</v>
      </c>
      <c r="G87">
        <v>1.5</v>
      </c>
      <c r="H87">
        <v>1.9</v>
      </c>
      <c r="I87">
        <v>1.9</v>
      </c>
      <c r="J87">
        <v>0.7</v>
      </c>
      <c r="K87" t="str">
        <f t="shared" si="9"/>
        <v>SI -&gt; HR</v>
      </c>
      <c r="L87">
        <f t="shared" si="10"/>
        <v>700</v>
      </c>
      <c r="M87">
        <f t="shared" si="10"/>
        <v>1050</v>
      </c>
      <c r="N87">
        <f t="shared" si="10"/>
        <v>1330</v>
      </c>
      <c r="O87">
        <f t="shared" si="10"/>
        <v>1330</v>
      </c>
      <c r="P87" s="210">
        <f t="shared" si="11"/>
        <v>1500</v>
      </c>
    </row>
    <row r="88" spans="2:16" x14ac:dyDescent="0.25">
      <c r="B88" t="s">
        <v>13</v>
      </c>
      <c r="C88" t="str">
        <f t="shared" si="8"/>
        <v>HU</v>
      </c>
      <c r="D88" t="str">
        <f t="shared" si="6"/>
        <v>RO</v>
      </c>
      <c r="E88" t="s">
        <v>469</v>
      </c>
      <c r="F88">
        <v>1.4</v>
      </c>
      <c r="G88">
        <v>1.4</v>
      </c>
      <c r="H88">
        <v>1.4</v>
      </c>
      <c r="I88">
        <v>1.4</v>
      </c>
      <c r="J88">
        <v>0.7</v>
      </c>
      <c r="K88" t="str">
        <f t="shared" si="9"/>
        <v>HU -&gt; RO</v>
      </c>
      <c r="L88">
        <f t="shared" si="10"/>
        <v>979.99999999999989</v>
      </c>
      <c r="M88">
        <f t="shared" si="10"/>
        <v>979.99999999999989</v>
      </c>
      <c r="N88">
        <f t="shared" si="10"/>
        <v>979.99999999999989</v>
      </c>
      <c r="O88">
        <f t="shared" si="10"/>
        <v>979.99999999999989</v>
      </c>
      <c r="P88" s="210">
        <f t="shared" si="11"/>
        <v>1400</v>
      </c>
    </row>
    <row r="89" spans="2:16" x14ac:dyDescent="0.25">
      <c r="B89" t="s">
        <v>13</v>
      </c>
      <c r="C89" t="str">
        <f t="shared" si="8"/>
        <v>HU</v>
      </c>
      <c r="D89" t="str">
        <f t="shared" si="6"/>
        <v>RS</v>
      </c>
      <c r="E89" t="s">
        <v>470</v>
      </c>
      <c r="F89">
        <v>0.6</v>
      </c>
      <c r="G89">
        <v>0.6</v>
      </c>
      <c r="H89">
        <v>0.6</v>
      </c>
      <c r="I89">
        <v>0.6</v>
      </c>
      <c r="J89">
        <v>0.7</v>
      </c>
      <c r="K89" t="str">
        <f t="shared" si="9"/>
        <v>HU -&gt; RS</v>
      </c>
      <c r="L89">
        <f t="shared" si="10"/>
        <v>420</v>
      </c>
      <c r="M89">
        <f t="shared" si="10"/>
        <v>420</v>
      </c>
      <c r="N89">
        <f t="shared" si="10"/>
        <v>420</v>
      </c>
      <c r="O89">
        <f t="shared" si="10"/>
        <v>420</v>
      </c>
      <c r="P89" s="210">
        <f t="shared" si="11"/>
        <v>600</v>
      </c>
    </row>
    <row r="90" spans="2:16" x14ac:dyDescent="0.25">
      <c r="B90" t="s">
        <v>13</v>
      </c>
      <c r="C90" t="str">
        <f t="shared" si="8"/>
        <v>HU</v>
      </c>
      <c r="D90" t="str">
        <f t="shared" si="6"/>
        <v>SI</v>
      </c>
      <c r="E90" t="s">
        <v>471</v>
      </c>
      <c r="F90">
        <v>0</v>
      </c>
      <c r="G90">
        <v>0</v>
      </c>
      <c r="H90">
        <v>0.9</v>
      </c>
      <c r="I90">
        <v>0.9</v>
      </c>
      <c r="J90">
        <v>0.7</v>
      </c>
      <c r="K90" t="str">
        <f t="shared" si="9"/>
        <v>HU -&gt; SI</v>
      </c>
      <c r="L90">
        <f t="shared" si="10"/>
        <v>0</v>
      </c>
      <c r="M90">
        <f t="shared" si="10"/>
        <v>0</v>
      </c>
      <c r="N90">
        <f t="shared" si="10"/>
        <v>630</v>
      </c>
      <c r="O90">
        <f t="shared" si="10"/>
        <v>630</v>
      </c>
      <c r="P90" s="210">
        <f t="shared" si="11"/>
        <v>0</v>
      </c>
    </row>
    <row r="91" spans="2:16" x14ac:dyDescent="0.25">
      <c r="B91" t="s">
        <v>14</v>
      </c>
      <c r="C91" t="str">
        <f t="shared" si="8"/>
        <v>IE</v>
      </c>
      <c r="D91" t="str">
        <f t="shared" si="6"/>
        <v>UK</v>
      </c>
      <c r="E91" t="s">
        <v>245</v>
      </c>
      <c r="F91">
        <v>0.45</v>
      </c>
      <c r="G91">
        <v>1.5</v>
      </c>
      <c r="H91">
        <v>1.85</v>
      </c>
      <c r="I91">
        <v>1.85</v>
      </c>
      <c r="J91">
        <v>1</v>
      </c>
      <c r="K91" t="str">
        <f t="shared" si="9"/>
        <v>IE -&gt; UK</v>
      </c>
      <c r="L91">
        <f t="shared" si="10"/>
        <v>450</v>
      </c>
      <c r="M91">
        <f t="shared" si="10"/>
        <v>1500</v>
      </c>
      <c r="N91">
        <f t="shared" si="10"/>
        <v>1850</v>
      </c>
      <c r="O91">
        <f t="shared" si="10"/>
        <v>1850</v>
      </c>
      <c r="P91" s="210">
        <f t="shared" si="11"/>
        <v>1500</v>
      </c>
    </row>
    <row r="92" spans="2:16" x14ac:dyDescent="0.25">
      <c r="B92" t="s">
        <v>15</v>
      </c>
      <c r="C92" t="str">
        <f t="shared" si="8"/>
        <v>IS</v>
      </c>
      <c r="D92" t="str">
        <f t="shared" si="6"/>
        <v>NO</v>
      </c>
      <c r="E92" t="s">
        <v>246</v>
      </c>
      <c r="F92">
        <v>0</v>
      </c>
      <c r="G92">
        <v>0</v>
      </c>
      <c r="H92">
        <v>0</v>
      </c>
      <c r="I92">
        <v>0</v>
      </c>
      <c r="J92">
        <v>1</v>
      </c>
      <c r="K92" t="str">
        <f t="shared" si="9"/>
        <v>IS -&gt; NO</v>
      </c>
      <c r="L92">
        <f t="shared" si="10"/>
        <v>0</v>
      </c>
      <c r="M92">
        <f t="shared" si="10"/>
        <v>0</v>
      </c>
      <c r="N92">
        <f t="shared" si="10"/>
        <v>0</v>
      </c>
      <c r="O92">
        <f t="shared" si="10"/>
        <v>0</v>
      </c>
      <c r="P92" s="210">
        <f t="shared" si="11"/>
        <v>0</v>
      </c>
    </row>
    <row r="93" spans="2:16" x14ac:dyDescent="0.25">
      <c r="B93" t="s">
        <v>15</v>
      </c>
      <c r="C93" t="str">
        <f t="shared" si="8"/>
        <v>IS</v>
      </c>
      <c r="D93" t="str">
        <f t="shared" si="6"/>
        <v>UK</v>
      </c>
      <c r="E93" t="s">
        <v>247</v>
      </c>
      <c r="F93">
        <v>0</v>
      </c>
      <c r="G93">
        <v>0</v>
      </c>
      <c r="H93">
        <v>0</v>
      </c>
      <c r="I93">
        <v>0</v>
      </c>
      <c r="J93">
        <v>1</v>
      </c>
      <c r="K93" t="str">
        <f t="shared" si="9"/>
        <v>IS -&gt; UK</v>
      </c>
      <c r="L93">
        <f t="shared" si="10"/>
        <v>0</v>
      </c>
      <c r="M93">
        <f t="shared" si="10"/>
        <v>0</v>
      </c>
      <c r="N93">
        <f t="shared" si="10"/>
        <v>0</v>
      </c>
      <c r="O93">
        <f t="shared" si="10"/>
        <v>0</v>
      </c>
      <c r="P93" s="210">
        <f t="shared" si="11"/>
        <v>0</v>
      </c>
    </row>
    <row r="94" spans="2:16" x14ac:dyDescent="0.25">
      <c r="B94" t="s">
        <v>16</v>
      </c>
      <c r="C94" t="str">
        <f t="shared" si="8"/>
        <v>IT</v>
      </c>
      <c r="D94" t="str">
        <f t="shared" si="6"/>
        <v>ME</v>
      </c>
      <c r="E94" t="s">
        <v>472</v>
      </c>
      <c r="F94">
        <v>0</v>
      </c>
      <c r="G94">
        <v>1</v>
      </c>
      <c r="H94">
        <v>1</v>
      </c>
      <c r="I94">
        <v>1</v>
      </c>
      <c r="J94">
        <v>0.7</v>
      </c>
      <c r="K94" t="str">
        <f t="shared" si="9"/>
        <v>IT -&gt; ME</v>
      </c>
      <c r="L94">
        <f t="shared" si="10"/>
        <v>0</v>
      </c>
      <c r="M94">
        <f t="shared" si="10"/>
        <v>700</v>
      </c>
      <c r="N94">
        <f t="shared" si="10"/>
        <v>700</v>
      </c>
      <c r="O94">
        <f t="shared" si="10"/>
        <v>700</v>
      </c>
      <c r="P94" s="210">
        <f t="shared" si="11"/>
        <v>1000</v>
      </c>
    </row>
    <row r="95" spans="2:16" x14ac:dyDescent="0.25">
      <c r="B95" t="s">
        <v>16</v>
      </c>
      <c r="C95" t="str">
        <f t="shared" si="8"/>
        <v>IT</v>
      </c>
      <c r="D95" t="str">
        <f t="shared" si="6"/>
        <v>MT</v>
      </c>
      <c r="E95" t="s">
        <v>248</v>
      </c>
      <c r="F95">
        <v>0</v>
      </c>
      <c r="G95">
        <v>0.2</v>
      </c>
      <c r="H95">
        <v>0.2</v>
      </c>
      <c r="I95">
        <v>0.2</v>
      </c>
      <c r="J95">
        <v>1</v>
      </c>
      <c r="K95" t="str">
        <f t="shared" si="9"/>
        <v>IT -&gt; MT</v>
      </c>
      <c r="L95">
        <f t="shared" si="10"/>
        <v>0</v>
      </c>
      <c r="M95">
        <f t="shared" si="10"/>
        <v>200</v>
      </c>
      <c r="N95">
        <f t="shared" si="10"/>
        <v>200</v>
      </c>
      <c r="O95">
        <f t="shared" si="10"/>
        <v>200</v>
      </c>
      <c r="P95" s="210">
        <f t="shared" si="11"/>
        <v>200</v>
      </c>
    </row>
    <row r="96" spans="2:16" x14ac:dyDescent="0.25">
      <c r="B96" t="s">
        <v>17</v>
      </c>
      <c r="C96" t="str">
        <f t="shared" si="8"/>
        <v>LT</v>
      </c>
      <c r="D96" t="str">
        <f t="shared" si="6"/>
        <v>LV</v>
      </c>
      <c r="E96" t="s">
        <v>473</v>
      </c>
      <c r="F96">
        <v>2</v>
      </c>
      <c r="G96">
        <v>2</v>
      </c>
      <c r="H96">
        <v>2</v>
      </c>
      <c r="I96">
        <v>2.1</v>
      </c>
      <c r="J96">
        <v>0.7</v>
      </c>
      <c r="K96" t="str">
        <f t="shared" si="9"/>
        <v>LT -&gt; LV</v>
      </c>
      <c r="L96">
        <f t="shared" si="10"/>
        <v>1400</v>
      </c>
      <c r="M96">
        <f t="shared" si="10"/>
        <v>1400</v>
      </c>
      <c r="N96">
        <f t="shared" si="10"/>
        <v>1400</v>
      </c>
      <c r="O96">
        <f t="shared" si="10"/>
        <v>1470</v>
      </c>
      <c r="P96" s="210">
        <f t="shared" si="11"/>
        <v>2000</v>
      </c>
    </row>
    <row r="97" spans="2:16" x14ac:dyDescent="0.25">
      <c r="B97" t="s">
        <v>17</v>
      </c>
      <c r="C97" t="str">
        <f t="shared" si="8"/>
        <v>LT</v>
      </c>
      <c r="D97" t="str">
        <f t="shared" si="6"/>
        <v>PL</v>
      </c>
      <c r="E97" t="s">
        <v>474</v>
      </c>
      <c r="F97">
        <v>0</v>
      </c>
      <c r="G97">
        <v>0.5</v>
      </c>
      <c r="H97">
        <v>1</v>
      </c>
      <c r="I97">
        <v>1</v>
      </c>
      <c r="J97">
        <v>0.7</v>
      </c>
      <c r="K97" t="str">
        <f t="shared" si="9"/>
        <v>LT -&gt; PL</v>
      </c>
      <c r="L97">
        <f t="shared" si="10"/>
        <v>0</v>
      </c>
      <c r="M97">
        <f t="shared" si="10"/>
        <v>350</v>
      </c>
      <c r="N97">
        <f t="shared" si="10"/>
        <v>700</v>
      </c>
      <c r="O97">
        <f t="shared" si="10"/>
        <v>700</v>
      </c>
      <c r="P97" s="210">
        <f t="shared" si="11"/>
        <v>500</v>
      </c>
    </row>
    <row r="98" spans="2:16" x14ac:dyDescent="0.25">
      <c r="B98" t="s">
        <v>17</v>
      </c>
      <c r="C98" t="str">
        <f t="shared" si="8"/>
        <v>LT</v>
      </c>
      <c r="D98" t="str">
        <f t="shared" si="6"/>
        <v>SE</v>
      </c>
      <c r="E98" t="s">
        <v>249</v>
      </c>
      <c r="F98">
        <v>0</v>
      </c>
      <c r="G98">
        <v>0</v>
      </c>
      <c r="H98">
        <v>1</v>
      </c>
      <c r="I98">
        <v>1</v>
      </c>
      <c r="J98">
        <v>1</v>
      </c>
      <c r="K98" t="str">
        <f t="shared" si="9"/>
        <v>LT -&gt; SE</v>
      </c>
      <c r="L98">
        <f t="shared" si="10"/>
        <v>0</v>
      </c>
      <c r="M98">
        <f t="shared" si="10"/>
        <v>0</v>
      </c>
      <c r="N98">
        <f t="shared" si="10"/>
        <v>1000</v>
      </c>
      <c r="O98">
        <f t="shared" si="10"/>
        <v>1000</v>
      </c>
      <c r="P98" s="210">
        <f t="shared" si="11"/>
        <v>0</v>
      </c>
    </row>
    <row r="99" spans="2:16" x14ac:dyDescent="0.25">
      <c r="B99" t="s">
        <v>19</v>
      </c>
      <c r="C99" t="str">
        <f t="shared" si="8"/>
        <v>LV</v>
      </c>
      <c r="D99" t="str">
        <f t="shared" si="6"/>
        <v>SE</v>
      </c>
      <c r="E99" t="s">
        <v>250</v>
      </c>
      <c r="F99">
        <v>0</v>
      </c>
      <c r="G99">
        <v>0</v>
      </c>
      <c r="H99">
        <v>0</v>
      </c>
      <c r="I99">
        <v>0.7</v>
      </c>
      <c r="J99">
        <v>1</v>
      </c>
      <c r="K99" t="str">
        <f t="shared" si="9"/>
        <v>LV -&gt; SE</v>
      </c>
      <c r="L99">
        <f t="shared" si="10"/>
        <v>0</v>
      </c>
      <c r="M99">
        <f t="shared" si="10"/>
        <v>0</v>
      </c>
      <c r="N99">
        <f t="shared" si="10"/>
        <v>0</v>
      </c>
      <c r="O99">
        <f t="shared" si="10"/>
        <v>700</v>
      </c>
      <c r="P99" s="210">
        <f t="shared" si="11"/>
        <v>0</v>
      </c>
    </row>
    <row r="100" spans="2:16" x14ac:dyDescent="0.25">
      <c r="B100" t="s">
        <v>33</v>
      </c>
      <c r="C100" t="str">
        <f t="shared" si="8"/>
        <v>ME</v>
      </c>
      <c r="D100" t="str">
        <f t="shared" si="6"/>
        <v>RS</v>
      </c>
      <c r="E100" t="s">
        <v>475</v>
      </c>
      <c r="F100">
        <v>0.45</v>
      </c>
      <c r="G100">
        <v>0.45</v>
      </c>
      <c r="H100">
        <v>0.45</v>
      </c>
      <c r="I100">
        <v>0.7</v>
      </c>
      <c r="J100">
        <v>0.7</v>
      </c>
      <c r="K100" t="str">
        <f t="shared" si="9"/>
        <v>ME -&gt; RS</v>
      </c>
      <c r="L100">
        <f t="shared" si="10"/>
        <v>315</v>
      </c>
      <c r="M100">
        <f t="shared" si="10"/>
        <v>315</v>
      </c>
      <c r="N100">
        <f t="shared" si="10"/>
        <v>315</v>
      </c>
      <c r="O100">
        <f t="shared" si="10"/>
        <v>489.99999999999994</v>
      </c>
      <c r="P100" s="210">
        <f t="shared" si="11"/>
        <v>450</v>
      </c>
    </row>
    <row r="101" spans="2:16" x14ac:dyDescent="0.25">
      <c r="B101" t="s">
        <v>34</v>
      </c>
      <c r="C101" t="str">
        <f t="shared" si="8"/>
        <v>MK</v>
      </c>
      <c r="D101" t="str">
        <f t="shared" si="6"/>
        <v>RS</v>
      </c>
      <c r="E101" t="s">
        <v>476</v>
      </c>
      <c r="F101">
        <v>0.6</v>
      </c>
      <c r="G101">
        <v>0.85</v>
      </c>
      <c r="H101">
        <v>0.85</v>
      </c>
      <c r="I101">
        <v>1.1000000000000001</v>
      </c>
      <c r="J101">
        <v>0.7</v>
      </c>
      <c r="K101" t="str">
        <f t="shared" si="9"/>
        <v>MK -&gt; RS</v>
      </c>
      <c r="L101">
        <f t="shared" si="10"/>
        <v>420</v>
      </c>
      <c r="M101">
        <f t="shared" si="10"/>
        <v>595</v>
      </c>
      <c r="N101">
        <f t="shared" si="10"/>
        <v>595</v>
      </c>
      <c r="O101">
        <f t="shared" si="10"/>
        <v>770</v>
      </c>
      <c r="P101" s="210">
        <f t="shared" si="11"/>
        <v>850</v>
      </c>
    </row>
    <row r="102" spans="2:16" x14ac:dyDescent="0.25">
      <c r="B102" t="s">
        <v>21</v>
      </c>
      <c r="C102" t="str">
        <f t="shared" si="8"/>
        <v>NL</v>
      </c>
      <c r="D102" t="str">
        <f t="shared" si="6"/>
        <v>NO</v>
      </c>
      <c r="E102" t="s">
        <v>251</v>
      </c>
      <c r="F102">
        <v>0.7</v>
      </c>
      <c r="G102">
        <v>0.7</v>
      </c>
      <c r="H102">
        <v>0.7</v>
      </c>
      <c r="I102">
        <v>0.7</v>
      </c>
      <c r="J102">
        <v>1</v>
      </c>
      <c r="K102" t="str">
        <f t="shared" si="9"/>
        <v>NL -&gt; NO</v>
      </c>
      <c r="L102">
        <f t="shared" si="10"/>
        <v>700</v>
      </c>
      <c r="M102">
        <f t="shared" si="10"/>
        <v>700</v>
      </c>
      <c r="N102">
        <f t="shared" si="10"/>
        <v>700</v>
      </c>
      <c r="O102">
        <f t="shared" si="10"/>
        <v>700</v>
      </c>
      <c r="P102" s="210">
        <f t="shared" si="11"/>
        <v>700</v>
      </c>
    </row>
    <row r="103" spans="2:16" x14ac:dyDescent="0.25">
      <c r="B103" t="s">
        <v>21</v>
      </c>
      <c r="C103" t="str">
        <f t="shared" si="8"/>
        <v>NL</v>
      </c>
      <c r="D103" t="str">
        <f t="shared" si="6"/>
        <v>UK</v>
      </c>
      <c r="E103" t="s">
        <v>252</v>
      </c>
      <c r="F103">
        <v>0</v>
      </c>
      <c r="G103">
        <v>1</v>
      </c>
      <c r="H103">
        <v>1</v>
      </c>
      <c r="I103">
        <v>1.32</v>
      </c>
      <c r="J103">
        <v>1</v>
      </c>
      <c r="K103" t="str">
        <f t="shared" si="9"/>
        <v>NL -&gt; UK</v>
      </c>
      <c r="L103">
        <f t="shared" si="10"/>
        <v>0</v>
      </c>
      <c r="M103">
        <f t="shared" si="10"/>
        <v>1000</v>
      </c>
      <c r="N103">
        <f t="shared" si="10"/>
        <v>1000</v>
      </c>
      <c r="O103">
        <f t="shared" si="10"/>
        <v>1320</v>
      </c>
      <c r="P103" s="210">
        <f t="shared" si="11"/>
        <v>1000</v>
      </c>
    </row>
    <row r="104" spans="2:16" x14ac:dyDescent="0.25">
      <c r="B104" t="s">
        <v>22</v>
      </c>
      <c r="C104" t="str">
        <f t="shared" si="8"/>
        <v>NO</v>
      </c>
      <c r="D104" t="str">
        <f t="shared" si="6"/>
        <v>SE</v>
      </c>
      <c r="E104" t="s">
        <v>253</v>
      </c>
      <c r="F104">
        <v>3.35</v>
      </c>
      <c r="G104">
        <v>3.55</v>
      </c>
      <c r="H104">
        <v>4.55</v>
      </c>
      <c r="I104">
        <v>5.45</v>
      </c>
      <c r="J104">
        <v>1</v>
      </c>
      <c r="K104" t="str">
        <f t="shared" si="9"/>
        <v>NO -&gt; SE</v>
      </c>
      <c r="L104">
        <f t="shared" si="10"/>
        <v>3350</v>
      </c>
      <c r="M104">
        <f t="shared" si="10"/>
        <v>3550</v>
      </c>
      <c r="N104">
        <f t="shared" si="10"/>
        <v>4550</v>
      </c>
      <c r="O104">
        <f t="shared" si="10"/>
        <v>5450</v>
      </c>
      <c r="P104" s="210">
        <f t="shared" si="11"/>
        <v>3550</v>
      </c>
    </row>
    <row r="105" spans="2:16" x14ac:dyDescent="0.25">
      <c r="B105" t="s">
        <v>22</v>
      </c>
      <c r="C105" t="str">
        <f t="shared" si="8"/>
        <v>NO</v>
      </c>
      <c r="D105" t="str">
        <f t="shared" si="6"/>
        <v>UK</v>
      </c>
      <c r="E105" t="s">
        <v>254</v>
      </c>
      <c r="F105">
        <v>0</v>
      </c>
      <c r="G105">
        <v>0</v>
      </c>
      <c r="H105">
        <v>0</v>
      </c>
      <c r="I105">
        <v>1.4</v>
      </c>
      <c r="J105">
        <v>1</v>
      </c>
      <c r="K105" t="str">
        <f t="shared" si="9"/>
        <v>NO -&gt; UK</v>
      </c>
      <c r="L105">
        <f t="shared" si="10"/>
        <v>0</v>
      </c>
      <c r="M105">
        <f t="shared" si="10"/>
        <v>0</v>
      </c>
      <c r="N105">
        <f t="shared" si="10"/>
        <v>0</v>
      </c>
      <c r="O105">
        <f t="shared" si="10"/>
        <v>1400</v>
      </c>
      <c r="P105" s="210">
        <f t="shared" si="11"/>
        <v>0</v>
      </c>
    </row>
    <row r="106" spans="2:16" x14ac:dyDescent="0.25">
      <c r="B106" t="s">
        <v>23</v>
      </c>
      <c r="C106" t="str">
        <f t="shared" si="8"/>
        <v>PL</v>
      </c>
      <c r="D106" t="str">
        <f t="shared" si="6"/>
        <v>SE</v>
      </c>
      <c r="E106" t="s">
        <v>255</v>
      </c>
      <c r="F106">
        <v>0.6</v>
      </c>
      <c r="G106">
        <v>0.6</v>
      </c>
      <c r="H106">
        <v>0.6</v>
      </c>
      <c r="I106">
        <v>0.6</v>
      </c>
      <c r="J106">
        <v>1</v>
      </c>
      <c r="K106" t="str">
        <f t="shared" si="9"/>
        <v>PL -&gt; SE</v>
      </c>
      <c r="L106">
        <f t="shared" si="10"/>
        <v>600</v>
      </c>
      <c r="M106">
        <f t="shared" si="10"/>
        <v>600</v>
      </c>
      <c r="N106">
        <f t="shared" si="10"/>
        <v>600</v>
      </c>
      <c r="O106">
        <f t="shared" si="10"/>
        <v>600</v>
      </c>
      <c r="P106" s="210">
        <f t="shared" si="11"/>
        <v>600</v>
      </c>
    </row>
    <row r="107" spans="2:16" x14ac:dyDescent="0.25">
      <c r="B107" t="s">
        <v>25</v>
      </c>
      <c r="C107" t="str">
        <f t="shared" si="8"/>
        <v>RO</v>
      </c>
      <c r="D107" t="str">
        <f t="shared" si="6"/>
        <v>RS</v>
      </c>
      <c r="E107" t="s">
        <v>477</v>
      </c>
      <c r="F107">
        <v>1.3</v>
      </c>
      <c r="G107">
        <v>1.3</v>
      </c>
      <c r="H107">
        <v>1.3</v>
      </c>
      <c r="I107">
        <v>1.3</v>
      </c>
      <c r="J107">
        <v>0.7</v>
      </c>
      <c r="K107" t="str">
        <f t="shared" si="9"/>
        <v>RO -&gt; RS</v>
      </c>
      <c r="L107">
        <f t="shared" si="10"/>
        <v>909.99999999999989</v>
      </c>
      <c r="M107">
        <f t="shared" si="10"/>
        <v>909.99999999999989</v>
      </c>
      <c r="N107">
        <f t="shared" si="10"/>
        <v>909.99999999999989</v>
      </c>
      <c r="O107">
        <f t="shared" si="10"/>
        <v>909.99999999999989</v>
      </c>
      <c r="P107" s="210">
        <f t="shared" si="11"/>
        <v>1300</v>
      </c>
    </row>
    <row r="108" spans="2:16" x14ac:dyDescent="0.25">
      <c r="K108" t="str">
        <f>D51&amp;" -&gt; "&amp;C51</f>
        <v>ME -&gt; AL</v>
      </c>
      <c r="L108">
        <f>L51</f>
        <v>175</v>
      </c>
      <c r="M108">
        <f t="shared" ref="M108:P108" si="12">M51</f>
        <v>175</v>
      </c>
      <c r="N108">
        <f t="shared" si="12"/>
        <v>175</v>
      </c>
      <c r="O108">
        <f t="shared" si="12"/>
        <v>350</v>
      </c>
      <c r="P108">
        <f t="shared" si="12"/>
        <v>250</v>
      </c>
    </row>
    <row r="109" spans="2:16" x14ac:dyDescent="0.25">
      <c r="K109" t="str">
        <f t="shared" ref="K109:K164" si="13">D52&amp;" -&gt; "&amp;C52</f>
        <v>MK -&gt; AL</v>
      </c>
      <c r="L109">
        <f t="shared" ref="L109:P124" si="14">L52</f>
        <v>0</v>
      </c>
      <c r="M109">
        <f t="shared" si="14"/>
        <v>0</v>
      </c>
      <c r="N109">
        <f t="shared" si="14"/>
        <v>175</v>
      </c>
      <c r="O109">
        <f t="shared" si="14"/>
        <v>350</v>
      </c>
      <c r="P109">
        <f t="shared" si="14"/>
        <v>0</v>
      </c>
    </row>
    <row r="110" spans="2:16" x14ac:dyDescent="0.25">
      <c r="K110" t="str">
        <f t="shared" si="13"/>
        <v>RS -&gt; AL</v>
      </c>
      <c r="L110">
        <f t="shared" si="14"/>
        <v>210</v>
      </c>
      <c r="M110">
        <f t="shared" si="14"/>
        <v>350</v>
      </c>
      <c r="N110">
        <f t="shared" si="14"/>
        <v>350</v>
      </c>
      <c r="O110">
        <f t="shared" si="14"/>
        <v>525</v>
      </c>
      <c r="P110">
        <f t="shared" si="14"/>
        <v>500</v>
      </c>
    </row>
    <row r="111" spans="2:16" x14ac:dyDescent="0.25">
      <c r="K111" t="str">
        <f t="shared" si="13"/>
        <v>AL -&gt; EL</v>
      </c>
      <c r="L111">
        <f t="shared" si="14"/>
        <v>210</v>
      </c>
      <c r="M111">
        <f t="shared" si="14"/>
        <v>210</v>
      </c>
      <c r="N111">
        <f t="shared" si="14"/>
        <v>210</v>
      </c>
      <c r="O111">
        <f t="shared" si="14"/>
        <v>210</v>
      </c>
      <c r="P111">
        <f t="shared" si="14"/>
        <v>300</v>
      </c>
    </row>
    <row r="112" spans="2:16" x14ac:dyDescent="0.25">
      <c r="K112" t="str">
        <f t="shared" si="13"/>
        <v>AL -&gt; IT</v>
      </c>
      <c r="L112">
        <f t="shared" si="14"/>
        <v>0</v>
      </c>
      <c r="M112">
        <f t="shared" si="14"/>
        <v>350</v>
      </c>
      <c r="N112">
        <f t="shared" si="14"/>
        <v>350</v>
      </c>
      <c r="O112">
        <f t="shared" si="14"/>
        <v>1400</v>
      </c>
      <c r="P112">
        <f t="shared" si="14"/>
        <v>500</v>
      </c>
    </row>
    <row r="113" spans="11:16" x14ac:dyDescent="0.25">
      <c r="K113" t="str">
        <f t="shared" si="13"/>
        <v>SK -&gt; AT</v>
      </c>
      <c r="L113">
        <f t="shared" si="14"/>
        <v>0</v>
      </c>
      <c r="M113">
        <f t="shared" si="14"/>
        <v>0</v>
      </c>
      <c r="N113">
        <f t="shared" si="14"/>
        <v>0</v>
      </c>
      <c r="O113">
        <f t="shared" si="14"/>
        <v>1050</v>
      </c>
      <c r="P113">
        <f t="shared" si="14"/>
        <v>0</v>
      </c>
    </row>
    <row r="114" spans="11:16" x14ac:dyDescent="0.25">
      <c r="K114" t="str">
        <f t="shared" si="13"/>
        <v>HR -&gt; BA</v>
      </c>
      <c r="L114">
        <f t="shared" si="14"/>
        <v>489.99999999999994</v>
      </c>
      <c r="M114">
        <f t="shared" si="14"/>
        <v>630</v>
      </c>
      <c r="N114">
        <f t="shared" si="14"/>
        <v>1120</v>
      </c>
      <c r="O114">
        <f t="shared" si="14"/>
        <v>1120</v>
      </c>
      <c r="P114">
        <f t="shared" si="14"/>
        <v>900</v>
      </c>
    </row>
    <row r="115" spans="11:16" x14ac:dyDescent="0.25">
      <c r="K115" t="str">
        <f t="shared" si="13"/>
        <v>ME -&gt; BA</v>
      </c>
      <c r="L115">
        <f t="shared" si="14"/>
        <v>350</v>
      </c>
      <c r="M115">
        <f t="shared" si="14"/>
        <v>350</v>
      </c>
      <c r="N115">
        <f t="shared" si="14"/>
        <v>700</v>
      </c>
      <c r="O115">
        <f t="shared" si="14"/>
        <v>700</v>
      </c>
      <c r="P115">
        <f t="shared" si="14"/>
        <v>500</v>
      </c>
    </row>
    <row r="116" spans="11:16" x14ac:dyDescent="0.25">
      <c r="K116" t="str">
        <f t="shared" si="13"/>
        <v>RS -&gt; BA</v>
      </c>
      <c r="L116">
        <f t="shared" si="14"/>
        <v>489.99999999999994</v>
      </c>
      <c r="M116">
        <f t="shared" si="14"/>
        <v>489.99999999999994</v>
      </c>
      <c r="N116">
        <f t="shared" si="14"/>
        <v>489.99999999999994</v>
      </c>
      <c r="O116">
        <f t="shared" si="14"/>
        <v>525</v>
      </c>
      <c r="P116">
        <f t="shared" si="14"/>
        <v>700</v>
      </c>
    </row>
    <row r="117" spans="11:16" x14ac:dyDescent="0.25">
      <c r="K117" t="str">
        <f t="shared" si="13"/>
        <v>DE -&gt; BE</v>
      </c>
      <c r="L117">
        <f t="shared" si="14"/>
        <v>0</v>
      </c>
      <c r="M117">
        <f t="shared" si="14"/>
        <v>0</v>
      </c>
      <c r="N117">
        <f t="shared" si="14"/>
        <v>0</v>
      </c>
      <c r="O117">
        <f t="shared" si="14"/>
        <v>1000</v>
      </c>
      <c r="P117">
        <f t="shared" si="14"/>
        <v>0</v>
      </c>
    </row>
    <row r="118" spans="11:16" x14ac:dyDescent="0.25">
      <c r="K118" t="str">
        <f t="shared" si="13"/>
        <v>UK -&gt; BE</v>
      </c>
      <c r="L118">
        <f t="shared" si="14"/>
        <v>0</v>
      </c>
      <c r="M118">
        <f t="shared" si="14"/>
        <v>0</v>
      </c>
      <c r="N118">
        <f t="shared" si="14"/>
        <v>0</v>
      </c>
      <c r="O118">
        <f t="shared" si="14"/>
        <v>1000</v>
      </c>
      <c r="P118">
        <f t="shared" si="14"/>
        <v>0</v>
      </c>
    </row>
    <row r="119" spans="11:16" x14ac:dyDescent="0.25">
      <c r="K119" t="str">
        <f t="shared" si="13"/>
        <v>EL -&gt; BG</v>
      </c>
      <c r="L119">
        <f t="shared" si="14"/>
        <v>420</v>
      </c>
      <c r="M119">
        <f t="shared" si="14"/>
        <v>1050</v>
      </c>
      <c r="N119">
        <f t="shared" si="14"/>
        <v>1050</v>
      </c>
      <c r="O119">
        <f t="shared" si="14"/>
        <v>1050</v>
      </c>
      <c r="P119">
        <f t="shared" si="14"/>
        <v>1500</v>
      </c>
    </row>
    <row r="120" spans="11:16" x14ac:dyDescent="0.25">
      <c r="K120" t="str">
        <f t="shared" si="13"/>
        <v>MK -&gt; BG</v>
      </c>
      <c r="L120">
        <f t="shared" si="14"/>
        <v>315</v>
      </c>
      <c r="M120">
        <f t="shared" si="14"/>
        <v>315</v>
      </c>
      <c r="N120">
        <f t="shared" si="14"/>
        <v>315</v>
      </c>
      <c r="O120">
        <f t="shared" si="14"/>
        <v>315</v>
      </c>
      <c r="P120">
        <f t="shared" si="14"/>
        <v>450</v>
      </c>
    </row>
    <row r="121" spans="11:16" x14ac:dyDescent="0.25">
      <c r="K121" t="str">
        <f t="shared" si="13"/>
        <v>RO -&gt; BG</v>
      </c>
      <c r="L121">
        <f t="shared" si="14"/>
        <v>665</v>
      </c>
      <c r="M121">
        <f t="shared" si="14"/>
        <v>665</v>
      </c>
      <c r="N121">
        <f t="shared" si="14"/>
        <v>665</v>
      </c>
      <c r="O121">
        <f t="shared" si="14"/>
        <v>665</v>
      </c>
      <c r="P121">
        <f t="shared" si="14"/>
        <v>950</v>
      </c>
    </row>
    <row r="122" spans="11:16" x14ac:dyDescent="0.25">
      <c r="K122" t="str">
        <f t="shared" si="13"/>
        <v>RS -&gt; BG</v>
      </c>
      <c r="L122">
        <f t="shared" si="14"/>
        <v>700</v>
      </c>
      <c r="M122">
        <f t="shared" si="14"/>
        <v>700</v>
      </c>
      <c r="N122">
        <f t="shared" si="14"/>
        <v>700</v>
      </c>
      <c r="O122">
        <f t="shared" si="14"/>
        <v>700</v>
      </c>
      <c r="P122">
        <f t="shared" si="14"/>
        <v>1000</v>
      </c>
    </row>
    <row r="123" spans="11:16" x14ac:dyDescent="0.25">
      <c r="K123" t="str">
        <f t="shared" si="13"/>
        <v>DK -&gt; DE</v>
      </c>
      <c r="L123">
        <f t="shared" si="14"/>
        <v>2050</v>
      </c>
      <c r="M123">
        <f t="shared" si="14"/>
        <v>2550</v>
      </c>
      <c r="N123">
        <f t="shared" si="14"/>
        <v>3150</v>
      </c>
      <c r="O123">
        <f t="shared" si="14"/>
        <v>3150</v>
      </c>
      <c r="P123">
        <f t="shared" si="14"/>
        <v>2550</v>
      </c>
    </row>
    <row r="124" spans="11:16" x14ac:dyDescent="0.25">
      <c r="K124" t="str">
        <f t="shared" si="13"/>
        <v>NO -&gt; DE</v>
      </c>
      <c r="L124">
        <f t="shared" si="14"/>
        <v>0</v>
      </c>
      <c r="M124">
        <f t="shared" si="14"/>
        <v>0</v>
      </c>
      <c r="N124">
        <f t="shared" si="14"/>
        <v>1000</v>
      </c>
      <c r="O124">
        <f t="shared" si="14"/>
        <v>2400</v>
      </c>
      <c r="P124">
        <f t="shared" si="14"/>
        <v>0</v>
      </c>
    </row>
    <row r="125" spans="11:16" x14ac:dyDescent="0.25">
      <c r="K125" t="str">
        <f t="shared" si="13"/>
        <v>SE -&gt; DE</v>
      </c>
      <c r="L125">
        <f t="shared" ref="L125:P140" si="15">L68</f>
        <v>600</v>
      </c>
      <c r="M125">
        <f t="shared" si="15"/>
        <v>600</v>
      </c>
      <c r="N125">
        <f t="shared" si="15"/>
        <v>600</v>
      </c>
      <c r="O125">
        <f t="shared" si="15"/>
        <v>600</v>
      </c>
      <c r="P125">
        <f t="shared" si="15"/>
        <v>600</v>
      </c>
    </row>
    <row r="126" spans="11:16" x14ac:dyDescent="0.25">
      <c r="K126" t="str">
        <f t="shared" si="13"/>
        <v>UK -&gt; DE</v>
      </c>
      <c r="L126">
        <f t="shared" si="15"/>
        <v>0</v>
      </c>
      <c r="M126">
        <f t="shared" si="15"/>
        <v>0</v>
      </c>
      <c r="N126">
        <f t="shared" si="15"/>
        <v>0</v>
      </c>
      <c r="O126">
        <f t="shared" si="15"/>
        <v>0</v>
      </c>
      <c r="P126">
        <f t="shared" si="15"/>
        <v>0</v>
      </c>
    </row>
    <row r="127" spans="11:16" x14ac:dyDescent="0.25">
      <c r="K127" t="str">
        <f t="shared" si="13"/>
        <v>NL -&gt; DK</v>
      </c>
      <c r="L127">
        <f t="shared" si="15"/>
        <v>0</v>
      </c>
      <c r="M127">
        <f t="shared" si="15"/>
        <v>0</v>
      </c>
      <c r="N127">
        <f t="shared" si="15"/>
        <v>600</v>
      </c>
      <c r="O127">
        <f t="shared" si="15"/>
        <v>600</v>
      </c>
      <c r="P127">
        <f t="shared" si="15"/>
        <v>0</v>
      </c>
    </row>
    <row r="128" spans="11:16" x14ac:dyDescent="0.25">
      <c r="K128" t="str">
        <f t="shared" si="13"/>
        <v>NO -&gt; DK</v>
      </c>
      <c r="L128">
        <f t="shared" si="15"/>
        <v>1000</v>
      </c>
      <c r="M128">
        <f t="shared" si="15"/>
        <v>1600</v>
      </c>
      <c r="N128">
        <f t="shared" si="15"/>
        <v>1600</v>
      </c>
      <c r="O128">
        <f t="shared" si="15"/>
        <v>1600</v>
      </c>
      <c r="P128">
        <f t="shared" si="15"/>
        <v>1600</v>
      </c>
    </row>
    <row r="129" spans="11:16" x14ac:dyDescent="0.25">
      <c r="K129" t="str">
        <f t="shared" si="13"/>
        <v>SE -&gt; DK</v>
      </c>
      <c r="L129">
        <f t="shared" si="15"/>
        <v>2440</v>
      </c>
      <c r="M129">
        <f t="shared" si="15"/>
        <v>2440</v>
      </c>
      <c r="N129">
        <f t="shared" si="15"/>
        <v>2440</v>
      </c>
      <c r="O129">
        <f t="shared" si="15"/>
        <v>2440</v>
      </c>
      <c r="P129">
        <f t="shared" si="15"/>
        <v>2440</v>
      </c>
    </row>
    <row r="130" spans="11:16" x14ac:dyDescent="0.25">
      <c r="K130" t="str">
        <f t="shared" si="13"/>
        <v>FI -&gt; EE</v>
      </c>
      <c r="L130">
        <f t="shared" si="15"/>
        <v>350</v>
      </c>
      <c r="M130">
        <f t="shared" si="15"/>
        <v>1000</v>
      </c>
      <c r="N130">
        <f t="shared" si="15"/>
        <v>1000</v>
      </c>
      <c r="O130">
        <f t="shared" si="15"/>
        <v>1000</v>
      </c>
      <c r="P130">
        <f t="shared" si="15"/>
        <v>1000</v>
      </c>
    </row>
    <row r="131" spans="11:16" x14ac:dyDescent="0.25">
      <c r="K131" t="str">
        <f t="shared" si="13"/>
        <v>LV -&gt; EE</v>
      </c>
      <c r="L131">
        <f t="shared" si="15"/>
        <v>700</v>
      </c>
      <c r="M131">
        <f t="shared" si="15"/>
        <v>700</v>
      </c>
      <c r="N131">
        <f t="shared" si="15"/>
        <v>979.99999999999989</v>
      </c>
      <c r="O131">
        <f t="shared" si="15"/>
        <v>979.99999999999989</v>
      </c>
      <c r="P131">
        <f t="shared" si="15"/>
        <v>1000</v>
      </c>
    </row>
    <row r="132" spans="11:16" x14ac:dyDescent="0.25">
      <c r="K132" t="str">
        <f t="shared" si="13"/>
        <v>IT -&gt; EL</v>
      </c>
      <c r="L132">
        <f t="shared" si="15"/>
        <v>500</v>
      </c>
      <c r="M132">
        <f t="shared" si="15"/>
        <v>500</v>
      </c>
      <c r="N132">
        <f t="shared" si="15"/>
        <v>500</v>
      </c>
      <c r="O132">
        <f t="shared" si="15"/>
        <v>500</v>
      </c>
      <c r="P132">
        <f t="shared" si="15"/>
        <v>500</v>
      </c>
    </row>
    <row r="133" spans="11:16" x14ac:dyDescent="0.25">
      <c r="K133" t="str">
        <f t="shared" si="13"/>
        <v>MK -&gt; EL</v>
      </c>
      <c r="L133">
        <f t="shared" si="15"/>
        <v>420</v>
      </c>
      <c r="M133">
        <f t="shared" si="15"/>
        <v>420</v>
      </c>
      <c r="N133">
        <f t="shared" si="15"/>
        <v>420</v>
      </c>
      <c r="O133">
        <f t="shared" si="15"/>
        <v>420</v>
      </c>
      <c r="P133">
        <f t="shared" si="15"/>
        <v>600</v>
      </c>
    </row>
    <row r="134" spans="11:16" x14ac:dyDescent="0.25">
      <c r="K134" t="str">
        <f t="shared" si="13"/>
        <v>FR -&gt; ES</v>
      </c>
      <c r="L134">
        <f t="shared" si="15"/>
        <v>979.99999999999989</v>
      </c>
      <c r="M134">
        <f t="shared" si="15"/>
        <v>1959.9999999999998</v>
      </c>
      <c r="N134">
        <f t="shared" si="15"/>
        <v>1959.9999999999998</v>
      </c>
      <c r="O134">
        <f t="shared" si="15"/>
        <v>2800</v>
      </c>
      <c r="P134">
        <f t="shared" si="15"/>
        <v>2800</v>
      </c>
    </row>
    <row r="135" spans="11:16" x14ac:dyDescent="0.25">
      <c r="K135" t="str">
        <f t="shared" si="13"/>
        <v>PT -&gt; ES</v>
      </c>
      <c r="L135">
        <f t="shared" si="15"/>
        <v>1050</v>
      </c>
      <c r="M135">
        <f t="shared" si="15"/>
        <v>2100</v>
      </c>
      <c r="N135">
        <f t="shared" si="15"/>
        <v>2100</v>
      </c>
      <c r="O135">
        <f t="shared" si="15"/>
        <v>2100</v>
      </c>
      <c r="P135">
        <f t="shared" si="15"/>
        <v>3000</v>
      </c>
    </row>
    <row r="136" spans="11:16" x14ac:dyDescent="0.25">
      <c r="K136" t="str">
        <f t="shared" si="13"/>
        <v>NO -&gt; FI</v>
      </c>
      <c r="L136">
        <f t="shared" si="15"/>
        <v>1000</v>
      </c>
      <c r="M136">
        <f t="shared" si="15"/>
        <v>1000</v>
      </c>
      <c r="N136">
        <f t="shared" si="15"/>
        <v>1000</v>
      </c>
      <c r="O136">
        <f t="shared" si="15"/>
        <v>1000</v>
      </c>
      <c r="P136">
        <f t="shared" si="15"/>
        <v>1000</v>
      </c>
    </row>
    <row r="137" spans="11:16" x14ac:dyDescent="0.25">
      <c r="K137" t="str">
        <f t="shared" si="13"/>
        <v>SE -&gt; FI</v>
      </c>
      <c r="L137">
        <f t="shared" si="15"/>
        <v>2050</v>
      </c>
      <c r="M137">
        <f t="shared" si="15"/>
        <v>2550</v>
      </c>
      <c r="N137">
        <f t="shared" si="15"/>
        <v>2550</v>
      </c>
      <c r="O137">
        <f t="shared" si="15"/>
        <v>2800</v>
      </c>
      <c r="P137">
        <f t="shared" si="15"/>
        <v>2550</v>
      </c>
    </row>
    <row r="138" spans="11:16" x14ac:dyDescent="0.25">
      <c r="K138" t="str">
        <f t="shared" si="13"/>
        <v>IE -&gt; FR</v>
      </c>
      <c r="L138">
        <f t="shared" si="15"/>
        <v>0</v>
      </c>
      <c r="M138">
        <f t="shared" si="15"/>
        <v>0</v>
      </c>
      <c r="N138">
        <f t="shared" si="15"/>
        <v>0</v>
      </c>
      <c r="O138">
        <f t="shared" si="15"/>
        <v>1000</v>
      </c>
      <c r="P138">
        <f t="shared" si="15"/>
        <v>0</v>
      </c>
    </row>
    <row r="139" spans="11:16" x14ac:dyDescent="0.25">
      <c r="K139" t="str">
        <f t="shared" si="13"/>
        <v>LU -&gt; FR</v>
      </c>
      <c r="L139">
        <f t="shared" si="15"/>
        <v>0</v>
      </c>
      <c r="M139">
        <f t="shared" si="15"/>
        <v>210</v>
      </c>
      <c r="N139">
        <f t="shared" si="15"/>
        <v>210</v>
      </c>
      <c r="O139">
        <f t="shared" si="15"/>
        <v>210</v>
      </c>
      <c r="P139">
        <f t="shared" si="15"/>
        <v>300</v>
      </c>
    </row>
    <row r="140" spans="11:16" x14ac:dyDescent="0.25">
      <c r="K140" t="str">
        <f t="shared" si="13"/>
        <v>UK -&gt; FR</v>
      </c>
      <c r="L140">
        <f t="shared" si="15"/>
        <v>2000</v>
      </c>
      <c r="M140">
        <f t="shared" si="15"/>
        <v>2000</v>
      </c>
      <c r="N140">
        <f t="shared" si="15"/>
        <v>2000</v>
      </c>
      <c r="O140">
        <f t="shared" si="15"/>
        <v>3000</v>
      </c>
      <c r="P140">
        <f t="shared" si="15"/>
        <v>2000</v>
      </c>
    </row>
    <row r="141" spans="11:16" x14ac:dyDescent="0.25">
      <c r="K141" t="str">
        <f t="shared" si="13"/>
        <v>RS -&gt; HR</v>
      </c>
      <c r="L141">
        <f t="shared" ref="L141:P156" si="16">L84</f>
        <v>420</v>
      </c>
      <c r="M141">
        <f t="shared" si="16"/>
        <v>420</v>
      </c>
      <c r="N141">
        <f t="shared" si="16"/>
        <v>420</v>
      </c>
      <c r="O141">
        <f t="shared" si="16"/>
        <v>475.99999999999994</v>
      </c>
      <c r="P141">
        <f t="shared" si="16"/>
        <v>600</v>
      </c>
    </row>
    <row r="142" spans="11:16" x14ac:dyDescent="0.25">
      <c r="K142" t="str">
        <f t="shared" si="13"/>
        <v>HR -&gt; HU</v>
      </c>
      <c r="L142">
        <f t="shared" si="16"/>
        <v>700</v>
      </c>
      <c r="M142">
        <f t="shared" si="16"/>
        <v>700</v>
      </c>
      <c r="N142">
        <f t="shared" si="16"/>
        <v>2100</v>
      </c>
      <c r="O142">
        <f t="shared" si="16"/>
        <v>2100</v>
      </c>
      <c r="P142">
        <f t="shared" si="16"/>
        <v>1000</v>
      </c>
    </row>
    <row r="143" spans="11:16" x14ac:dyDescent="0.25">
      <c r="K143" t="str">
        <f t="shared" si="13"/>
        <v>HR -&gt; IT</v>
      </c>
      <c r="L143">
        <f t="shared" si="16"/>
        <v>0</v>
      </c>
      <c r="M143">
        <f t="shared" si="16"/>
        <v>0</v>
      </c>
      <c r="N143">
        <f t="shared" si="16"/>
        <v>700</v>
      </c>
      <c r="O143">
        <f t="shared" si="16"/>
        <v>700</v>
      </c>
      <c r="P143">
        <f t="shared" si="16"/>
        <v>0</v>
      </c>
    </row>
    <row r="144" spans="11:16" x14ac:dyDescent="0.25">
      <c r="K144" t="str">
        <f t="shared" si="13"/>
        <v>HR -&gt; SI</v>
      </c>
      <c r="L144">
        <f t="shared" si="16"/>
        <v>700</v>
      </c>
      <c r="M144">
        <f t="shared" si="16"/>
        <v>1050</v>
      </c>
      <c r="N144">
        <f t="shared" si="16"/>
        <v>1330</v>
      </c>
      <c r="O144">
        <f t="shared" si="16"/>
        <v>1330</v>
      </c>
      <c r="P144">
        <f t="shared" si="16"/>
        <v>1500</v>
      </c>
    </row>
    <row r="145" spans="11:16" x14ac:dyDescent="0.25">
      <c r="K145" t="str">
        <f t="shared" si="13"/>
        <v>RO -&gt; HU</v>
      </c>
      <c r="L145">
        <f t="shared" si="16"/>
        <v>979.99999999999989</v>
      </c>
      <c r="M145">
        <f t="shared" si="16"/>
        <v>979.99999999999989</v>
      </c>
      <c r="N145">
        <f t="shared" si="16"/>
        <v>979.99999999999989</v>
      </c>
      <c r="O145">
        <f t="shared" si="16"/>
        <v>979.99999999999989</v>
      </c>
      <c r="P145">
        <f t="shared" si="16"/>
        <v>1400</v>
      </c>
    </row>
    <row r="146" spans="11:16" x14ac:dyDescent="0.25">
      <c r="K146" t="str">
        <f t="shared" si="13"/>
        <v>RS -&gt; HU</v>
      </c>
      <c r="L146">
        <f t="shared" si="16"/>
        <v>420</v>
      </c>
      <c r="M146">
        <f t="shared" si="16"/>
        <v>420</v>
      </c>
      <c r="N146">
        <f t="shared" si="16"/>
        <v>420</v>
      </c>
      <c r="O146">
        <f t="shared" si="16"/>
        <v>420</v>
      </c>
      <c r="P146">
        <f t="shared" si="16"/>
        <v>600</v>
      </c>
    </row>
    <row r="147" spans="11:16" x14ac:dyDescent="0.25">
      <c r="K147" t="str">
        <f t="shared" si="13"/>
        <v>SI -&gt; HU</v>
      </c>
      <c r="L147">
        <f t="shared" si="16"/>
        <v>0</v>
      </c>
      <c r="M147">
        <f t="shared" si="16"/>
        <v>0</v>
      </c>
      <c r="N147">
        <f t="shared" si="16"/>
        <v>630</v>
      </c>
      <c r="O147">
        <f t="shared" si="16"/>
        <v>630</v>
      </c>
      <c r="P147">
        <f t="shared" si="16"/>
        <v>0</v>
      </c>
    </row>
    <row r="148" spans="11:16" x14ac:dyDescent="0.25">
      <c r="K148" t="str">
        <f t="shared" si="13"/>
        <v>UK -&gt; IE</v>
      </c>
      <c r="L148">
        <f t="shared" si="16"/>
        <v>450</v>
      </c>
      <c r="M148">
        <f t="shared" si="16"/>
        <v>1500</v>
      </c>
      <c r="N148">
        <f t="shared" si="16"/>
        <v>1850</v>
      </c>
      <c r="O148">
        <f t="shared" si="16"/>
        <v>1850</v>
      </c>
      <c r="P148">
        <f t="shared" si="16"/>
        <v>1500</v>
      </c>
    </row>
    <row r="149" spans="11:16" x14ac:dyDescent="0.25">
      <c r="K149" t="str">
        <f t="shared" si="13"/>
        <v>NO -&gt; IS</v>
      </c>
      <c r="L149">
        <f t="shared" si="16"/>
        <v>0</v>
      </c>
      <c r="M149">
        <f t="shared" si="16"/>
        <v>0</v>
      </c>
      <c r="N149">
        <f t="shared" si="16"/>
        <v>0</v>
      </c>
      <c r="O149">
        <f t="shared" si="16"/>
        <v>0</v>
      </c>
      <c r="P149">
        <f t="shared" si="16"/>
        <v>0</v>
      </c>
    </row>
    <row r="150" spans="11:16" x14ac:dyDescent="0.25">
      <c r="K150" t="str">
        <f t="shared" si="13"/>
        <v>UK -&gt; IS</v>
      </c>
      <c r="L150">
        <f t="shared" si="16"/>
        <v>0</v>
      </c>
      <c r="M150">
        <f t="shared" si="16"/>
        <v>0</v>
      </c>
      <c r="N150">
        <f t="shared" si="16"/>
        <v>0</v>
      </c>
      <c r="O150">
        <f t="shared" si="16"/>
        <v>0</v>
      </c>
      <c r="P150">
        <f t="shared" si="16"/>
        <v>0</v>
      </c>
    </row>
    <row r="151" spans="11:16" x14ac:dyDescent="0.25">
      <c r="K151" t="str">
        <f t="shared" si="13"/>
        <v>ME -&gt; IT</v>
      </c>
      <c r="L151">
        <f t="shared" si="16"/>
        <v>0</v>
      </c>
      <c r="M151">
        <f t="shared" si="16"/>
        <v>700</v>
      </c>
      <c r="N151">
        <f t="shared" si="16"/>
        <v>700</v>
      </c>
      <c r="O151">
        <f t="shared" si="16"/>
        <v>700</v>
      </c>
      <c r="P151">
        <f t="shared" si="16"/>
        <v>1000</v>
      </c>
    </row>
    <row r="152" spans="11:16" x14ac:dyDescent="0.25">
      <c r="K152" t="str">
        <f t="shared" si="13"/>
        <v>MT -&gt; IT</v>
      </c>
      <c r="L152">
        <f t="shared" si="16"/>
        <v>0</v>
      </c>
      <c r="M152">
        <f t="shared" si="16"/>
        <v>200</v>
      </c>
      <c r="N152">
        <f t="shared" si="16"/>
        <v>200</v>
      </c>
      <c r="O152">
        <f t="shared" si="16"/>
        <v>200</v>
      </c>
      <c r="P152">
        <f t="shared" si="16"/>
        <v>200</v>
      </c>
    </row>
    <row r="153" spans="11:16" x14ac:dyDescent="0.25">
      <c r="K153" t="str">
        <f t="shared" si="13"/>
        <v>LV -&gt; LT</v>
      </c>
      <c r="L153">
        <f t="shared" si="16"/>
        <v>1400</v>
      </c>
      <c r="M153">
        <f t="shared" si="16"/>
        <v>1400</v>
      </c>
      <c r="N153">
        <f t="shared" si="16"/>
        <v>1400</v>
      </c>
      <c r="O153">
        <f t="shared" si="16"/>
        <v>1470</v>
      </c>
      <c r="P153">
        <f t="shared" si="16"/>
        <v>2000</v>
      </c>
    </row>
    <row r="154" spans="11:16" x14ac:dyDescent="0.25">
      <c r="K154" t="str">
        <f t="shared" si="13"/>
        <v>PL -&gt; LT</v>
      </c>
      <c r="L154">
        <f t="shared" si="16"/>
        <v>0</v>
      </c>
      <c r="M154">
        <f t="shared" si="16"/>
        <v>350</v>
      </c>
      <c r="N154">
        <f t="shared" si="16"/>
        <v>700</v>
      </c>
      <c r="O154">
        <f t="shared" si="16"/>
        <v>700</v>
      </c>
      <c r="P154">
        <f t="shared" si="16"/>
        <v>500</v>
      </c>
    </row>
    <row r="155" spans="11:16" x14ac:dyDescent="0.25">
      <c r="K155" t="str">
        <f t="shared" si="13"/>
        <v>SE -&gt; LT</v>
      </c>
      <c r="L155">
        <f t="shared" si="16"/>
        <v>0</v>
      </c>
      <c r="M155">
        <f t="shared" si="16"/>
        <v>0</v>
      </c>
      <c r="N155">
        <f t="shared" si="16"/>
        <v>1000</v>
      </c>
      <c r="O155">
        <f t="shared" si="16"/>
        <v>1000</v>
      </c>
      <c r="P155">
        <f t="shared" si="16"/>
        <v>0</v>
      </c>
    </row>
    <row r="156" spans="11:16" x14ac:dyDescent="0.25">
      <c r="K156" t="str">
        <f t="shared" si="13"/>
        <v>SE -&gt; LV</v>
      </c>
      <c r="L156">
        <f t="shared" si="16"/>
        <v>0</v>
      </c>
      <c r="M156">
        <f t="shared" si="16"/>
        <v>0</v>
      </c>
      <c r="N156">
        <f t="shared" si="16"/>
        <v>0</v>
      </c>
      <c r="O156">
        <f t="shared" si="16"/>
        <v>700</v>
      </c>
      <c r="P156">
        <f t="shared" si="16"/>
        <v>0</v>
      </c>
    </row>
    <row r="157" spans="11:16" x14ac:dyDescent="0.25">
      <c r="K157" t="str">
        <f t="shared" si="13"/>
        <v>RS -&gt; ME</v>
      </c>
      <c r="L157">
        <f t="shared" ref="L157:P164" si="17">L100</f>
        <v>315</v>
      </c>
      <c r="M157">
        <f t="shared" si="17"/>
        <v>315</v>
      </c>
      <c r="N157">
        <f t="shared" si="17"/>
        <v>315</v>
      </c>
      <c r="O157">
        <f t="shared" si="17"/>
        <v>489.99999999999994</v>
      </c>
      <c r="P157">
        <f t="shared" si="17"/>
        <v>450</v>
      </c>
    </row>
    <row r="158" spans="11:16" x14ac:dyDescent="0.25">
      <c r="K158" t="str">
        <f t="shared" si="13"/>
        <v>RS -&gt; MK</v>
      </c>
      <c r="L158">
        <f t="shared" si="17"/>
        <v>420</v>
      </c>
      <c r="M158">
        <f t="shared" si="17"/>
        <v>595</v>
      </c>
      <c r="N158">
        <f t="shared" si="17"/>
        <v>595</v>
      </c>
      <c r="O158">
        <f t="shared" si="17"/>
        <v>770</v>
      </c>
      <c r="P158">
        <f t="shared" si="17"/>
        <v>850</v>
      </c>
    </row>
    <row r="159" spans="11:16" x14ac:dyDescent="0.25">
      <c r="K159" t="str">
        <f t="shared" si="13"/>
        <v>NO -&gt; NL</v>
      </c>
      <c r="L159">
        <f t="shared" si="17"/>
        <v>700</v>
      </c>
      <c r="M159">
        <f t="shared" si="17"/>
        <v>700</v>
      </c>
      <c r="N159">
        <f t="shared" si="17"/>
        <v>700</v>
      </c>
      <c r="O159">
        <f t="shared" si="17"/>
        <v>700</v>
      </c>
      <c r="P159">
        <f t="shared" si="17"/>
        <v>700</v>
      </c>
    </row>
    <row r="160" spans="11:16" x14ac:dyDescent="0.25">
      <c r="K160" t="str">
        <f t="shared" si="13"/>
        <v>UK -&gt; NL</v>
      </c>
      <c r="L160">
        <f t="shared" si="17"/>
        <v>0</v>
      </c>
      <c r="M160">
        <f t="shared" si="17"/>
        <v>1000</v>
      </c>
      <c r="N160">
        <f t="shared" si="17"/>
        <v>1000</v>
      </c>
      <c r="O160">
        <f t="shared" si="17"/>
        <v>1320</v>
      </c>
      <c r="P160">
        <f t="shared" si="17"/>
        <v>1000</v>
      </c>
    </row>
    <row r="161" spans="11:16" x14ac:dyDescent="0.25">
      <c r="K161" t="str">
        <f t="shared" si="13"/>
        <v>SE -&gt; NO</v>
      </c>
      <c r="L161">
        <f t="shared" si="17"/>
        <v>3350</v>
      </c>
      <c r="M161">
        <f t="shared" si="17"/>
        <v>3550</v>
      </c>
      <c r="N161">
        <f t="shared" si="17"/>
        <v>4550</v>
      </c>
      <c r="O161">
        <f t="shared" si="17"/>
        <v>5450</v>
      </c>
      <c r="P161">
        <f t="shared" si="17"/>
        <v>3550</v>
      </c>
    </row>
    <row r="162" spans="11:16" x14ac:dyDescent="0.25">
      <c r="K162" t="str">
        <f t="shared" si="13"/>
        <v>UK -&gt; NO</v>
      </c>
      <c r="L162">
        <f t="shared" si="17"/>
        <v>0</v>
      </c>
      <c r="M162">
        <f t="shared" si="17"/>
        <v>0</v>
      </c>
      <c r="N162">
        <f t="shared" si="17"/>
        <v>0</v>
      </c>
      <c r="O162">
        <f t="shared" si="17"/>
        <v>1400</v>
      </c>
      <c r="P162">
        <f t="shared" si="17"/>
        <v>0</v>
      </c>
    </row>
    <row r="163" spans="11:16" x14ac:dyDescent="0.25">
      <c r="K163" t="str">
        <f t="shared" si="13"/>
        <v>SE -&gt; PL</v>
      </c>
      <c r="L163">
        <f t="shared" si="17"/>
        <v>600</v>
      </c>
      <c r="M163">
        <f t="shared" si="17"/>
        <v>600</v>
      </c>
      <c r="N163">
        <f t="shared" si="17"/>
        <v>600</v>
      </c>
      <c r="O163">
        <f t="shared" si="17"/>
        <v>600</v>
      </c>
      <c r="P163">
        <f t="shared" si="17"/>
        <v>600</v>
      </c>
    </row>
    <row r="164" spans="11:16" x14ac:dyDescent="0.25">
      <c r="K164" t="str">
        <f t="shared" si="13"/>
        <v>RS -&gt; RO</v>
      </c>
      <c r="L164">
        <f t="shared" si="17"/>
        <v>909.99999999999989</v>
      </c>
      <c r="M164">
        <f t="shared" si="17"/>
        <v>909.99999999999989</v>
      </c>
      <c r="N164">
        <f t="shared" si="17"/>
        <v>909.99999999999989</v>
      </c>
      <c r="O164">
        <f t="shared" si="17"/>
        <v>909.99999999999989</v>
      </c>
      <c r="P164">
        <f t="shared" si="17"/>
        <v>1300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D5"/>
  <sheetViews>
    <sheetView workbookViewId="0">
      <selection activeCell="H31" sqref="H31"/>
    </sheetView>
  </sheetViews>
  <sheetFormatPr defaultRowHeight="15" x14ac:dyDescent="0.25"/>
  <cols>
    <col min="1" max="1" width="10.7109375" bestFit="1" customWidth="1"/>
    <col min="3" max="3" width="10.42578125" bestFit="1" customWidth="1"/>
  </cols>
  <sheetData>
    <row r="2" spans="1:4" x14ac:dyDescent="0.25">
      <c r="A2" t="s">
        <v>210</v>
      </c>
      <c r="B2" t="s">
        <v>211</v>
      </c>
      <c r="C2" t="s">
        <v>212</v>
      </c>
      <c r="D2" t="s">
        <v>213</v>
      </c>
    </row>
    <row r="3" spans="1:4" x14ac:dyDescent="0.25">
      <c r="A3" s="207"/>
    </row>
    <row r="4" spans="1:4" x14ac:dyDescent="0.25">
      <c r="A4" s="207"/>
    </row>
    <row r="5" spans="1:4" x14ac:dyDescent="0.25">
      <c r="A5" s="2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1:L26"/>
  <sheetViews>
    <sheetView workbookViewId="0">
      <selection activeCell="B6" sqref="B6"/>
    </sheetView>
  </sheetViews>
  <sheetFormatPr defaultRowHeight="15" x14ac:dyDescent="0.25"/>
  <cols>
    <col min="2" max="2" width="13.140625" customWidth="1"/>
    <col min="3" max="3" width="10.140625" bestFit="1" customWidth="1"/>
    <col min="5" max="6" width="18.7109375" bestFit="1" customWidth="1"/>
  </cols>
  <sheetData>
    <row r="1" spans="2:12" x14ac:dyDescent="0.25">
      <c r="B1" s="231" t="s">
        <v>478</v>
      </c>
      <c r="C1" s="232"/>
      <c r="D1" s="232"/>
      <c r="E1" s="232"/>
      <c r="F1" s="232"/>
      <c r="G1" s="232"/>
      <c r="H1" s="232"/>
      <c r="I1" s="232"/>
      <c r="J1" s="232"/>
      <c r="K1" s="232"/>
      <c r="L1" s="233"/>
    </row>
    <row r="2" spans="2:12" x14ac:dyDescent="0.25">
      <c r="B2" s="231" t="s">
        <v>479</v>
      </c>
      <c r="C2" s="232"/>
      <c r="D2" s="232"/>
      <c r="E2" s="232"/>
      <c r="F2" s="232"/>
      <c r="G2" s="232"/>
      <c r="H2" s="232"/>
      <c r="I2" s="232"/>
      <c r="J2" s="232"/>
      <c r="K2" s="232"/>
      <c r="L2" s="233"/>
    </row>
    <row r="4" spans="2:12" ht="36" x14ac:dyDescent="0.25">
      <c r="B4" t="s">
        <v>480</v>
      </c>
      <c r="C4" s="215" t="s">
        <v>481</v>
      </c>
      <c r="D4" s="215" t="s">
        <v>482</v>
      </c>
      <c r="E4" s="215" t="s">
        <v>483</v>
      </c>
      <c r="F4" s="215" t="s">
        <v>484</v>
      </c>
      <c r="G4" s="215" t="s">
        <v>485</v>
      </c>
      <c r="H4" s="215" t="s">
        <v>486</v>
      </c>
      <c r="I4" s="215" t="s">
        <v>487</v>
      </c>
      <c r="J4" s="215" t="s">
        <v>488</v>
      </c>
    </row>
    <row r="5" spans="2:12" x14ac:dyDescent="0.25">
      <c r="C5" s="216"/>
      <c r="D5" s="216"/>
      <c r="E5" s="216"/>
      <c r="F5" s="216"/>
      <c r="G5" s="216"/>
      <c r="H5" s="216" t="s">
        <v>489</v>
      </c>
      <c r="I5" s="216" t="s">
        <v>490</v>
      </c>
      <c r="J5" s="216" t="s">
        <v>491</v>
      </c>
    </row>
    <row r="6" spans="2:12" x14ac:dyDescent="0.25">
      <c r="B6" t="s">
        <v>12</v>
      </c>
      <c r="C6" s="217" t="s">
        <v>492</v>
      </c>
      <c r="D6" s="217" t="s">
        <v>493</v>
      </c>
      <c r="E6" s="217" t="s">
        <v>494</v>
      </c>
      <c r="F6" s="217" t="s">
        <v>495</v>
      </c>
      <c r="G6" s="217">
        <v>220</v>
      </c>
      <c r="H6" s="217" t="s">
        <v>496</v>
      </c>
      <c r="I6" s="218">
        <v>29.399999618530273</v>
      </c>
      <c r="J6" s="217">
        <v>403</v>
      </c>
    </row>
    <row r="7" spans="2:12" x14ac:dyDescent="0.25">
      <c r="B7" t="s">
        <v>12</v>
      </c>
      <c r="C7" s="217" t="s">
        <v>497</v>
      </c>
      <c r="D7" s="217" t="s">
        <v>498</v>
      </c>
      <c r="E7" s="217" t="s">
        <v>499</v>
      </c>
      <c r="F7" s="217" t="s">
        <v>500</v>
      </c>
      <c r="G7" s="217">
        <v>220</v>
      </c>
      <c r="H7" s="217" t="s">
        <v>501</v>
      </c>
      <c r="I7" s="218">
        <v>5.75</v>
      </c>
      <c r="J7" s="217">
        <v>400</v>
      </c>
    </row>
    <row r="8" spans="2:12" x14ac:dyDescent="0.25">
      <c r="B8" t="s">
        <v>12</v>
      </c>
      <c r="C8" s="217" t="s">
        <v>497</v>
      </c>
      <c r="D8" s="217" t="s">
        <v>498</v>
      </c>
      <c r="E8" s="217" t="s">
        <v>502</v>
      </c>
      <c r="F8" s="217" t="s">
        <v>503</v>
      </c>
      <c r="G8" s="217">
        <v>220</v>
      </c>
      <c r="H8" s="217" t="s">
        <v>504</v>
      </c>
      <c r="I8" s="218">
        <v>7.8499999046325684</v>
      </c>
      <c r="J8" s="217">
        <v>442</v>
      </c>
    </row>
    <row r="9" spans="2:12" x14ac:dyDescent="0.25">
      <c r="B9" t="s">
        <v>12</v>
      </c>
      <c r="C9" s="217" t="s">
        <v>497</v>
      </c>
      <c r="D9" s="217" t="s">
        <v>498</v>
      </c>
      <c r="E9" s="217" t="s">
        <v>505</v>
      </c>
      <c r="F9" s="217" t="s">
        <v>503</v>
      </c>
      <c r="G9" s="217">
        <v>220</v>
      </c>
      <c r="H9" s="217" t="s">
        <v>506</v>
      </c>
      <c r="I9" s="218">
        <v>1.934999942779541</v>
      </c>
      <c r="J9" s="217">
        <v>442</v>
      </c>
    </row>
    <row r="10" spans="2:12" x14ac:dyDescent="0.25">
      <c r="B10" t="s">
        <v>12</v>
      </c>
      <c r="C10" s="217" t="s">
        <v>507</v>
      </c>
      <c r="D10" s="217" t="s">
        <v>508</v>
      </c>
      <c r="E10" s="217" t="s">
        <v>509</v>
      </c>
      <c r="F10" s="217" t="s">
        <v>510</v>
      </c>
      <c r="G10" s="217">
        <v>380</v>
      </c>
      <c r="H10" s="217" t="s">
        <v>511</v>
      </c>
      <c r="I10" s="218">
        <v>31.5</v>
      </c>
      <c r="J10" s="217">
        <v>1316</v>
      </c>
    </row>
    <row r="11" spans="2:12" x14ac:dyDescent="0.25">
      <c r="B11" t="s">
        <v>12</v>
      </c>
      <c r="C11" s="217" t="s">
        <v>512</v>
      </c>
      <c r="D11" s="217" t="s">
        <v>513</v>
      </c>
      <c r="E11" s="217" t="s">
        <v>514</v>
      </c>
      <c r="F11" s="217" t="s">
        <v>515</v>
      </c>
      <c r="G11" s="217">
        <v>380</v>
      </c>
      <c r="H11" s="217" t="s">
        <v>516</v>
      </c>
      <c r="I11" s="218">
        <v>38.450000762939453</v>
      </c>
      <c r="J11" s="217">
        <v>1316</v>
      </c>
    </row>
    <row r="12" spans="2:12" x14ac:dyDescent="0.25">
      <c r="B12" t="s">
        <v>12</v>
      </c>
      <c r="C12" s="217" t="s">
        <v>512</v>
      </c>
      <c r="D12" s="217" t="s">
        <v>513</v>
      </c>
      <c r="E12" s="217" t="s">
        <v>517</v>
      </c>
      <c r="F12" s="217" t="s">
        <v>518</v>
      </c>
      <c r="G12" s="217">
        <v>380</v>
      </c>
      <c r="H12" s="217" t="s">
        <v>519</v>
      </c>
      <c r="I12" s="218">
        <v>21.649999618530273</v>
      </c>
      <c r="J12" s="217">
        <v>1528</v>
      </c>
    </row>
    <row r="13" spans="2:12" x14ac:dyDescent="0.25">
      <c r="B13" s="219" t="s">
        <v>520</v>
      </c>
      <c r="C13" s="219"/>
      <c r="D13" s="219"/>
      <c r="E13" s="219"/>
      <c r="F13" s="219"/>
      <c r="G13" s="219"/>
      <c r="H13" s="219"/>
      <c r="I13" s="219"/>
      <c r="J13" s="219">
        <f>SUM(J6:J12)</f>
        <v>5847</v>
      </c>
    </row>
    <row r="18" spans="2:10" x14ac:dyDescent="0.25">
      <c r="B18" t="s">
        <v>21</v>
      </c>
      <c r="C18" s="217" t="s">
        <v>521</v>
      </c>
      <c r="D18" s="217" t="s">
        <v>522</v>
      </c>
      <c r="E18" s="217" t="s">
        <v>523</v>
      </c>
      <c r="F18" s="217" t="s">
        <v>524</v>
      </c>
      <c r="G18" s="217">
        <v>380</v>
      </c>
      <c r="H18" s="217" t="s">
        <v>525</v>
      </c>
      <c r="I18" s="218">
        <v>5.5</v>
      </c>
      <c r="J18" s="217">
        <v>1420</v>
      </c>
    </row>
    <row r="19" spans="2:10" x14ac:dyDescent="0.25">
      <c r="B19" t="s">
        <v>21</v>
      </c>
      <c r="C19" s="217" t="s">
        <v>521</v>
      </c>
      <c r="D19" s="217" t="s">
        <v>522</v>
      </c>
      <c r="E19" s="217" t="s">
        <v>526</v>
      </c>
      <c r="F19" s="217" t="s">
        <v>524</v>
      </c>
      <c r="G19" s="217">
        <v>380</v>
      </c>
      <c r="H19" s="217" t="s">
        <v>527</v>
      </c>
      <c r="I19" s="218">
        <v>5.5</v>
      </c>
      <c r="J19" s="217">
        <v>1350</v>
      </c>
    </row>
    <row r="20" spans="2:10" x14ac:dyDescent="0.25">
      <c r="B20" t="s">
        <v>21</v>
      </c>
      <c r="C20" s="217" t="s">
        <v>528</v>
      </c>
      <c r="D20" s="217" t="s">
        <v>529</v>
      </c>
      <c r="E20" s="217" t="s">
        <v>530</v>
      </c>
      <c r="F20" s="217" t="s">
        <v>531</v>
      </c>
      <c r="G20" s="217">
        <v>380</v>
      </c>
      <c r="H20" s="217" t="s">
        <v>532</v>
      </c>
      <c r="I20" s="218">
        <v>23.700000762939453</v>
      </c>
      <c r="J20" s="217">
        <v>1645</v>
      </c>
    </row>
    <row r="21" spans="2:10" x14ac:dyDescent="0.25">
      <c r="B21" t="s">
        <v>21</v>
      </c>
      <c r="C21" s="217" t="s">
        <v>528</v>
      </c>
      <c r="D21" s="217" t="s">
        <v>529</v>
      </c>
      <c r="E21" s="217" t="s">
        <v>533</v>
      </c>
      <c r="F21" s="217" t="s">
        <v>534</v>
      </c>
      <c r="G21" s="217">
        <v>380</v>
      </c>
      <c r="H21" s="217" t="s">
        <v>535</v>
      </c>
      <c r="I21" s="218">
        <v>33.549999237060547</v>
      </c>
      <c r="J21" s="217">
        <v>1645</v>
      </c>
    </row>
    <row r="24" spans="2:10" x14ac:dyDescent="0.25">
      <c r="B24" t="s">
        <v>536</v>
      </c>
      <c r="C24" t="s">
        <v>537</v>
      </c>
      <c r="D24" t="s">
        <v>537</v>
      </c>
      <c r="E24" t="s">
        <v>528</v>
      </c>
      <c r="F24" t="s">
        <v>529</v>
      </c>
      <c r="G24">
        <v>380</v>
      </c>
      <c r="H24" t="s">
        <v>538</v>
      </c>
      <c r="I24">
        <v>6.8</v>
      </c>
      <c r="J24">
        <v>1316</v>
      </c>
    </row>
    <row r="26" spans="2:10" x14ac:dyDescent="0.25">
      <c r="B26" s="219" t="s">
        <v>520</v>
      </c>
      <c r="C26" s="219"/>
      <c r="D26" s="219"/>
      <c r="E26" s="219"/>
      <c r="F26" s="219"/>
      <c r="G26" s="219"/>
      <c r="H26" s="219"/>
      <c r="I26" s="219"/>
      <c r="J26" s="219">
        <f>J18+J19+J24</f>
        <v>4086</v>
      </c>
    </row>
  </sheetData>
  <mergeCells count="2">
    <mergeCell ref="B1:L1"/>
    <mergeCell ref="B2:L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92D050"/>
  </sheetPr>
  <dimension ref="A1:E184"/>
  <sheetViews>
    <sheetView zoomScaleNormal="100" workbookViewId="0">
      <selection activeCell="B6" sqref="B6"/>
    </sheetView>
  </sheetViews>
  <sheetFormatPr defaultColWidth="9.140625" defaultRowHeight="15" x14ac:dyDescent="0.25"/>
  <cols>
    <col min="1" max="1" width="24.140625" customWidth="1"/>
    <col min="2" max="2" width="15.7109375" customWidth="1"/>
    <col min="3" max="3" width="16.140625" customWidth="1"/>
    <col min="4" max="4" width="16.140625" style="228" customWidth="1"/>
  </cols>
  <sheetData>
    <row r="1" spans="1:5" ht="30.75" thickBot="1" x14ac:dyDescent="0.3">
      <c r="A1" s="220" t="s">
        <v>539</v>
      </c>
      <c r="B1" s="221"/>
      <c r="C1" s="222" t="s">
        <v>540</v>
      </c>
      <c r="D1" s="222" t="s">
        <v>541</v>
      </c>
      <c r="E1" s="223" t="s">
        <v>542</v>
      </c>
    </row>
    <row r="2" spans="1:5" x14ac:dyDescent="0.25">
      <c r="A2" s="224" t="s">
        <v>543</v>
      </c>
      <c r="B2" s="224" t="s">
        <v>261</v>
      </c>
      <c r="C2" s="224">
        <v>250</v>
      </c>
      <c r="D2" s="225">
        <v>250</v>
      </c>
      <c r="E2" s="224"/>
    </row>
    <row r="3" spans="1:5" x14ac:dyDescent="0.25">
      <c r="A3" s="224" t="s">
        <v>544</v>
      </c>
      <c r="B3" s="224" t="s">
        <v>262</v>
      </c>
      <c r="C3" s="224">
        <v>350</v>
      </c>
      <c r="D3" s="225">
        <v>350</v>
      </c>
      <c r="E3" s="224"/>
    </row>
    <row r="4" spans="1:5" x14ac:dyDescent="0.25">
      <c r="A4" s="224" t="s">
        <v>545</v>
      </c>
      <c r="B4" s="224" t="s">
        <v>546</v>
      </c>
      <c r="C4" s="224">
        <v>200</v>
      </c>
      <c r="D4" s="225">
        <v>200</v>
      </c>
      <c r="E4" s="224"/>
    </row>
    <row r="5" spans="1:5" x14ac:dyDescent="0.25">
      <c r="A5" s="224" t="s">
        <v>547</v>
      </c>
      <c r="B5" s="224" t="s">
        <v>263</v>
      </c>
      <c r="C5" s="224">
        <v>760</v>
      </c>
      <c r="D5" s="225">
        <v>760</v>
      </c>
      <c r="E5" s="224"/>
    </row>
    <row r="6" spans="1:5" x14ac:dyDescent="0.25">
      <c r="A6" s="224" t="s">
        <v>548</v>
      </c>
      <c r="B6" s="224" t="s">
        <v>264</v>
      </c>
      <c r="C6" s="224">
        <v>1700</v>
      </c>
      <c r="D6" s="224">
        <v>1700</v>
      </c>
      <c r="E6" s="224"/>
    </row>
    <row r="7" spans="1:5" x14ac:dyDescent="0.25">
      <c r="A7" s="224" t="s">
        <v>549</v>
      </c>
      <c r="B7" s="224" t="s">
        <v>265</v>
      </c>
      <c r="C7" s="224">
        <v>1000</v>
      </c>
      <c r="D7" s="224">
        <v>1000</v>
      </c>
      <c r="E7" s="224"/>
    </row>
    <row r="8" spans="1:5" x14ac:dyDescent="0.25">
      <c r="A8" s="224" t="s">
        <v>550</v>
      </c>
      <c r="B8" s="224" t="s">
        <v>266</v>
      </c>
      <c r="C8" s="224">
        <v>5000</v>
      </c>
      <c r="D8" s="225">
        <v>7500</v>
      </c>
      <c r="E8" s="224"/>
    </row>
    <row r="9" spans="1:5" x14ac:dyDescent="0.25">
      <c r="A9" s="224" t="s">
        <v>551</v>
      </c>
      <c r="B9" s="224" t="s">
        <v>267</v>
      </c>
      <c r="C9" s="224">
        <v>1200</v>
      </c>
      <c r="D9" s="225">
        <v>1200</v>
      </c>
      <c r="E9" s="224"/>
    </row>
    <row r="10" spans="1:5" x14ac:dyDescent="0.25">
      <c r="A10" s="224" t="s">
        <v>552</v>
      </c>
      <c r="B10" s="224" t="s">
        <v>268</v>
      </c>
      <c r="C10" s="224">
        <v>555</v>
      </c>
      <c r="D10" s="225">
        <v>1655</v>
      </c>
      <c r="E10" s="224"/>
    </row>
    <row r="11" spans="1:5" x14ac:dyDescent="0.25">
      <c r="A11" s="224" t="s">
        <v>553</v>
      </c>
      <c r="B11" s="224" t="s">
        <v>269</v>
      </c>
      <c r="C11" s="224">
        <v>1200</v>
      </c>
      <c r="D11" s="225">
        <v>1200</v>
      </c>
      <c r="E11" s="224"/>
    </row>
    <row r="12" spans="1:5" x14ac:dyDescent="0.25">
      <c r="A12" s="224" t="s">
        <v>554</v>
      </c>
      <c r="B12" s="224" t="s">
        <v>270</v>
      </c>
      <c r="C12" s="224">
        <v>1344</v>
      </c>
      <c r="D12" s="225">
        <v>1844</v>
      </c>
      <c r="E12" s="224"/>
    </row>
    <row r="13" spans="1:5" x14ac:dyDescent="0.25">
      <c r="A13" s="224" t="s">
        <v>555</v>
      </c>
      <c r="B13" s="224" t="s">
        <v>271</v>
      </c>
      <c r="C13" s="224">
        <v>500</v>
      </c>
      <c r="D13" s="225">
        <v>500</v>
      </c>
      <c r="E13" s="224"/>
    </row>
    <row r="14" spans="1:5" x14ac:dyDescent="0.25">
      <c r="A14" s="224" t="s">
        <v>556</v>
      </c>
      <c r="B14" s="224" t="s">
        <v>272</v>
      </c>
      <c r="C14" s="224">
        <v>1100</v>
      </c>
      <c r="D14" s="225">
        <v>1100</v>
      </c>
      <c r="E14" s="224"/>
    </row>
    <row r="15" spans="1:5" x14ac:dyDescent="0.25">
      <c r="A15" s="224" t="s">
        <v>557</v>
      </c>
      <c r="B15" s="224" t="s">
        <v>558</v>
      </c>
      <c r="C15" s="224">
        <v>1000</v>
      </c>
      <c r="D15" s="225">
        <v>1000</v>
      </c>
      <c r="E15" s="224"/>
    </row>
    <row r="16" spans="1:5" x14ac:dyDescent="0.25">
      <c r="A16" s="224" t="s">
        <v>559</v>
      </c>
      <c r="B16" s="224" t="s">
        <v>273</v>
      </c>
      <c r="C16" s="224">
        <v>2800</v>
      </c>
      <c r="D16" s="225">
        <v>2800</v>
      </c>
      <c r="E16" s="224"/>
    </row>
    <row r="17" spans="1:5" x14ac:dyDescent="0.25">
      <c r="A17" s="224" t="s">
        <v>560</v>
      </c>
      <c r="B17" s="224" t="s">
        <v>561</v>
      </c>
      <c r="C17" s="224">
        <v>1000</v>
      </c>
      <c r="D17" s="225">
        <v>1000</v>
      </c>
      <c r="E17" s="224"/>
    </row>
    <row r="18" spans="1:5" x14ac:dyDescent="0.25">
      <c r="A18" s="224" t="s">
        <v>562</v>
      </c>
      <c r="B18" s="226" t="s">
        <v>563</v>
      </c>
      <c r="C18" s="224">
        <v>380</v>
      </c>
      <c r="D18" s="225">
        <v>380</v>
      </c>
      <c r="E18" s="224"/>
    </row>
    <row r="19" spans="1:5" x14ac:dyDescent="0.25">
      <c r="A19" s="224" t="s">
        <v>564</v>
      </c>
      <c r="B19" s="226" t="s">
        <v>565</v>
      </c>
      <c r="C19" s="224">
        <v>700</v>
      </c>
      <c r="D19" s="225">
        <v>700</v>
      </c>
      <c r="E19" s="224"/>
    </row>
    <row r="20" spans="1:5" x14ac:dyDescent="0.25">
      <c r="A20" s="224" t="s">
        <v>566</v>
      </c>
      <c r="B20" s="224" t="s">
        <v>274</v>
      </c>
      <c r="C20" s="224">
        <v>2400</v>
      </c>
      <c r="D20" s="225">
        <v>2400</v>
      </c>
      <c r="E20" s="224"/>
    </row>
    <row r="21" spans="1:5" x14ac:dyDescent="0.25">
      <c r="A21" s="224" t="s">
        <v>567</v>
      </c>
      <c r="B21" s="224" t="s">
        <v>275</v>
      </c>
      <c r="C21" s="224">
        <v>1728</v>
      </c>
      <c r="D21" s="225">
        <v>1728</v>
      </c>
      <c r="E21" s="224"/>
    </row>
    <row r="22" spans="1:5" x14ac:dyDescent="0.25">
      <c r="A22" s="224" t="s">
        <v>568</v>
      </c>
      <c r="B22" s="224" t="s">
        <v>276</v>
      </c>
      <c r="C22" s="225">
        <v>530</v>
      </c>
      <c r="D22" s="225">
        <v>530</v>
      </c>
      <c r="E22" s="224"/>
    </row>
    <row r="23" spans="1:5" x14ac:dyDescent="0.25">
      <c r="A23" s="224" t="s">
        <v>569</v>
      </c>
      <c r="B23" s="224" t="s">
        <v>277</v>
      </c>
      <c r="C23" s="225">
        <v>1400</v>
      </c>
      <c r="D23" s="225">
        <v>1400</v>
      </c>
      <c r="E23" s="224"/>
    </row>
    <row r="24" spans="1:5" x14ac:dyDescent="0.25">
      <c r="A24" s="224" t="s">
        <v>570</v>
      </c>
      <c r="B24" s="224" t="s">
        <v>278</v>
      </c>
      <c r="C24" s="224">
        <v>600</v>
      </c>
      <c r="D24" s="225">
        <v>600</v>
      </c>
      <c r="E24" s="224"/>
    </row>
    <row r="25" spans="1:5" x14ac:dyDescent="0.25">
      <c r="A25" s="224" t="s">
        <v>571</v>
      </c>
      <c r="B25" s="224" t="s">
        <v>280</v>
      </c>
      <c r="C25" s="224">
        <v>1700</v>
      </c>
      <c r="D25" s="225">
        <v>1700</v>
      </c>
      <c r="E25" s="224"/>
    </row>
    <row r="26" spans="1:5" x14ac:dyDescent="0.25">
      <c r="A26" s="224" t="s">
        <v>572</v>
      </c>
      <c r="B26" s="224" t="s">
        <v>281</v>
      </c>
      <c r="C26" s="224">
        <v>4700</v>
      </c>
      <c r="D26" s="225">
        <v>4700</v>
      </c>
      <c r="E26" s="224"/>
    </row>
    <row r="27" spans="1:5" x14ac:dyDescent="0.25">
      <c r="A27" s="224" t="s">
        <v>573</v>
      </c>
      <c r="B27" s="224" t="s">
        <v>282</v>
      </c>
      <c r="C27" s="224">
        <v>1300</v>
      </c>
      <c r="D27" s="225">
        <v>1300</v>
      </c>
      <c r="E27" s="224"/>
    </row>
    <row r="28" spans="1:5" x14ac:dyDescent="0.25">
      <c r="A28" s="224" t="s">
        <v>574</v>
      </c>
      <c r="B28" s="224" t="s">
        <v>283</v>
      </c>
      <c r="C28" s="224">
        <v>6240</v>
      </c>
      <c r="D28" s="225">
        <v>6240</v>
      </c>
      <c r="E28" s="224"/>
    </row>
    <row r="29" spans="1:5" x14ac:dyDescent="0.25">
      <c r="A29" s="224" t="s">
        <v>575</v>
      </c>
      <c r="B29" s="224" t="s">
        <v>576</v>
      </c>
      <c r="C29" s="224">
        <v>2000</v>
      </c>
      <c r="D29" s="225">
        <v>2000</v>
      </c>
      <c r="E29" s="224"/>
    </row>
    <row r="30" spans="1:5" x14ac:dyDescent="0.25">
      <c r="A30" s="224" t="s">
        <v>577</v>
      </c>
      <c r="B30" s="224" t="s">
        <v>284</v>
      </c>
      <c r="C30" s="224">
        <v>1200</v>
      </c>
      <c r="D30" s="225">
        <v>1200</v>
      </c>
      <c r="E30" s="224"/>
    </row>
    <row r="31" spans="1:5" x14ac:dyDescent="0.25">
      <c r="A31" s="224" t="s">
        <v>578</v>
      </c>
      <c r="B31" s="224" t="s">
        <v>285</v>
      </c>
      <c r="C31" s="224">
        <v>2100</v>
      </c>
      <c r="D31" s="225">
        <v>2600</v>
      </c>
      <c r="E31" s="224"/>
    </row>
    <row r="32" spans="1:5" x14ac:dyDescent="0.25">
      <c r="A32" s="224" t="s">
        <v>579</v>
      </c>
      <c r="B32" s="226" t="s">
        <v>580</v>
      </c>
      <c r="C32" s="224">
        <v>0</v>
      </c>
      <c r="D32" s="225">
        <v>0</v>
      </c>
      <c r="E32" s="224"/>
    </row>
    <row r="33" spans="1:5" x14ac:dyDescent="0.25">
      <c r="A33" s="224" t="s">
        <v>581</v>
      </c>
      <c r="B33" s="226" t="s">
        <v>582</v>
      </c>
      <c r="C33" s="224">
        <v>500</v>
      </c>
      <c r="D33" s="225">
        <v>500</v>
      </c>
      <c r="E33" s="224"/>
    </row>
    <row r="34" spans="1:5" x14ac:dyDescent="0.25">
      <c r="A34" s="224" t="s">
        <v>583</v>
      </c>
      <c r="B34" s="224" t="s">
        <v>287</v>
      </c>
      <c r="C34" s="224">
        <v>2100</v>
      </c>
      <c r="D34" s="225">
        <v>2100</v>
      </c>
      <c r="E34" s="224"/>
    </row>
    <row r="35" spans="1:5" x14ac:dyDescent="0.25">
      <c r="A35" s="224" t="s">
        <v>584</v>
      </c>
      <c r="B35" s="224" t="s">
        <v>288</v>
      </c>
      <c r="C35" s="224">
        <v>5000</v>
      </c>
      <c r="D35" s="225">
        <v>7500</v>
      </c>
      <c r="E35" s="224"/>
    </row>
    <row r="36" spans="1:5" x14ac:dyDescent="0.25">
      <c r="A36" s="224" t="s">
        <v>585</v>
      </c>
      <c r="B36" s="224" t="s">
        <v>586</v>
      </c>
      <c r="C36" s="224">
        <v>1000</v>
      </c>
      <c r="D36" s="225">
        <v>1000</v>
      </c>
      <c r="E36" s="224"/>
    </row>
    <row r="37" spans="1:5" x14ac:dyDescent="0.25">
      <c r="A37" s="224" t="s">
        <v>587</v>
      </c>
      <c r="B37" s="224" t="s">
        <v>289</v>
      </c>
      <c r="C37" s="224">
        <v>3286</v>
      </c>
      <c r="D37" s="225">
        <v>3286</v>
      </c>
      <c r="E37" s="224"/>
    </row>
    <row r="38" spans="1:5" x14ac:dyDescent="0.25">
      <c r="A38" s="224" t="s">
        <v>588</v>
      </c>
      <c r="B38" s="224" t="s">
        <v>290</v>
      </c>
      <c r="C38" s="225">
        <v>1500</v>
      </c>
      <c r="D38" s="225">
        <v>2000</v>
      </c>
      <c r="E38" s="224"/>
    </row>
    <row r="39" spans="1:5" x14ac:dyDescent="0.25">
      <c r="A39" s="224" t="s">
        <v>589</v>
      </c>
      <c r="B39" s="226" t="s">
        <v>590</v>
      </c>
      <c r="C39" s="225">
        <v>1000</v>
      </c>
      <c r="D39" s="225">
        <v>1000</v>
      </c>
      <c r="E39" s="224"/>
    </row>
    <row r="40" spans="1:5" x14ac:dyDescent="0.25">
      <c r="A40" s="224" t="s">
        <v>591</v>
      </c>
      <c r="B40" s="226" t="s">
        <v>592</v>
      </c>
      <c r="C40" s="224">
        <v>3000</v>
      </c>
      <c r="D40" s="225">
        <v>3000</v>
      </c>
      <c r="E40" s="224"/>
    </row>
    <row r="41" spans="1:5" x14ac:dyDescent="0.25">
      <c r="A41" s="224" t="s">
        <v>593</v>
      </c>
      <c r="B41" s="224" t="s">
        <v>292</v>
      </c>
      <c r="C41" s="224">
        <v>3000</v>
      </c>
      <c r="D41" s="225">
        <v>4800</v>
      </c>
      <c r="E41" s="224"/>
    </row>
    <row r="42" spans="1:5" x14ac:dyDescent="0.25">
      <c r="A42" s="224" t="s">
        <v>594</v>
      </c>
      <c r="B42" s="226" t="s">
        <v>595</v>
      </c>
      <c r="C42" s="224">
        <v>2300</v>
      </c>
      <c r="D42" s="225">
        <v>2300</v>
      </c>
      <c r="E42" s="224"/>
    </row>
    <row r="43" spans="1:5" x14ac:dyDescent="0.25">
      <c r="A43" s="224" t="s">
        <v>596</v>
      </c>
      <c r="B43" s="224" t="s">
        <v>293</v>
      </c>
      <c r="C43" s="224">
        <v>4450</v>
      </c>
      <c r="D43" s="225">
        <v>5000</v>
      </c>
      <c r="E43" s="224"/>
    </row>
    <row r="44" spans="1:5" x14ac:dyDescent="0.25">
      <c r="A44" s="224" t="s">
        <v>597</v>
      </c>
      <c r="B44" s="224" t="s">
        <v>598</v>
      </c>
      <c r="C44" s="224">
        <v>1400</v>
      </c>
      <c r="D44" s="225">
        <v>1400</v>
      </c>
      <c r="E44" s="224"/>
    </row>
    <row r="45" spans="1:5" x14ac:dyDescent="0.25">
      <c r="A45" s="224" t="s">
        <v>599</v>
      </c>
      <c r="B45" s="224" t="s">
        <v>600</v>
      </c>
      <c r="C45" s="224">
        <v>0</v>
      </c>
      <c r="D45" s="225">
        <v>0</v>
      </c>
      <c r="E45" s="224"/>
    </row>
    <row r="46" spans="1:5" x14ac:dyDescent="0.25">
      <c r="A46" s="224" t="s">
        <v>601</v>
      </c>
      <c r="B46" s="224" t="s">
        <v>602</v>
      </c>
      <c r="C46" s="224">
        <v>2000</v>
      </c>
      <c r="D46" s="225">
        <v>2000</v>
      </c>
      <c r="E46" s="224"/>
    </row>
    <row r="47" spans="1:5" x14ac:dyDescent="0.25">
      <c r="A47" s="224" t="s">
        <v>603</v>
      </c>
      <c r="B47" s="224" t="s">
        <v>295</v>
      </c>
      <c r="C47" s="224">
        <v>615</v>
      </c>
      <c r="D47" s="225">
        <v>1315</v>
      </c>
      <c r="E47" s="224"/>
    </row>
    <row r="48" spans="1:5" x14ac:dyDescent="0.25">
      <c r="A48" s="224" t="s">
        <v>604</v>
      </c>
      <c r="B48" s="226" t="s">
        <v>605</v>
      </c>
      <c r="C48" s="224">
        <v>1000</v>
      </c>
      <c r="D48" s="225">
        <v>1000</v>
      </c>
      <c r="E48" s="224"/>
    </row>
    <row r="49" spans="1:5" x14ac:dyDescent="0.25">
      <c r="A49" s="224" t="s">
        <v>606</v>
      </c>
      <c r="B49" s="226" t="s">
        <v>607</v>
      </c>
      <c r="C49" s="224">
        <v>600</v>
      </c>
      <c r="D49" s="225">
        <v>600</v>
      </c>
      <c r="E49" s="224"/>
    </row>
    <row r="50" spans="1:5" x14ac:dyDescent="0.25">
      <c r="A50" s="224" t="s">
        <v>608</v>
      </c>
      <c r="B50" s="226" t="s">
        <v>609</v>
      </c>
      <c r="C50" s="224">
        <v>0</v>
      </c>
      <c r="D50" s="225">
        <v>0</v>
      </c>
      <c r="E50" s="224"/>
    </row>
    <row r="51" spans="1:5" x14ac:dyDescent="0.25">
      <c r="A51" s="224" t="s">
        <v>610</v>
      </c>
      <c r="B51" s="226" t="s">
        <v>611</v>
      </c>
      <c r="C51" s="224">
        <v>1700</v>
      </c>
      <c r="D51" s="225">
        <v>1700</v>
      </c>
      <c r="E51" s="224"/>
    </row>
    <row r="52" spans="1:5" x14ac:dyDescent="0.25">
      <c r="A52" s="224" t="s">
        <v>612</v>
      </c>
      <c r="B52" s="226" t="s">
        <v>613</v>
      </c>
      <c r="C52" s="224">
        <v>3000</v>
      </c>
      <c r="D52" s="225">
        <v>3000</v>
      </c>
      <c r="E52" s="224"/>
    </row>
    <row r="53" spans="1:5" x14ac:dyDescent="0.25">
      <c r="A53" s="224" t="s">
        <v>614</v>
      </c>
      <c r="B53" s="226" t="s">
        <v>615</v>
      </c>
      <c r="C53" s="224">
        <v>600</v>
      </c>
      <c r="D53" s="225">
        <v>600</v>
      </c>
      <c r="E53" s="224"/>
    </row>
    <row r="54" spans="1:5" x14ac:dyDescent="0.25">
      <c r="A54" s="224" t="s">
        <v>616</v>
      </c>
      <c r="B54" s="226" t="s">
        <v>617</v>
      </c>
      <c r="C54" s="224">
        <v>1400</v>
      </c>
      <c r="D54" s="225">
        <v>1400</v>
      </c>
      <c r="E54" s="224"/>
    </row>
    <row r="55" spans="1:5" x14ac:dyDescent="0.25">
      <c r="A55" s="224" t="s">
        <v>618</v>
      </c>
      <c r="B55" s="226" t="s">
        <v>619</v>
      </c>
      <c r="C55" s="224">
        <v>700</v>
      </c>
      <c r="D55" s="225">
        <v>700</v>
      </c>
      <c r="E55" s="224"/>
    </row>
    <row r="56" spans="1:5" x14ac:dyDescent="0.25">
      <c r="A56" s="224" t="s">
        <v>620</v>
      </c>
      <c r="B56" s="226" t="s">
        <v>621</v>
      </c>
      <c r="C56" s="224">
        <v>1640</v>
      </c>
      <c r="D56" s="225">
        <v>1640</v>
      </c>
      <c r="E56" s="224"/>
    </row>
    <row r="57" spans="1:5" x14ac:dyDescent="0.25">
      <c r="A57" s="224" t="s">
        <v>622</v>
      </c>
      <c r="B57" s="226" t="s">
        <v>623</v>
      </c>
      <c r="C57" s="224">
        <v>740</v>
      </c>
      <c r="D57" s="225">
        <v>740</v>
      </c>
      <c r="E57" s="224"/>
    </row>
    <row r="58" spans="1:5" x14ac:dyDescent="0.25">
      <c r="A58" s="224" t="s">
        <v>624</v>
      </c>
      <c r="B58" s="224" t="s">
        <v>299</v>
      </c>
      <c r="C58" s="224">
        <v>1016</v>
      </c>
      <c r="D58" s="225">
        <v>1016</v>
      </c>
      <c r="E58" s="224"/>
    </row>
    <row r="59" spans="1:5" x14ac:dyDescent="0.25">
      <c r="A59" s="224" t="s">
        <v>625</v>
      </c>
      <c r="B59" s="224" t="s">
        <v>300</v>
      </c>
      <c r="C59" s="224">
        <v>1600</v>
      </c>
      <c r="D59" s="225">
        <v>1600</v>
      </c>
      <c r="E59" s="224"/>
    </row>
    <row r="60" spans="1:5" x14ac:dyDescent="0.25">
      <c r="A60" s="224" t="s">
        <v>626</v>
      </c>
      <c r="B60" s="224" t="s">
        <v>307</v>
      </c>
      <c r="C60" s="224">
        <v>5000</v>
      </c>
      <c r="D60" s="225">
        <v>8000</v>
      </c>
      <c r="E60" s="224"/>
    </row>
    <row r="61" spans="1:5" x14ac:dyDescent="0.25">
      <c r="A61" s="224" t="s">
        <v>627</v>
      </c>
      <c r="B61" s="224" t="s">
        <v>628</v>
      </c>
      <c r="C61" s="224">
        <v>0</v>
      </c>
      <c r="D61" s="225">
        <v>0</v>
      </c>
      <c r="E61" s="224"/>
    </row>
    <row r="62" spans="1:5" x14ac:dyDescent="0.25">
      <c r="A62" s="224" t="s">
        <v>629</v>
      </c>
      <c r="B62" s="224" t="s">
        <v>308</v>
      </c>
      <c r="C62" s="224">
        <v>4200</v>
      </c>
      <c r="D62" s="225">
        <v>4200</v>
      </c>
      <c r="E62" s="224"/>
    </row>
    <row r="63" spans="1:5" x14ac:dyDescent="0.25">
      <c r="A63" s="224" t="s">
        <v>630</v>
      </c>
      <c r="B63" s="224" t="s">
        <v>309</v>
      </c>
      <c r="C63" s="224">
        <v>1000</v>
      </c>
      <c r="D63" s="225">
        <v>1000</v>
      </c>
      <c r="E63" s="224"/>
    </row>
    <row r="64" spans="1:5" x14ac:dyDescent="0.25">
      <c r="A64" s="224" t="s">
        <v>631</v>
      </c>
      <c r="B64" s="224" t="s">
        <v>310</v>
      </c>
      <c r="C64" s="224">
        <v>0</v>
      </c>
      <c r="D64" s="225">
        <v>0</v>
      </c>
      <c r="E64" s="224"/>
    </row>
    <row r="65" spans="1:5" x14ac:dyDescent="0.25">
      <c r="A65" s="224" t="s">
        <v>632</v>
      </c>
      <c r="B65" s="224" t="s">
        <v>312</v>
      </c>
      <c r="C65" s="224">
        <v>2300</v>
      </c>
      <c r="D65" s="225">
        <v>2800</v>
      </c>
      <c r="E65" s="224"/>
    </row>
    <row r="66" spans="1:5" x14ac:dyDescent="0.25">
      <c r="A66" s="224" t="s">
        <v>633</v>
      </c>
      <c r="B66" s="224" t="s">
        <v>313</v>
      </c>
      <c r="C66" s="224">
        <v>4300</v>
      </c>
      <c r="D66" s="225">
        <v>4300</v>
      </c>
      <c r="E66" s="224"/>
    </row>
    <row r="67" spans="1:5" x14ac:dyDescent="0.25">
      <c r="A67" s="224" t="s">
        <v>634</v>
      </c>
      <c r="B67" s="224" t="s">
        <v>314</v>
      </c>
      <c r="C67" s="224">
        <v>3700</v>
      </c>
      <c r="D67" s="225">
        <v>3700</v>
      </c>
      <c r="E67" s="224"/>
    </row>
    <row r="68" spans="1:5" x14ac:dyDescent="0.25">
      <c r="A68" s="224" t="s">
        <v>635</v>
      </c>
      <c r="B68" s="224" t="s">
        <v>315</v>
      </c>
      <c r="C68" s="224">
        <v>3000</v>
      </c>
      <c r="D68" s="225">
        <v>4800</v>
      </c>
      <c r="E68" s="224"/>
    </row>
    <row r="69" spans="1:5" x14ac:dyDescent="0.25">
      <c r="A69" s="224" t="s">
        <v>636</v>
      </c>
      <c r="B69" s="224" t="s">
        <v>316</v>
      </c>
      <c r="C69" s="224">
        <v>5000</v>
      </c>
      <c r="D69" s="225">
        <v>8000</v>
      </c>
      <c r="E69" s="224"/>
    </row>
    <row r="70" spans="1:5" x14ac:dyDescent="0.25">
      <c r="A70" s="224" t="s">
        <v>637</v>
      </c>
      <c r="B70" s="224" t="s">
        <v>416</v>
      </c>
      <c r="C70" s="224">
        <v>5400</v>
      </c>
      <c r="D70" s="225">
        <v>5400</v>
      </c>
      <c r="E70" s="224"/>
    </row>
    <row r="71" spans="1:5" x14ac:dyDescent="0.25">
      <c r="A71" s="224" t="s">
        <v>638</v>
      </c>
      <c r="B71" s="224" t="s">
        <v>639</v>
      </c>
      <c r="C71" s="224">
        <v>0</v>
      </c>
      <c r="D71" s="225">
        <v>700</v>
      </c>
      <c r="E71" s="224"/>
    </row>
    <row r="72" spans="1:5" ht="15" customHeight="1" x14ac:dyDescent="0.25">
      <c r="A72" s="224" t="s">
        <v>640</v>
      </c>
      <c r="B72" s="224" t="s">
        <v>641</v>
      </c>
      <c r="C72" s="224">
        <v>4350</v>
      </c>
      <c r="D72" s="225">
        <v>4350</v>
      </c>
      <c r="E72" s="224"/>
    </row>
    <row r="73" spans="1:5" x14ac:dyDescent="0.25">
      <c r="A73" s="224" t="s">
        <v>642</v>
      </c>
      <c r="B73" s="224" t="s">
        <v>643</v>
      </c>
      <c r="C73" s="224">
        <v>380</v>
      </c>
      <c r="D73" s="225">
        <v>380</v>
      </c>
      <c r="E73" s="224"/>
    </row>
    <row r="74" spans="1:5" x14ac:dyDescent="0.25">
      <c r="A74" s="224" t="s">
        <v>220</v>
      </c>
      <c r="B74" s="224" t="s">
        <v>644</v>
      </c>
      <c r="C74" s="224">
        <v>1000</v>
      </c>
      <c r="D74" s="225">
        <v>1000</v>
      </c>
      <c r="E74" s="224"/>
    </row>
    <row r="75" spans="1:5" ht="15" customHeight="1" x14ac:dyDescent="0.25">
      <c r="A75" s="224" t="s">
        <v>221</v>
      </c>
      <c r="B75" s="224" t="s">
        <v>645</v>
      </c>
      <c r="C75" s="224">
        <v>1400</v>
      </c>
      <c r="D75" s="225">
        <v>1400</v>
      </c>
      <c r="E75" s="224"/>
    </row>
    <row r="76" spans="1:5" x14ac:dyDescent="0.25">
      <c r="A76" s="224" t="s">
        <v>222</v>
      </c>
      <c r="B76" s="224" t="s">
        <v>417</v>
      </c>
      <c r="C76" s="224">
        <v>5400</v>
      </c>
      <c r="D76" s="225">
        <v>5400</v>
      </c>
      <c r="E76" s="224"/>
    </row>
    <row r="77" spans="1:5" x14ac:dyDescent="0.25">
      <c r="A77" s="224" t="s">
        <v>223</v>
      </c>
      <c r="B77" s="224" t="s">
        <v>646</v>
      </c>
      <c r="C77" s="224">
        <v>0</v>
      </c>
      <c r="D77" s="225">
        <v>0</v>
      </c>
      <c r="E77" s="224"/>
    </row>
    <row r="78" spans="1:5" x14ac:dyDescent="0.25">
      <c r="A78" s="224" t="s">
        <v>224</v>
      </c>
      <c r="B78" s="224" t="s">
        <v>419</v>
      </c>
      <c r="C78" s="224">
        <v>500</v>
      </c>
      <c r="D78" s="227">
        <v>500</v>
      </c>
      <c r="E78" s="224"/>
    </row>
    <row r="79" spans="1:5" x14ac:dyDescent="0.25">
      <c r="A79" s="224" t="s">
        <v>225</v>
      </c>
      <c r="B79" s="224" t="s">
        <v>647</v>
      </c>
      <c r="C79" s="224">
        <v>0</v>
      </c>
      <c r="D79" s="227">
        <v>0</v>
      </c>
      <c r="E79" s="224"/>
    </row>
    <row r="80" spans="1:5" x14ac:dyDescent="0.25">
      <c r="A80" s="224" t="s">
        <v>226</v>
      </c>
      <c r="B80" s="224" t="s">
        <v>648</v>
      </c>
      <c r="C80" s="224">
        <v>500</v>
      </c>
      <c r="D80" s="225">
        <v>500</v>
      </c>
      <c r="E80" s="224"/>
    </row>
    <row r="81" spans="1:5" x14ac:dyDescent="0.25">
      <c r="A81" s="224" t="s">
        <v>227</v>
      </c>
      <c r="B81" s="224" t="s">
        <v>423</v>
      </c>
      <c r="C81" s="224">
        <v>1000</v>
      </c>
      <c r="D81" s="225">
        <v>1000</v>
      </c>
      <c r="E81" s="224"/>
    </row>
    <row r="82" spans="1:5" x14ac:dyDescent="0.25">
      <c r="A82" s="224" t="s">
        <v>228</v>
      </c>
      <c r="B82" s="224" t="s">
        <v>649</v>
      </c>
      <c r="C82" s="224">
        <v>1400</v>
      </c>
      <c r="D82" s="225">
        <v>1400</v>
      </c>
      <c r="E82" s="224"/>
    </row>
    <row r="83" spans="1:5" x14ac:dyDescent="0.25">
      <c r="A83" s="224" t="s">
        <v>650</v>
      </c>
      <c r="B83" s="224" t="s">
        <v>302</v>
      </c>
      <c r="C83" s="224">
        <v>250</v>
      </c>
      <c r="D83" s="225">
        <v>250</v>
      </c>
      <c r="E83" s="224"/>
    </row>
    <row r="84" spans="1:5" x14ac:dyDescent="0.25">
      <c r="A84" s="224" t="s">
        <v>651</v>
      </c>
      <c r="B84" s="224" t="s">
        <v>303</v>
      </c>
      <c r="C84" s="224">
        <v>1032</v>
      </c>
      <c r="D84" s="225">
        <v>1032</v>
      </c>
      <c r="E84" s="224"/>
    </row>
    <row r="85" spans="1:5" x14ac:dyDescent="0.25">
      <c r="A85" s="224" t="s">
        <v>652</v>
      </c>
      <c r="B85" s="224" t="s">
        <v>653</v>
      </c>
      <c r="C85" s="224">
        <v>2000</v>
      </c>
      <c r="D85" s="225">
        <v>2000</v>
      </c>
      <c r="E85" s="224"/>
    </row>
    <row r="86" spans="1:5" x14ac:dyDescent="0.25">
      <c r="A86" s="224" t="s">
        <v>654</v>
      </c>
      <c r="B86" s="224" t="s">
        <v>655</v>
      </c>
      <c r="C86" s="224">
        <v>500</v>
      </c>
      <c r="D86" s="225">
        <v>500</v>
      </c>
      <c r="E86" s="224"/>
    </row>
    <row r="87" spans="1:5" x14ac:dyDescent="0.25">
      <c r="A87" s="224" t="s">
        <v>656</v>
      </c>
      <c r="B87" s="224" t="s">
        <v>305</v>
      </c>
      <c r="C87" s="224">
        <v>350</v>
      </c>
      <c r="D87" s="225">
        <v>350</v>
      </c>
      <c r="E87" s="224"/>
    </row>
    <row r="88" spans="1:5" x14ac:dyDescent="0.25">
      <c r="A88" s="224" t="s">
        <v>657</v>
      </c>
      <c r="B88" s="224" t="s">
        <v>322</v>
      </c>
      <c r="C88" s="224">
        <v>1312</v>
      </c>
      <c r="D88" s="225">
        <v>1812</v>
      </c>
      <c r="E88" s="224"/>
    </row>
    <row r="89" spans="1:5" x14ac:dyDescent="0.25">
      <c r="A89" s="224" t="s">
        <v>658</v>
      </c>
      <c r="B89" s="224" t="s">
        <v>323</v>
      </c>
      <c r="C89" s="224">
        <v>2000</v>
      </c>
      <c r="D89" s="225">
        <v>2000</v>
      </c>
      <c r="E89" s="224"/>
    </row>
    <row r="90" spans="1:5" x14ac:dyDescent="0.25">
      <c r="A90" s="224" t="s">
        <v>659</v>
      </c>
      <c r="B90" s="224" t="s">
        <v>660</v>
      </c>
      <c r="C90" s="224">
        <v>0</v>
      </c>
      <c r="D90" s="225">
        <v>0</v>
      </c>
      <c r="E90" s="224"/>
    </row>
    <row r="91" spans="1:5" x14ac:dyDescent="0.25">
      <c r="A91" s="224" t="s">
        <v>661</v>
      </c>
      <c r="B91" s="224" t="s">
        <v>324</v>
      </c>
      <c r="C91" s="224">
        <v>600</v>
      </c>
      <c r="D91" s="225">
        <v>600</v>
      </c>
      <c r="E91" s="224"/>
    </row>
    <row r="92" spans="1:5" x14ac:dyDescent="0.25">
      <c r="A92" s="224" t="s">
        <v>662</v>
      </c>
      <c r="B92" s="224" t="s">
        <v>325</v>
      </c>
      <c r="C92" s="224">
        <v>2000</v>
      </c>
      <c r="D92" s="225">
        <v>2000</v>
      </c>
      <c r="E92" s="224"/>
    </row>
    <row r="93" spans="1:5" x14ac:dyDescent="0.25">
      <c r="A93" s="224" t="s">
        <v>663</v>
      </c>
      <c r="B93" s="224" t="s">
        <v>326</v>
      </c>
      <c r="C93" s="224">
        <v>800</v>
      </c>
      <c r="D93" s="225">
        <v>800</v>
      </c>
      <c r="E93" s="224"/>
    </row>
    <row r="94" spans="1:5" x14ac:dyDescent="0.25">
      <c r="A94" s="224" t="s">
        <v>664</v>
      </c>
      <c r="B94" s="224" t="s">
        <v>327</v>
      </c>
      <c r="C94" s="224">
        <v>2000</v>
      </c>
      <c r="D94" s="225">
        <v>2000</v>
      </c>
      <c r="E94" s="224"/>
    </row>
    <row r="95" spans="1:5" x14ac:dyDescent="0.25">
      <c r="A95" s="224" t="s">
        <v>665</v>
      </c>
      <c r="B95" s="224" t="s">
        <v>328</v>
      </c>
      <c r="C95" s="224">
        <v>1300</v>
      </c>
      <c r="D95" s="225">
        <v>1300</v>
      </c>
      <c r="E95" s="224"/>
    </row>
    <row r="96" spans="1:5" x14ac:dyDescent="0.25">
      <c r="A96" s="224" t="s">
        <v>666</v>
      </c>
      <c r="B96" s="224" t="s">
        <v>329</v>
      </c>
      <c r="C96" s="224">
        <v>600</v>
      </c>
      <c r="D96" s="225">
        <v>600</v>
      </c>
      <c r="E96" s="224"/>
    </row>
    <row r="97" spans="1:5" x14ac:dyDescent="0.25">
      <c r="A97" s="224" t="s">
        <v>667</v>
      </c>
      <c r="B97" s="224" t="s">
        <v>668</v>
      </c>
      <c r="C97" s="224">
        <v>1700</v>
      </c>
      <c r="D97" s="225">
        <v>1700</v>
      </c>
      <c r="E97" s="224"/>
    </row>
    <row r="98" spans="1:5" x14ac:dyDescent="0.25">
      <c r="A98" s="224" t="s">
        <v>669</v>
      </c>
      <c r="B98" s="224" t="s">
        <v>330</v>
      </c>
      <c r="C98" s="224">
        <v>2000</v>
      </c>
      <c r="D98" s="225">
        <v>2000</v>
      </c>
      <c r="E98" s="224"/>
    </row>
    <row r="99" spans="1:5" x14ac:dyDescent="0.25">
      <c r="A99" s="224" t="s">
        <v>670</v>
      </c>
      <c r="B99" s="224" t="s">
        <v>671</v>
      </c>
      <c r="C99" s="224">
        <v>0</v>
      </c>
      <c r="D99" s="225">
        <v>700</v>
      </c>
      <c r="E99" s="224"/>
    </row>
    <row r="100" spans="1:5" x14ac:dyDescent="0.25">
      <c r="A100" s="224" t="s">
        <v>672</v>
      </c>
      <c r="B100" s="224" t="s">
        <v>426</v>
      </c>
      <c r="C100" s="224">
        <v>500</v>
      </c>
      <c r="D100" s="225">
        <v>500</v>
      </c>
      <c r="E100" s="224"/>
    </row>
    <row r="101" spans="1:5" x14ac:dyDescent="0.25">
      <c r="A101" s="224" t="s">
        <v>673</v>
      </c>
      <c r="B101" s="224" t="s">
        <v>674</v>
      </c>
      <c r="C101" s="224">
        <v>1100</v>
      </c>
      <c r="D101" s="225">
        <v>1100</v>
      </c>
      <c r="E101" s="224"/>
    </row>
    <row r="102" spans="1:5" x14ac:dyDescent="0.25">
      <c r="A102" s="224" t="s">
        <v>675</v>
      </c>
      <c r="B102" s="224" t="s">
        <v>676</v>
      </c>
      <c r="C102" s="224">
        <v>0</v>
      </c>
      <c r="D102" s="225">
        <v>0</v>
      </c>
      <c r="E102" s="224"/>
    </row>
    <row r="103" spans="1:5" x14ac:dyDescent="0.25">
      <c r="A103" s="224" t="s">
        <v>677</v>
      </c>
      <c r="B103" s="224" t="s">
        <v>333</v>
      </c>
      <c r="C103" s="224">
        <v>385</v>
      </c>
      <c r="D103" s="225">
        <v>1385</v>
      </c>
      <c r="E103" s="224"/>
    </row>
    <row r="104" spans="1:5" x14ac:dyDescent="0.25">
      <c r="A104" s="224" t="s">
        <v>678</v>
      </c>
      <c r="B104" s="224" t="s">
        <v>334</v>
      </c>
      <c r="C104" s="224">
        <v>3860</v>
      </c>
      <c r="D104" s="225">
        <v>3860</v>
      </c>
      <c r="E104" s="224"/>
    </row>
    <row r="105" spans="1:5" x14ac:dyDescent="0.25">
      <c r="A105" s="224" t="s">
        <v>679</v>
      </c>
      <c r="B105" s="224" t="s">
        <v>336</v>
      </c>
      <c r="C105" s="224">
        <v>2160</v>
      </c>
      <c r="D105" s="225">
        <v>2160</v>
      </c>
      <c r="E105" s="224"/>
    </row>
    <row r="106" spans="1:5" x14ac:dyDescent="0.25">
      <c r="A106" s="224" t="s">
        <v>680</v>
      </c>
      <c r="B106" s="224" t="s">
        <v>681</v>
      </c>
      <c r="C106" s="224">
        <v>4000</v>
      </c>
      <c r="D106" s="225">
        <v>4000</v>
      </c>
      <c r="E106" s="224"/>
    </row>
    <row r="107" spans="1:5" x14ac:dyDescent="0.25">
      <c r="A107" s="224" t="s">
        <v>682</v>
      </c>
      <c r="B107" s="224" t="s">
        <v>338</v>
      </c>
      <c r="C107" s="224">
        <v>1380</v>
      </c>
      <c r="D107" s="225">
        <v>1380</v>
      </c>
      <c r="E107" s="224"/>
    </row>
    <row r="108" spans="1:5" x14ac:dyDescent="0.25">
      <c r="A108" s="224" t="s">
        <v>683</v>
      </c>
      <c r="B108" s="224" t="s">
        <v>335</v>
      </c>
      <c r="C108" s="224">
        <v>500</v>
      </c>
      <c r="D108" s="225">
        <v>500</v>
      </c>
      <c r="E108" s="224"/>
    </row>
    <row r="109" spans="1:5" x14ac:dyDescent="0.25">
      <c r="A109" s="224" t="s">
        <v>684</v>
      </c>
      <c r="B109" s="224" t="s">
        <v>685</v>
      </c>
      <c r="C109" s="224">
        <v>0</v>
      </c>
      <c r="D109" s="225">
        <v>0</v>
      </c>
      <c r="E109" s="224"/>
    </row>
    <row r="110" spans="1:5" x14ac:dyDescent="0.25">
      <c r="A110" s="224" t="s">
        <v>686</v>
      </c>
      <c r="B110" s="224" t="s">
        <v>687</v>
      </c>
      <c r="C110" s="224">
        <v>1750</v>
      </c>
      <c r="D110" s="225">
        <v>1750</v>
      </c>
      <c r="E110" s="224"/>
    </row>
    <row r="111" spans="1:5" x14ac:dyDescent="0.25">
      <c r="A111" s="224" t="s">
        <v>688</v>
      </c>
      <c r="B111" s="224" t="s">
        <v>689</v>
      </c>
      <c r="C111" s="224">
        <v>1200</v>
      </c>
      <c r="D111" s="225">
        <v>1200</v>
      </c>
      <c r="E111" s="224"/>
    </row>
    <row r="112" spans="1:5" x14ac:dyDescent="0.25">
      <c r="A112" s="224" t="s">
        <v>690</v>
      </c>
      <c r="B112" s="224" t="s">
        <v>691</v>
      </c>
      <c r="C112" s="224">
        <v>0</v>
      </c>
      <c r="D112" s="225">
        <v>0</v>
      </c>
      <c r="E112" s="224"/>
    </row>
    <row r="113" spans="1:5" x14ac:dyDescent="0.25">
      <c r="A113" s="224" t="s">
        <v>692</v>
      </c>
      <c r="B113" s="224" t="s">
        <v>340</v>
      </c>
      <c r="C113" s="224">
        <v>1500</v>
      </c>
      <c r="D113" s="225">
        <v>2100</v>
      </c>
      <c r="E113" s="224"/>
    </row>
    <row r="114" spans="1:5" x14ac:dyDescent="0.25">
      <c r="A114" s="224" t="s">
        <v>693</v>
      </c>
      <c r="B114" s="224" t="s">
        <v>341</v>
      </c>
      <c r="C114" s="224">
        <v>1000</v>
      </c>
      <c r="D114" s="225">
        <v>1000</v>
      </c>
      <c r="E114" s="224"/>
    </row>
    <row r="115" spans="1:5" x14ac:dyDescent="0.25">
      <c r="A115" s="224" t="s">
        <v>694</v>
      </c>
      <c r="B115" s="224" t="s">
        <v>695</v>
      </c>
      <c r="C115" s="224">
        <v>700</v>
      </c>
      <c r="D115" s="225">
        <v>700</v>
      </c>
      <c r="E115" s="224"/>
    </row>
    <row r="116" spans="1:5" x14ac:dyDescent="0.25">
      <c r="A116" s="224" t="s">
        <v>696</v>
      </c>
      <c r="B116" s="224" t="s">
        <v>697</v>
      </c>
      <c r="C116" s="224">
        <v>0</v>
      </c>
      <c r="D116" s="225">
        <v>0</v>
      </c>
      <c r="E116" s="224"/>
    </row>
    <row r="117" spans="1:5" x14ac:dyDescent="0.25">
      <c r="A117" s="224" t="s">
        <v>698</v>
      </c>
      <c r="B117" s="224" t="s">
        <v>699</v>
      </c>
      <c r="C117" s="224">
        <v>0</v>
      </c>
      <c r="D117" s="225">
        <v>0</v>
      </c>
      <c r="E117" s="224"/>
    </row>
    <row r="118" spans="1:5" x14ac:dyDescent="0.25">
      <c r="A118" s="224" t="s">
        <v>700</v>
      </c>
      <c r="B118" s="224" t="s">
        <v>701</v>
      </c>
      <c r="C118" s="224">
        <v>700</v>
      </c>
      <c r="D118" s="225">
        <v>700</v>
      </c>
      <c r="E118" s="224"/>
    </row>
    <row r="119" spans="1:5" x14ac:dyDescent="0.25">
      <c r="A119" s="224" t="s">
        <v>702</v>
      </c>
      <c r="B119" s="224" t="s">
        <v>703</v>
      </c>
      <c r="C119" s="224">
        <v>2300</v>
      </c>
      <c r="D119" s="225">
        <v>2300</v>
      </c>
      <c r="E119" s="224"/>
    </row>
    <row r="120" spans="1:5" x14ac:dyDescent="0.25">
      <c r="A120" s="224" t="s">
        <v>704</v>
      </c>
      <c r="B120" s="224" t="s">
        <v>343</v>
      </c>
      <c r="C120" s="224">
        <v>1600</v>
      </c>
      <c r="D120" s="225">
        <v>1600</v>
      </c>
      <c r="E120" s="224"/>
    </row>
    <row r="121" spans="1:5" x14ac:dyDescent="0.25">
      <c r="A121" s="224" t="s">
        <v>705</v>
      </c>
      <c r="B121" s="224" t="s">
        <v>344</v>
      </c>
      <c r="C121" s="224">
        <v>1200</v>
      </c>
      <c r="D121" s="225">
        <v>1800</v>
      </c>
      <c r="E121" s="224"/>
    </row>
    <row r="122" spans="1:5" x14ac:dyDescent="0.25">
      <c r="A122" s="224" t="s">
        <v>706</v>
      </c>
      <c r="B122" s="224" t="s">
        <v>346</v>
      </c>
      <c r="C122" s="224">
        <v>350</v>
      </c>
      <c r="D122" s="225">
        <v>350</v>
      </c>
      <c r="E122" s="224"/>
    </row>
    <row r="123" spans="1:5" x14ac:dyDescent="0.25">
      <c r="A123" s="224" t="s">
        <v>707</v>
      </c>
      <c r="B123" s="224" t="s">
        <v>347</v>
      </c>
      <c r="C123" s="224">
        <v>400</v>
      </c>
      <c r="D123" s="225">
        <v>400</v>
      </c>
      <c r="E123" s="224"/>
    </row>
    <row r="124" spans="1:5" x14ac:dyDescent="0.25">
      <c r="A124" s="224" t="s">
        <v>708</v>
      </c>
      <c r="B124" s="224" t="s">
        <v>709</v>
      </c>
      <c r="C124" s="224">
        <v>1200</v>
      </c>
      <c r="D124" s="225">
        <v>1200</v>
      </c>
      <c r="E124" s="224"/>
    </row>
    <row r="125" spans="1:5" x14ac:dyDescent="0.25">
      <c r="A125" s="224" t="s">
        <v>710</v>
      </c>
      <c r="B125" s="224" t="s">
        <v>348</v>
      </c>
      <c r="C125" s="224">
        <v>1000</v>
      </c>
      <c r="D125" s="225">
        <v>1000</v>
      </c>
      <c r="E125" s="224"/>
    </row>
    <row r="126" spans="1:5" x14ac:dyDescent="0.25">
      <c r="A126" s="224" t="s">
        <v>711</v>
      </c>
      <c r="B126" s="224" t="s">
        <v>712</v>
      </c>
      <c r="C126" s="224">
        <v>200</v>
      </c>
      <c r="D126" s="225">
        <v>200</v>
      </c>
      <c r="E126" s="224"/>
    </row>
    <row r="127" spans="1:5" x14ac:dyDescent="0.25">
      <c r="A127" s="224" t="s">
        <v>711</v>
      </c>
      <c r="B127" s="224" t="s">
        <v>712</v>
      </c>
      <c r="C127" s="224"/>
      <c r="D127" s="225"/>
      <c r="E127" s="224"/>
    </row>
    <row r="128" spans="1:5" x14ac:dyDescent="0.25">
      <c r="A128" s="224" t="s">
        <v>713</v>
      </c>
      <c r="B128" s="224" t="s">
        <v>714</v>
      </c>
      <c r="C128" s="224">
        <v>150</v>
      </c>
      <c r="D128" s="225">
        <v>150</v>
      </c>
      <c r="E128" s="224"/>
    </row>
    <row r="129" spans="1:5" x14ac:dyDescent="0.25">
      <c r="A129" s="224" t="s">
        <v>715</v>
      </c>
      <c r="B129" s="224" t="s">
        <v>349</v>
      </c>
      <c r="C129" s="224">
        <v>400</v>
      </c>
      <c r="D129" s="225">
        <v>400</v>
      </c>
      <c r="E129" s="224"/>
    </row>
    <row r="130" spans="1:5" x14ac:dyDescent="0.25">
      <c r="A130" s="224" t="s">
        <v>716</v>
      </c>
      <c r="B130" s="224" t="s">
        <v>350</v>
      </c>
      <c r="C130" s="224">
        <v>1050</v>
      </c>
      <c r="D130" s="225">
        <v>1050</v>
      </c>
      <c r="E130" s="224"/>
    </row>
    <row r="131" spans="1:5" x14ac:dyDescent="0.25">
      <c r="A131" s="224" t="s">
        <v>717</v>
      </c>
      <c r="B131" s="224" t="s">
        <v>718</v>
      </c>
      <c r="C131" s="225">
        <v>80</v>
      </c>
      <c r="D131" s="225">
        <v>500</v>
      </c>
      <c r="E131" s="224"/>
    </row>
    <row r="132" spans="1:5" x14ac:dyDescent="0.25">
      <c r="A132" s="224" t="s">
        <v>719</v>
      </c>
      <c r="B132" s="224" t="s">
        <v>720</v>
      </c>
      <c r="C132" s="224">
        <v>1100</v>
      </c>
      <c r="D132" s="225">
        <v>1100</v>
      </c>
      <c r="E132" s="224"/>
    </row>
    <row r="133" spans="1:5" x14ac:dyDescent="0.25">
      <c r="A133" s="224" t="s">
        <v>721</v>
      </c>
      <c r="B133" s="224" t="s">
        <v>352</v>
      </c>
      <c r="C133" s="224">
        <v>2400</v>
      </c>
      <c r="D133" s="225">
        <v>2400</v>
      </c>
      <c r="E133" s="224"/>
    </row>
    <row r="134" spans="1:5" x14ac:dyDescent="0.25">
      <c r="A134" s="224" t="s">
        <v>722</v>
      </c>
      <c r="B134" s="224" t="s">
        <v>353</v>
      </c>
      <c r="C134" s="224">
        <v>4450</v>
      </c>
      <c r="D134" s="225">
        <v>5000</v>
      </c>
      <c r="E134" s="224"/>
    </row>
    <row r="135" spans="1:5" x14ac:dyDescent="0.25">
      <c r="A135" s="224" t="s">
        <v>723</v>
      </c>
      <c r="B135" s="224" t="s">
        <v>724</v>
      </c>
      <c r="C135" s="225">
        <v>700</v>
      </c>
      <c r="D135" s="225">
        <v>700</v>
      </c>
      <c r="E135" s="224"/>
    </row>
    <row r="136" spans="1:5" x14ac:dyDescent="0.25">
      <c r="A136" s="224" t="s">
        <v>725</v>
      </c>
      <c r="B136" s="224" t="s">
        <v>429</v>
      </c>
      <c r="C136" s="224">
        <v>1000</v>
      </c>
      <c r="D136" s="225">
        <v>1000</v>
      </c>
      <c r="E136" s="224"/>
    </row>
    <row r="137" spans="1:5" x14ac:dyDescent="0.25">
      <c r="A137" s="224" t="s">
        <v>726</v>
      </c>
      <c r="B137" s="224" t="s">
        <v>355</v>
      </c>
      <c r="C137" s="224">
        <v>700</v>
      </c>
      <c r="D137" s="225">
        <v>700</v>
      </c>
      <c r="E137" s="224"/>
    </row>
    <row r="138" spans="1:5" x14ac:dyDescent="0.25">
      <c r="A138" s="224" t="s">
        <v>727</v>
      </c>
      <c r="B138" s="224" t="s">
        <v>728</v>
      </c>
      <c r="C138" s="224">
        <v>1400</v>
      </c>
      <c r="D138" s="225">
        <v>1400</v>
      </c>
      <c r="E138" s="224"/>
    </row>
    <row r="139" spans="1:5" x14ac:dyDescent="0.25">
      <c r="A139" s="224" t="s">
        <v>729</v>
      </c>
      <c r="B139" s="224" t="s">
        <v>356</v>
      </c>
      <c r="C139" s="224">
        <v>1640</v>
      </c>
      <c r="D139" s="225">
        <v>1640</v>
      </c>
      <c r="E139" s="224"/>
    </row>
    <row r="140" spans="1:5" x14ac:dyDescent="0.25">
      <c r="A140" s="224" t="s">
        <v>730</v>
      </c>
      <c r="B140" s="224" t="s">
        <v>357</v>
      </c>
      <c r="C140" s="224">
        <v>0</v>
      </c>
      <c r="D140" s="225">
        <v>0</v>
      </c>
      <c r="E140" s="224"/>
    </row>
    <row r="141" spans="1:5" x14ac:dyDescent="0.25">
      <c r="A141" s="224" t="s">
        <v>731</v>
      </c>
      <c r="B141" s="224" t="s">
        <v>732</v>
      </c>
      <c r="C141" s="224">
        <v>1400</v>
      </c>
      <c r="D141" s="225">
        <v>1400</v>
      </c>
      <c r="E141" s="224"/>
    </row>
    <row r="142" spans="1:5" x14ac:dyDescent="0.25">
      <c r="A142" s="224" t="s">
        <v>733</v>
      </c>
      <c r="B142" s="224" t="s">
        <v>358</v>
      </c>
      <c r="C142" s="224">
        <v>700</v>
      </c>
      <c r="D142" s="225">
        <v>700</v>
      </c>
      <c r="E142" s="224"/>
    </row>
    <row r="143" spans="1:5" x14ac:dyDescent="0.25">
      <c r="A143" s="224" t="s">
        <v>734</v>
      </c>
      <c r="B143" s="224" t="s">
        <v>359</v>
      </c>
      <c r="C143" s="224">
        <v>3695</v>
      </c>
      <c r="D143" s="225">
        <v>3695</v>
      </c>
      <c r="E143" s="224"/>
    </row>
    <row r="144" spans="1:5" x14ac:dyDescent="0.25">
      <c r="A144" s="224" t="s">
        <v>735</v>
      </c>
      <c r="B144" s="224" t="s">
        <v>736</v>
      </c>
      <c r="C144" s="224">
        <v>0</v>
      </c>
      <c r="D144" s="225">
        <v>0</v>
      </c>
      <c r="E144" s="224"/>
    </row>
    <row r="145" spans="1:5" x14ac:dyDescent="0.25">
      <c r="A145" s="224" t="s">
        <v>737</v>
      </c>
      <c r="B145" s="224" t="s">
        <v>360</v>
      </c>
      <c r="C145" s="224">
        <v>600</v>
      </c>
      <c r="D145" s="225">
        <v>600</v>
      </c>
      <c r="E145" s="224"/>
    </row>
    <row r="146" spans="1:5" x14ac:dyDescent="0.25">
      <c r="A146" s="224" t="s">
        <v>738</v>
      </c>
      <c r="B146" s="224" t="s">
        <v>361</v>
      </c>
      <c r="C146" s="224">
        <v>3000</v>
      </c>
      <c r="D146" s="225">
        <v>3000</v>
      </c>
      <c r="E146" s="224"/>
    </row>
    <row r="147" spans="1:5" x14ac:dyDescent="0.25">
      <c r="A147" s="224" t="s">
        <v>739</v>
      </c>
      <c r="B147" s="224" t="s">
        <v>740</v>
      </c>
      <c r="C147" s="224">
        <v>0</v>
      </c>
      <c r="D147" s="225">
        <v>0</v>
      </c>
      <c r="E147" s="224"/>
    </row>
    <row r="148" spans="1:5" x14ac:dyDescent="0.25">
      <c r="A148" s="224" t="s">
        <v>741</v>
      </c>
      <c r="B148" s="224" t="s">
        <v>364</v>
      </c>
      <c r="C148" s="224">
        <v>990</v>
      </c>
      <c r="D148" s="225">
        <v>990</v>
      </c>
      <c r="E148" s="224"/>
    </row>
    <row r="149" spans="1:5" x14ac:dyDescent="0.25">
      <c r="A149" s="224" t="s">
        <v>742</v>
      </c>
      <c r="B149" s="224" t="s">
        <v>743</v>
      </c>
      <c r="C149" s="224">
        <v>0</v>
      </c>
      <c r="D149" s="225">
        <v>0</v>
      </c>
      <c r="E149" s="224"/>
    </row>
    <row r="150" spans="1:5" x14ac:dyDescent="0.25">
      <c r="A150" s="224" t="s">
        <v>744</v>
      </c>
      <c r="B150" s="224" t="s">
        <v>745</v>
      </c>
      <c r="C150" s="224">
        <v>0</v>
      </c>
      <c r="D150" s="225">
        <v>0</v>
      </c>
      <c r="E150" s="224"/>
    </row>
    <row r="151" spans="1:5" x14ac:dyDescent="0.25">
      <c r="A151" s="224" t="s">
        <v>746</v>
      </c>
      <c r="B151" s="224" t="s">
        <v>747</v>
      </c>
      <c r="C151" s="224">
        <v>2000</v>
      </c>
      <c r="D151" s="225">
        <v>2000</v>
      </c>
      <c r="E151" s="224"/>
    </row>
    <row r="152" spans="1:5" x14ac:dyDescent="0.25">
      <c r="A152" s="224" t="s">
        <v>748</v>
      </c>
      <c r="B152" s="224" t="s">
        <v>749</v>
      </c>
      <c r="C152" s="224">
        <v>0</v>
      </c>
      <c r="D152" s="225">
        <v>0</v>
      </c>
      <c r="E152" s="224"/>
    </row>
    <row r="153" spans="1:5" x14ac:dyDescent="0.25">
      <c r="A153" s="224" t="s">
        <v>750</v>
      </c>
      <c r="B153" s="224" t="s">
        <v>362</v>
      </c>
      <c r="C153" s="224">
        <v>1000</v>
      </c>
      <c r="D153" s="225">
        <v>1000</v>
      </c>
      <c r="E153" s="224"/>
    </row>
    <row r="154" spans="1:5" x14ac:dyDescent="0.25">
      <c r="A154" s="224" t="s">
        <v>751</v>
      </c>
      <c r="B154" s="224" t="s">
        <v>752</v>
      </c>
      <c r="C154" s="224">
        <v>3000</v>
      </c>
      <c r="D154" s="225">
        <v>3000</v>
      </c>
      <c r="E154" s="224"/>
    </row>
    <row r="155" spans="1:5" x14ac:dyDescent="0.25">
      <c r="A155" s="224" t="s">
        <v>753</v>
      </c>
      <c r="B155" s="224" t="s">
        <v>754</v>
      </c>
      <c r="C155" s="224">
        <v>0</v>
      </c>
      <c r="D155" s="225">
        <v>0</v>
      </c>
      <c r="E155" s="224"/>
    </row>
    <row r="156" spans="1:5" x14ac:dyDescent="0.25">
      <c r="A156" s="224" t="s">
        <v>755</v>
      </c>
      <c r="B156" s="224" t="s">
        <v>363</v>
      </c>
      <c r="C156" s="224">
        <v>600</v>
      </c>
      <c r="D156" s="225">
        <v>600</v>
      </c>
      <c r="E156" s="224"/>
    </row>
    <row r="157" spans="1:5" x14ac:dyDescent="0.25">
      <c r="A157" s="224" t="s">
        <v>756</v>
      </c>
      <c r="B157" s="224" t="s">
        <v>366</v>
      </c>
      <c r="C157" s="224">
        <v>3500</v>
      </c>
      <c r="D157" s="225">
        <v>3500</v>
      </c>
      <c r="E157" s="224"/>
    </row>
    <row r="158" spans="1:5" x14ac:dyDescent="0.25">
      <c r="A158" s="224" t="s">
        <v>757</v>
      </c>
      <c r="B158" s="224" t="s">
        <v>367</v>
      </c>
      <c r="C158" s="224">
        <v>1500</v>
      </c>
      <c r="D158" s="225">
        <v>1500</v>
      </c>
      <c r="E158" s="224"/>
    </row>
    <row r="159" spans="1:5" x14ac:dyDescent="0.25">
      <c r="A159" s="224" t="s">
        <v>758</v>
      </c>
      <c r="B159" s="224" t="s">
        <v>368</v>
      </c>
      <c r="C159" s="224">
        <v>1400</v>
      </c>
      <c r="D159" s="225">
        <v>1400</v>
      </c>
      <c r="E159" s="224"/>
    </row>
    <row r="160" spans="1:5" x14ac:dyDescent="0.25">
      <c r="A160" s="224" t="s">
        <v>759</v>
      </c>
      <c r="B160" s="224" t="s">
        <v>369</v>
      </c>
      <c r="C160" s="224">
        <v>1450</v>
      </c>
      <c r="D160" s="225">
        <v>1450</v>
      </c>
      <c r="E160" s="224"/>
    </row>
    <row r="161" spans="1:5" x14ac:dyDescent="0.25">
      <c r="A161" s="224" t="s">
        <v>760</v>
      </c>
      <c r="B161" s="224" t="s">
        <v>371</v>
      </c>
      <c r="C161" s="224">
        <v>330</v>
      </c>
      <c r="D161" s="225">
        <v>330</v>
      </c>
      <c r="E161" s="224"/>
    </row>
    <row r="162" spans="1:5" x14ac:dyDescent="0.25">
      <c r="A162" s="224" t="s">
        <v>761</v>
      </c>
      <c r="B162" s="224" t="s">
        <v>372</v>
      </c>
      <c r="C162" s="224">
        <v>1200</v>
      </c>
      <c r="D162" s="225">
        <v>1200</v>
      </c>
      <c r="E162" s="224"/>
    </row>
    <row r="163" spans="1:5" x14ac:dyDescent="0.25">
      <c r="A163" s="224" t="s">
        <v>762</v>
      </c>
      <c r="B163" s="224" t="s">
        <v>373</v>
      </c>
      <c r="C163" s="224">
        <v>350</v>
      </c>
      <c r="D163" s="225">
        <v>350</v>
      </c>
      <c r="E163" s="224"/>
    </row>
    <row r="164" spans="1:5" x14ac:dyDescent="0.25">
      <c r="A164" s="224" t="s">
        <v>763</v>
      </c>
      <c r="B164" s="224" t="s">
        <v>374</v>
      </c>
      <c r="C164" s="224">
        <v>600</v>
      </c>
      <c r="D164" s="225">
        <v>600</v>
      </c>
      <c r="E164" s="224"/>
    </row>
    <row r="165" spans="1:5" x14ac:dyDescent="0.25">
      <c r="A165" s="224" t="s">
        <v>764</v>
      </c>
      <c r="B165" s="224" t="s">
        <v>375</v>
      </c>
      <c r="C165" s="224">
        <v>600</v>
      </c>
      <c r="D165" s="225">
        <v>600</v>
      </c>
      <c r="E165" s="224"/>
    </row>
    <row r="166" spans="1:5" x14ac:dyDescent="0.25">
      <c r="A166" s="224" t="s">
        <v>765</v>
      </c>
      <c r="B166" s="224" t="s">
        <v>376</v>
      </c>
      <c r="C166" s="224">
        <v>1100</v>
      </c>
      <c r="D166" s="225">
        <v>1100</v>
      </c>
      <c r="E166" s="224"/>
    </row>
    <row r="167" spans="1:5" x14ac:dyDescent="0.25">
      <c r="A167" s="224" t="s">
        <v>766</v>
      </c>
      <c r="B167" s="224" t="s">
        <v>377</v>
      </c>
      <c r="C167" s="224">
        <v>950</v>
      </c>
      <c r="D167" s="225">
        <v>950</v>
      </c>
      <c r="E167" s="224"/>
    </row>
    <row r="168" spans="1:5" x14ac:dyDescent="0.25">
      <c r="A168" s="224" t="s">
        <v>767</v>
      </c>
      <c r="B168" s="224" t="s">
        <v>378</v>
      </c>
      <c r="C168" s="224">
        <v>1050</v>
      </c>
      <c r="D168" s="225">
        <v>1050</v>
      </c>
      <c r="E168" s="224"/>
    </row>
    <row r="169" spans="1:5" x14ac:dyDescent="0.25">
      <c r="A169" s="224" t="s">
        <v>768</v>
      </c>
      <c r="B169" s="224" t="s">
        <v>383</v>
      </c>
      <c r="C169" s="224">
        <v>615</v>
      </c>
      <c r="D169" s="225">
        <v>1315</v>
      </c>
      <c r="E169" s="224"/>
    </row>
    <row r="170" spans="1:5" x14ac:dyDescent="0.25">
      <c r="A170" s="224" t="s">
        <v>769</v>
      </c>
      <c r="B170" s="226" t="s">
        <v>770</v>
      </c>
      <c r="C170" s="224">
        <v>1300</v>
      </c>
      <c r="D170" s="225">
        <v>1300</v>
      </c>
      <c r="E170" s="224"/>
    </row>
    <row r="171" spans="1:5" x14ac:dyDescent="0.25">
      <c r="A171" s="224" t="s">
        <v>771</v>
      </c>
      <c r="B171" s="226" t="s">
        <v>772</v>
      </c>
      <c r="C171" s="224">
        <v>680</v>
      </c>
      <c r="D171" s="225">
        <v>680</v>
      </c>
      <c r="E171" s="224"/>
    </row>
    <row r="172" spans="1:5" x14ac:dyDescent="0.25">
      <c r="A172" s="224" t="s">
        <v>773</v>
      </c>
      <c r="B172" s="224" t="s">
        <v>385</v>
      </c>
      <c r="C172" s="224">
        <v>2400</v>
      </c>
      <c r="D172" s="225">
        <v>3200</v>
      </c>
      <c r="E172" s="224"/>
    </row>
    <row r="173" spans="1:5" x14ac:dyDescent="0.25">
      <c r="A173" s="224" t="s">
        <v>774</v>
      </c>
      <c r="B173" s="224" t="s">
        <v>775</v>
      </c>
      <c r="C173" s="224">
        <v>700</v>
      </c>
      <c r="D173" s="225">
        <v>700</v>
      </c>
      <c r="E173" s="224"/>
    </row>
    <row r="174" spans="1:5" x14ac:dyDescent="0.25">
      <c r="A174" s="224" t="s">
        <v>776</v>
      </c>
      <c r="B174" s="224" t="s">
        <v>386</v>
      </c>
      <c r="C174" s="224">
        <v>3995</v>
      </c>
      <c r="D174" s="225">
        <v>3995</v>
      </c>
      <c r="E174" s="224"/>
    </row>
    <row r="175" spans="1:5" x14ac:dyDescent="0.25">
      <c r="A175" s="224" t="s">
        <v>777</v>
      </c>
      <c r="B175" s="224" t="s">
        <v>387</v>
      </c>
      <c r="C175" s="224">
        <v>600</v>
      </c>
      <c r="D175" s="225">
        <v>600</v>
      </c>
      <c r="E175" s="224"/>
    </row>
    <row r="176" spans="1:5" x14ac:dyDescent="0.25">
      <c r="A176" s="224" t="s">
        <v>778</v>
      </c>
      <c r="B176" s="224" t="s">
        <v>388</v>
      </c>
      <c r="C176" s="224">
        <v>1200</v>
      </c>
      <c r="D176" s="225">
        <v>1200</v>
      </c>
      <c r="E176" s="224"/>
    </row>
    <row r="177" spans="1:5" x14ac:dyDescent="0.25">
      <c r="A177" s="224" t="s">
        <v>779</v>
      </c>
      <c r="B177" s="224" t="s">
        <v>389</v>
      </c>
      <c r="C177" s="224">
        <v>2000</v>
      </c>
      <c r="D177" s="225">
        <v>2000</v>
      </c>
      <c r="E177" s="224"/>
    </row>
    <row r="178" spans="1:5" x14ac:dyDescent="0.25">
      <c r="A178" s="224" t="s">
        <v>780</v>
      </c>
      <c r="B178" s="224" t="s">
        <v>781</v>
      </c>
      <c r="C178" s="224">
        <v>2000</v>
      </c>
      <c r="D178" s="225">
        <v>2000</v>
      </c>
      <c r="E178" s="224"/>
    </row>
    <row r="179" spans="1:5" x14ac:dyDescent="0.25">
      <c r="A179" s="224" t="s">
        <v>782</v>
      </c>
      <c r="B179" s="224" t="s">
        <v>783</v>
      </c>
      <c r="C179" s="224">
        <v>1530</v>
      </c>
      <c r="D179" s="225">
        <v>1530</v>
      </c>
      <c r="E179" s="224"/>
    </row>
    <row r="180" spans="1:5" x14ac:dyDescent="0.25">
      <c r="A180" s="224" t="s">
        <v>784</v>
      </c>
      <c r="B180" s="224" t="s">
        <v>391</v>
      </c>
      <c r="C180" s="224">
        <v>1100</v>
      </c>
      <c r="D180" s="225">
        <v>1100</v>
      </c>
      <c r="E180" s="224"/>
    </row>
    <row r="181" spans="1:5" x14ac:dyDescent="0.25">
      <c r="A181" s="224" t="s">
        <v>785</v>
      </c>
      <c r="B181" s="224" t="s">
        <v>392</v>
      </c>
      <c r="C181" s="224">
        <v>2000</v>
      </c>
      <c r="D181" s="225">
        <v>2000</v>
      </c>
      <c r="E181" s="224"/>
    </row>
    <row r="182" spans="1:5" x14ac:dyDescent="0.25">
      <c r="A182" s="224" t="s">
        <v>786</v>
      </c>
      <c r="B182" s="224" t="s">
        <v>787</v>
      </c>
      <c r="C182" s="224">
        <v>0</v>
      </c>
      <c r="D182" s="225">
        <v>0</v>
      </c>
      <c r="E182" s="224"/>
    </row>
    <row r="183" spans="1:5" x14ac:dyDescent="0.25">
      <c r="A183" s="224" t="s">
        <v>788</v>
      </c>
      <c r="B183" s="224" t="s">
        <v>789</v>
      </c>
      <c r="C183" s="224">
        <v>990</v>
      </c>
      <c r="D183" s="225">
        <v>990</v>
      </c>
      <c r="E183" s="224"/>
    </row>
    <row r="184" spans="1:5" x14ac:dyDescent="0.25">
      <c r="A184" s="224" t="s">
        <v>790</v>
      </c>
      <c r="B184" s="224" t="s">
        <v>791</v>
      </c>
      <c r="C184" s="224">
        <v>0</v>
      </c>
      <c r="D184" s="225">
        <v>0</v>
      </c>
      <c r="E184" s="22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3:B16"/>
  <sheetViews>
    <sheetView zoomScale="85" zoomScaleNormal="85" workbookViewId="0">
      <selection activeCell="A6" sqref="A6"/>
    </sheetView>
  </sheetViews>
  <sheetFormatPr defaultRowHeight="15" x14ac:dyDescent="0.25"/>
  <cols>
    <col min="2" max="2" width="20.42578125" bestFit="1" customWidth="1"/>
  </cols>
  <sheetData>
    <row r="3" spans="1:2" x14ac:dyDescent="0.25">
      <c r="A3" t="s">
        <v>61</v>
      </c>
    </row>
    <row r="4" spans="1:2" x14ac:dyDescent="0.25">
      <c r="A4" t="s">
        <v>52</v>
      </c>
      <c r="B4" t="s">
        <v>53</v>
      </c>
    </row>
    <row r="5" spans="1:2" x14ac:dyDescent="0.25">
      <c r="A5" t="s">
        <v>206</v>
      </c>
      <c r="B5" t="s">
        <v>54</v>
      </c>
    </row>
    <row r="6" spans="1:2" x14ac:dyDescent="0.25">
      <c r="A6" t="s">
        <v>55</v>
      </c>
      <c r="B6" t="s">
        <v>56</v>
      </c>
    </row>
    <row r="7" spans="1:2" x14ac:dyDescent="0.25">
      <c r="A7" t="s">
        <v>36</v>
      </c>
      <c r="B7" t="s">
        <v>57</v>
      </c>
    </row>
    <row r="8" spans="1:2" x14ac:dyDescent="0.25">
      <c r="A8" t="s">
        <v>34</v>
      </c>
      <c r="B8" t="s">
        <v>58</v>
      </c>
    </row>
    <row r="9" spans="1:2" x14ac:dyDescent="0.25">
      <c r="A9" t="s">
        <v>33</v>
      </c>
      <c r="B9" t="s">
        <v>59</v>
      </c>
    </row>
    <row r="10" spans="1:2" x14ac:dyDescent="0.25">
      <c r="A10" t="s">
        <v>35</v>
      </c>
      <c r="B10" t="s">
        <v>60</v>
      </c>
    </row>
    <row r="12" spans="1:2" x14ac:dyDescent="0.25">
      <c r="A12" t="s">
        <v>62</v>
      </c>
    </row>
    <row r="13" spans="1:2" x14ac:dyDescent="0.25">
      <c r="A13" t="s">
        <v>63</v>
      </c>
    </row>
    <row r="14" spans="1:2" x14ac:dyDescent="0.25">
      <c r="A14" t="s">
        <v>64</v>
      </c>
    </row>
    <row r="15" spans="1:2" x14ac:dyDescent="0.25">
      <c r="A15" t="s">
        <v>65</v>
      </c>
    </row>
    <row r="16" spans="1:2" x14ac:dyDescent="0.25">
      <c r="A16" t="s">
        <v>48</v>
      </c>
    </row>
  </sheetData>
  <phoneticPr fontId="11" type="noConversion"/>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FFFF00"/>
  </sheetPr>
  <dimension ref="B3:H10"/>
  <sheetViews>
    <sheetView zoomScale="85" zoomScaleNormal="85" workbookViewId="0">
      <selection activeCell="I49" sqref="I48:I49"/>
    </sheetView>
  </sheetViews>
  <sheetFormatPr defaultRowHeight="12.75" x14ac:dyDescent="0.2"/>
  <cols>
    <col min="1" max="3" width="9.140625" style="101"/>
    <col min="4" max="4" width="10.5703125" style="101" bestFit="1" customWidth="1"/>
    <col min="5" max="5" width="5.140625" style="101" bestFit="1" customWidth="1"/>
    <col min="6" max="6" width="8.85546875" style="101" bestFit="1" customWidth="1"/>
    <col min="7" max="7" width="12.5703125" style="101" bestFit="1" customWidth="1"/>
    <col min="8" max="8" width="10.7109375" style="101" bestFit="1" customWidth="1"/>
    <col min="9" max="16384" width="9.140625" style="101"/>
  </cols>
  <sheetData>
    <row r="3" spans="2:8" x14ac:dyDescent="0.2">
      <c r="B3" s="100" t="s">
        <v>119</v>
      </c>
    </row>
    <row r="4" spans="2:8" x14ac:dyDescent="0.2">
      <c r="B4" s="102" t="s">
        <v>120</v>
      </c>
      <c r="C4" s="103" t="s">
        <v>121</v>
      </c>
      <c r="D4" s="103" t="s">
        <v>122</v>
      </c>
      <c r="E4" s="103" t="s">
        <v>123</v>
      </c>
      <c r="F4" s="103" t="s">
        <v>124</v>
      </c>
      <c r="G4" s="103" t="s">
        <v>125</v>
      </c>
      <c r="H4" s="103" t="s">
        <v>126</v>
      </c>
    </row>
    <row r="5" spans="2:8" x14ac:dyDescent="0.2">
      <c r="D5" s="101" t="s">
        <v>127</v>
      </c>
      <c r="F5" s="101" t="s">
        <v>128</v>
      </c>
      <c r="G5" s="101" t="s">
        <v>129</v>
      </c>
      <c r="H5" s="101">
        <v>0.2</v>
      </c>
    </row>
    <row r="6" spans="2:8" x14ac:dyDescent="0.2">
      <c r="D6" s="101" t="s">
        <v>127</v>
      </c>
      <c r="F6" s="101" t="s">
        <v>128</v>
      </c>
      <c r="G6" s="101" t="s">
        <v>130</v>
      </c>
      <c r="H6" s="101">
        <v>2</v>
      </c>
    </row>
    <row r="7" spans="2:8" x14ac:dyDescent="0.2">
      <c r="D7" s="101" t="s">
        <v>127</v>
      </c>
      <c r="F7" s="101" t="s">
        <v>128</v>
      </c>
      <c r="G7" s="101" t="s">
        <v>131</v>
      </c>
      <c r="H7" s="101">
        <v>0.05</v>
      </c>
    </row>
    <row r="8" spans="2:8" x14ac:dyDescent="0.2">
      <c r="D8" s="101" t="s">
        <v>132</v>
      </c>
      <c r="F8" s="101" t="s">
        <v>128</v>
      </c>
      <c r="G8" s="101" t="s">
        <v>131</v>
      </c>
      <c r="H8" s="101">
        <v>2010</v>
      </c>
    </row>
    <row r="9" spans="2:8" x14ac:dyDescent="0.2">
      <c r="D9" s="101" t="s">
        <v>132</v>
      </c>
      <c r="F9" s="101" t="s">
        <v>128</v>
      </c>
      <c r="G9" s="101" t="s">
        <v>129</v>
      </c>
      <c r="H9" s="101">
        <v>2010</v>
      </c>
    </row>
    <row r="10" spans="2:8" x14ac:dyDescent="0.2">
      <c r="D10" s="101" t="s">
        <v>127</v>
      </c>
      <c r="F10" s="101" t="s">
        <v>128</v>
      </c>
      <c r="G10" s="101" t="s">
        <v>163</v>
      </c>
      <c r="H10" s="101">
        <v>5.0000000000000001E-3</v>
      </c>
    </row>
  </sheetData>
  <phoneticPr fontId="1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5" tint="0.39997558519241921"/>
  </sheetPr>
  <dimension ref="B4:M46"/>
  <sheetViews>
    <sheetView topLeftCell="A4" zoomScale="85" zoomScaleNormal="85" workbookViewId="0">
      <selection activeCell="I36" sqref="I36"/>
    </sheetView>
  </sheetViews>
  <sheetFormatPr defaultRowHeight="15" x14ac:dyDescent="0.25"/>
  <cols>
    <col min="2" max="2" width="10.140625" bestFit="1" customWidth="1"/>
    <col min="4" max="5" width="12.28515625" customWidth="1"/>
    <col min="8" max="8" width="25.5703125" customWidth="1"/>
    <col min="9" max="9" width="12.85546875" customWidth="1"/>
  </cols>
  <sheetData>
    <row r="4" spans="2:10" x14ac:dyDescent="0.25">
      <c r="B4" s="100" t="s">
        <v>119</v>
      </c>
      <c r="C4" s="101"/>
      <c r="D4" s="101"/>
      <c r="E4" s="101"/>
      <c r="F4" s="101"/>
      <c r="G4" s="101"/>
      <c r="H4" s="101"/>
      <c r="I4" s="101"/>
    </row>
    <row r="5" spans="2:10" x14ac:dyDescent="0.25">
      <c r="B5" s="102" t="s">
        <v>120</v>
      </c>
      <c r="C5" s="103" t="s">
        <v>121</v>
      </c>
      <c r="D5" s="103" t="s">
        <v>122</v>
      </c>
      <c r="E5" s="103" t="s">
        <v>161</v>
      </c>
      <c r="F5" s="103" t="s">
        <v>123</v>
      </c>
      <c r="G5" s="103" t="s">
        <v>124</v>
      </c>
      <c r="H5" s="103" t="s">
        <v>125</v>
      </c>
      <c r="I5" s="103" t="s">
        <v>126</v>
      </c>
      <c r="J5" s="103" t="s">
        <v>15</v>
      </c>
    </row>
    <row r="6" spans="2:10" x14ac:dyDescent="0.25">
      <c r="B6" s="101"/>
      <c r="C6" s="101"/>
      <c r="D6" s="101" t="s">
        <v>216</v>
      </c>
      <c r="E6" s="101"/>
      <c r="F6" s="101"/>
      <c r="G6" s="101" t="s">
        <v>128</v>
      </c>
      <c r="H6" s="101" t="s">
        <v>133</v>
      </c>
      <c r="I6" s="101">
        <v>0.7</v>
      </c>
    </row>
    <row r="7" spans="2:10" x14ac:dyDescent="0.25">
      <c r="B7" s="101"/>
      <c r="C7" s="101"/>
      <c r="D7" s="101" t="s">
        <v>216</v>
      </c>
      <c r="E7" s="101"/>
      <c r="F7" s="101"/>
      <c r="G7" s="101" t="s">
        <v>128</v>
      </c>
      <c r="H7" t="s">
        <v>230</v>
      </c>
      <c r="I7" s="101">
        <v>1</v>
      </c>
    </row>
    <row r="8" spans="2:10" x14ac:dyDescent="0.25">
      <c r="B8" s="101"/>
      <c r="C8" s="101"/>
      <c r="D8" s="101" t="s">
        <v>216</v>
      </c>
      <c r="E8" s="101"/>
      <c r="F8" s="101"/>
      <c r="G8" s="101" t="s">
        <v>128</v>
      </c>
      <c r="H8" t="s">
        <v>231</v>
      </c>
      <c r="I8" s="101">
        <v>1</v>
      </c>
    </row>
    <row r="9" spans="2:10" x14ac:dyDescent="0.25">
      <c r="B9" s="101"/>
      <c r="C9" s="101"/>
      <c r="D9" s="101" t="s">
        <v>216</v>
      </c>
      <c r="E9" s="101"/>
      <c r="F9" s="101"/>
      <c r="G9" s="101" t="s">
        <v>128</v>
      </c>
      <c r="H9" t="s">
        <v>232</v>
      </c>
      <c r="I9" s="101">
        <v>1</v>
      </c>
    </row>
    <row r="10" spans="2:10" x14ac:dyDescent="0.25">
      <c r="B10" s="101"/>
      <c r="C10" s="101"/>
      <c r="D10" s="101" t="s">
        <v>216</v>
      </c>
      <c r="E10" s="101"/>
      <c r="F10" s="101"/>
      <c r="G10" s="101" t="s">
        <v>128</v>
      </c>
      <c r="H10" t="s">
        <v>233</v>
      </c>
      <c r="I10" s="101">
        <v>1</v>
      </c>
    </row>
    <row r="11" spans="2:10" x14ac:dyDescent="0.25">
      <c r="B11" s="101"/>
      <c r="C11" s="101"/>
      <c r="D11" s="101" t="s">
        <v>216</v>
      </c>
      <c r="E11" s="101"/>
      <c r="F11" s="101"/>
      <c r="G11" s="101" t="s">
        <v>128</v>
      </c>
      <c r="H11" t="s">
        <v>234</v>
      </c>
      <c r="I11" s="101">
        <v>1</v>
      </c>
    </row>
    <row r="12" spans="2:10" x14ac:dyDescent="0.25">
      <c r="B12" s="101"/>
      <c r="C12" s="101"/>
      <c r="D12" s="101" t="s">
        <v>216</v>
      </c>
      <c r="E12" s="101"/>
      <c r="F12" s="101"/>
      <c r="G12" s="101" t="s">
        <v>128</v>
      </c>
      <c r="H12" t="s">
        <v>235</v>
      </c>
      <c r="I12" s="101">
        <v>1</v>
      </c>
    </row>
    <row r="13" spans="2:10" x14ac:dyDescent="0.25">
      <c r="B13" s="101"/>
      <c r="C13" s="101"/>
      <c r="D13" s="101" t="s">
        <v>216</v>
      </c>
      <c r="E13" s="101"/>
      <c r="F13" s="101"/>
      <c r="G13" s="101" t="s">
        <v>128</v>
      </c>
      <c r="H13" t="s">
        <v>236</v>
      </c>
      <c r="I13" s="101">
        <v>1</v>
      </c>
    </row>
    <row r="14" spans="2:10" x14ac:dyDescent="0.25">
      <c r="B14" s="101"/>
      <c r="C14" s="101"/>
      <c r="D14" s="101" t="s">
        <v>216</v>
      </c>
      <c r="E14" s="101"/>
      <c r="F14" s="101"/>
      <c r="G14" s="101" t="s">
        <v>128</v>
      </c>
      <c r="H14" t="s">
        <v>237</v>
      </c>
      <c r="I14" s="101">
        <v>1</v>
      </c>
    </row>
    <row r="15" spans="2:10" x14ac:dyDescent="0.25">
      <c r="B15" s="101"/>
      <c r="C15" s="101"/>
      <c r="D15" s="101" t="s">
        <v>216</v>
      </c>
      <c r="E15" s="101"/>
      <c r="F15" s="101"/>
      <c r="G15" s="101" t="s">
        <v>128</v>
      </c>
      <c r="H15" t="s">
        <v>238</v>
      </c>
      <c r="I15" s="101">
        <v>1</v>
      </c>
    </row>
    <row r="16" spans="2:10" x14ac:dyDescent="0.25">
      <c r="B16" s="101"/>
      <c r="C16" s="101"/>
      <c r="D16" s="101" t="s">
        <v>216</v>
      </c>
      <c r="E16" s="101"/>
      <c r="F16" s="101"/>
      <c r="G16" s="101" t="s">
        <v>128</v>
      </c>
      <c r="H16" t="s">
        <v>239</v>
      </c>
      <c r="I16" s="101">
        <v>1</v>
      </c>
    </row>
    <row r="17" spans="2:9" x14ac:dyDescent="0.25">
      <c r="B17" s="101"/>
      <c r="C17" s="101"/>
      <c r="D17" s="101" t="s">
        <v>216</v>
      </c>
      <c r="E17" s="101"/>
      <c r="F17" s="101"/>
      <c r="G17" s="101" t="s">
        <v>128</v>
      </c>
      <c r="H17" t="s">
        <v>240</v>
      </c>
      <c r="I17" s="101">
        <v>1</v>
      </c>
    </row>
    <row r="18" spans="2:9" x14ac:dyDescent="0.25">
      <c r="B18" s="101"/>
      <c r="C18" s="101"/>
      <c r="D18" s="101" t="s">
        <v>216</v>
      </c>
      <c r="E18" s="101"/>
      <c r="F18" s="101"/>
      <c r="G18" s="101" t="s">
        <v>128</v>
      </c>
      <c r="H18" t="s">
        <v>241</v>
      </c>
      <c r="I18" s="101">
        <v>1</v>
      </c>
    </row>
    <row r="19" spans="2:9" x14ac:dyDescent="0.25">
      <c r="B19" s="101"/>
      <c r="C19" s="101"/>
      <c r="D19" s="101" t="s">
        <v>216</v>
      </c>
      <c r="E19" s="101"/>
      <c r="F19" s="101"/>
      <c r="G19" s="101" t="s">
        <v>128</v>
      </c>
      <c r="H19" t="s">
        <v>242</v>
      </c>
      <c r="I19" s="101">
        <v>1</v>
      </c>
    </row>
    <row r="20" spans="2:9" x14ac:dyDescent="0.25">
      <c r="B20" s="101"/>
      <c r="C20" s="101"/>
      <c r="D20" s="101" t="s">
        <v>216</v>
      </c>
      <c r="E20" s="101"/>
      <c r="F20" s="101"/>
      <c r="G20" s="101" t="s">
        <v>128</v>
      </c>
      <c r="H20" t="s">
        <v>243</v>
      </c>
      <c r="I20" s="101">
        <v>1</v>
      </c>
    </row>
    <row r="21" spans="2:9" x14ac:dyDescent="0.25">
      <c r="B21" s="101"/>
      <c r="C21" s="101"/>
      <c r="D21" s="101" t="s">
        <v>216</v>
      </c>
      <c r="E21" s="101"/>
      <c r="F21" s="101"/>
      <c r="G21" s="101" t="s">
        <v>128</v>
      </c>
      <c r="H21" t="s">
        <v>244</v>
      </c>
      <c r="I21" s="101">
        <v>1</v>
      </c>
    </row>
    <row r="22" spans="2:9" x14ac:dyDescent="0.25">
      <c r="B22" s="101"/>
      <c r="C22" s="101"/>
      <c r="D22" s="101" t="s">
        <v>216</v>
      </c>
      <c r="E22" s="101"/>
      <c r="F22" s="101"/>
      <c r="G22" s="101" t="s">
        <v>128</v>
      </c>
      <c r="H22" t="s">
        <v>245</v>
      </c>
      <c r="I22" s="101">
        <v>1</v>
      </c>
    </row>
    <row r="23" spans="2:9" x14ac:dyDescent="0.25">
      <c r="B23" s="101"/>
      <c r="C23" s="101"/>
      <c r="D23" s="101" t="s">
        <v>216</v>
      </c>
      <c r="E23" s="101"/>
      <c r="F23" s="101"/>
      <c r="G23" s="101" t="s">
        <v>128</v>
      </c>
      <c r="H23" t="s">
        <v>246</v>
      </c>
      <c r="I23" s="101">
        <v>1</v>
      </c>
    </row>
    <row r="24" spans="2:9" x14ac:dyDescent="0.25">
      <c r="B24" s="101"/>
      <c r="C24" s="101"/>
      <c r="D24" s="101" t="s">
        <v>216</v>
      </c>
      <c r="E24" s="101"/>
      <c r="F24" s="101"/>
      <c r="G24" s="101" t="s">
        <v>128</v>
      </c>
      <c r="H24" t="s">
        <v>247</v>
      </c>
      <c r="I24" s="101">
        <v>1</v>
      </c>
    </row>
    <row r="25" spans="2:9" x14ac:dyDescent="0.25">
      <c r="B25" s="101"/>
      <c r="C25" s="101"/>
      <c r="D25" s="101" t="s">
        <v>216</v>
      </c>
      <c r="E25" s="101"/>
      <c r="F25" s="101"/>
      <c r="G25" s="101" t="s">
        <v>128</v>
      </c>
      <c r="H25" t="s">
        <v>248</v>
      </c>
      <c r="I25" s="101">
        <v>1</v>
      </c>
    </row>
    <row r="26" spans="2:9" x14ac:dyDescent="0.25">
      <c r="B26" s="101"/>
      <c r="C26" s="101"/>
      <c r="D26" s="101" t="s">
        <v>216</v>
      </c>
      <c r="E26" s="101"/>
      <c r="F26" s="101"/>
      <c r="G26" s="101" t="s">
        <v>128</v>
      </c>
      <c r="H26" t="s">
        <v>249</v>
      </c>
      <c r="I26" s="101">
        <v>1</v>
      </c>
    </row>
    <row r="27" spans="2:9" x14ac:dyDescent="0.25">
      <c r="B27" s="101"/>
      <c r="C27" s="101"/>
      <c r="D27" s="101" t="s">
        <v>216</v>
      </c>
      <c r="E27" s="101"/>
      <c r="F27" s="101"/>
      <c r="G27" s="101" t="s">
        <v>128</v>
      </c>
      <c r="H27" t="s">
        <v>250</v>
      </c>
      <c r="I27" s="101">
        <v>1</v>
      </c>
    </row>
    <row r="28" spans="2:9" x14ac:dyDescent="0.25">
      <c r="B28" s="101"/>
      <c r="C28" s="101"/>
      <c r="D28" s="101" t="s">
        <v>216</v>
      </c>
      <c r="E28" s="101"/>
      <c r="F28" s="101"/>
      <c r="G28" s="101" t="s">
        <v>128</v>
      </c>
      <c r="H28" t="s">
        <v>251</v>
      </c>
      <c r="I28" s="101">
        <v>1</v>
      </c>
    </row>
    <row r="29" spans="2:9" x14ac:dyDescent="0.25">
      <c r="B29" s="101"/>
      <c r="C29" s="101"/>
      <c r="D29" s="101" t="s">
        <v>216</v>
      </c>
      <c r="E29" s="101"/>
      <c r="F29" s="101"/>
      <c r="G29" s="101" t="s">
        <v>128</v>
      </c>
      <c r="H29" t="s">
        <v>252</v>
      </c>
      <c r="I29" s="101">
        <v>1</v>
      </c>
    </row>
    <row r="30" spans="2:9" x14ac:dyDescent="0.25">
      <c r="B30" s="101"/>
      <c r="C30" s="101"/>
      <c r="D30" s="101" t="s">
        <v>216</v>
      </c>
      <c r="E30" s="101"/>
      <c r="F30" s="101"/>
      <c r="G30" s="101" t="s">
        <v>128</v>
      </c>
      <c r="H30" t="s">
        <v>253</v>
      </c>
      <c r="I30" s="101">
        <v>1</v>
      </c>
    </row>
    <row r="31" spans="2:9" x14ac:dyDescent="0.25">
      <c r="B31" s="101"/>
      <c r="C31" s="101"/>
      <c r="D31" s="101" t="s">
        <v>216</v>
      </c>
      <c r="E31" s="101"/>
      <c r="F31" s="101"/>
      <c r="G31" s="101" t="s">
        <v>128</v>
      </c>
      <c r="H31" t="s">
        <v>254</v>
      </c>
      <c r="I31" s="101">
        <v>1</v>
      </c>
    </row>
    <row r="32" spans="2:9" x14ac:dyDescent="0.25">
      <c r="B32" s="101"/>
      <c r="C32" s="101"/>
      <c r="D32" s="101" t="s">
        <v>216</v>
      </c>
      <c r="E32" s="101"/>
      <c r="F32" s="101"/>
      <c r="G32" s="101" t="s">
        <v>128</v>
      </c>
      <c r="H32" t="s">
        <v>255</v>
      </c>
      <c r="I32" s="101">
        <v>1</v>
      </c>
    </row>
    <row r="33" spans="2:13" x14ac:dyDescent="0.25">
      <c r="B33" s="101"/>
      <c r="C33" s="101"/>
      <c r="D33" s="101" t="s">
        <v>110</v>
      </c>
      <c r="E33" s="101"/>
      <c r="F33" s="101"/>
      <c r="G33" s="101" t="s">
        <v>128</v>
      </c>
      <c r="H33" s="101" t="s">
        <v>133</v>
      </c>
      <c r="I33" s="101">
        <v>31.536000000000001</v>
      </c>
    </row>
    <row r="34" spans="2:13" x14ac:dyDescent="0.25">
      <c r="B34" s="101"/>
      <c r="C34" s="101"/>
      <c r="D34" s="101" t="s">
        <v>141</v>
      </c>
      <c r="E34" s="101"/>
      <c r="F34" s="101"/>
      <c r="G34" s="101" t="s">
        <v>128</v>
      </c>
      <c r="H34" s="101" t="s">
        <v>133</v>
      </c>
      <c r="I34" s="101">
        <v>100</v>
      </c>
    </row>
    <row r="35" spans="2:13" x14ac:dyDescent="0.25">
      <c r="C35" t="s">
        <v>142</v>
      </c>
      <c r="D35" s="106" t="s">
        <v>137</v>
      </c>
      <c r="E35" s="106"/>
      <c r="F35">
        <v>2010</v>
      </c>
      <c r="G35" s="101" t="s">
        <v>128</v>
      </c>
      <c r="H35" s="101" t="s">
        <v>133</v>
      </c>
      <c r="I35" s="106">
        <v>0</v>
      </c>
    </row>
    <row r="36" spans="2:13" x14ac:dyDescent="0.25">
      <c r="C36" t="s">
        <v>142</v>
      </c>
      <c r="D36" s="106" t="s">
        <v>137</v>
      </c>
      <c r="E36" s="106"/>
      <c r="F36">
        <v>2015</v>
      </c>
      <c r="G36" s="101" t="s">
        <v>128</v>
      </c>
      <c r="H36" s="101" t="s">
        <v>133</v>
      </c>
      <c r="I36" s="106">
        <v>0</v>
      </c>
    </row>
    <row r="37" spans="2:13" x14ac:dyDescent="0.25">
      <c r="C37" t="s">
        <v>142</v>
      </c>
      <c r="D37" s="106" t="s">
        <v>137</v>
      </c>
      <c r="E37" s="106"/>
      <c r="F37">
        <v>2020</v>
      </c>
      <c r="G37" s="101" t="s">
        <v>128</v>
      </c>
      <c r="H37" s="101" t="s">
        <v>133</v>
      </c>
      <c r="I37" s="106">
        <v>0</v>
      </c>
    </row>
    <row r="38" spans="2:13" x14ac:dyDescent="0.25">
      <c r="C38" t="s">
        <v>142</v>
      </c>
      <c r="D38" s="106" t="s">
        <v>137</v>
      </c>
      <c r="E38" s="106"/>
      <c r="F38">
        <v>0</v>
      </c>
      <c r="G38" s="101" t="s">
        <v>128</v>
      </c>
      <c r="H38" s="101" t="s">
        <v>133</v>
      </c>
      <c r="I38" s="106">
        <v>1</v>
      </c>
    </row>
    <row r="39" spans="2:13" x14ac:dyDescent="0.25">
      <c r="C39" t="s">
        <v>158</v>
      </c>
      <c r="D39" s="106" t="s">
        <v>137</v>
      </c>
      <c r="E39" s="106"/>
      <c r="F39">
        <v>2025</v>
      </c>
      <c r="G39" s="101" t="s">
        <v>128</v>
      </c>
      <c r="H39" s="101" t="s">
        <v>133</v>
      </c>
      <c r="I39" s="106">
        <v>0</v>
      </c>
    </row>
    <row r="40" spans="2:13" x14ac:dyDescent="0.25">
      <c r="C40" t="s">
        <v>158</v>
      </c>
      <c r="D40" s="106" t="s">
        <v>159</v>
      </c>
      <c r="E40" s="106"/>
      <c r="F40">
        <v>0</v>
      </c>
      <c r="G40" s="101"/>
      <c r="H40" s="101" t="s">
        <v>133</v>
      </c>
      <c r="I40" s="106"/>
      <c r="J40">
        <v>2</v>
      </c>
    </row>
    <row r="41" spans="2:13" x14ac:dyDescent="0.25">
      <c r="D41" s="106" t="s">
        <v>143</v>
      </c>
      <c r="E41" s="106"/>
    </row>
    <row r="42" spans="2:13" x14ac:dyDescent="0.25">
      <c r="D42" s="106" t="s">
        <v>101</v>
      </c>
      <c r="E42" s="106"/>
      <c r="H42" s="106" t="s">
        <v>144</v>
      </c>
      <c r="I42" s="106">
        <v>50</v>
      </c>
      <c r="L42" s="107" t="s">
        <v>145</v>
      </c>
    </row>
    <row r="43" spans="2:13" x14ac:dyDescent="0.25">
      <c r="D43" s="106" t="s">
        <v>141</v>
      </c>
      <c r="E43" s="106"/>
      <c r="H43" s="106" t="s">
        <v>144</v>
      </c>
      <c r="I43" s="106">
        <v>50</v>
      </c>
    </row>
    <row r="44" spans="2:13" x14ac:dyDescent="0.25">
      <c r="D44" s="106" t="s">
        <v>101</v>
      </c>
      <c r="E44" s="106"/>
      <c r="H44" s="208" t="s">
        <v>215</v>
      </c>
      <c r="I44" s="106">
        <v>50</v>
      </c>
      <c r="M44" t="s">
        <v>214</v>
      </c>
    </row>
    <row r="45" spans="2:13" x14ac:dyDescent="0.25">
      <c r="D45" s="106" t="s">
        <v>141</v>
      </c>
      <c r="E45" s="106"/>
      <c r="H45" s="208" t="s">
        <v>215</v>
      </c>
      <c r="I45" s="106">
        <v>50</v>
      </c>
      <c r="M45" t="s">
        <v>214</v>
      </c>
    </row>
    <row r="46" spans="2:13" x14ac:dyDescent="0.25">
      <c r="D46" s="106" t="s">
        <v>132</v>
      </c>
      <c r="H46" s="208" t="s">
        <v>215</v>
      </c>
      <c r="I46" s="106">
        <v>2025</v>
      </c>
      <c r="M46" t="s">
        <v>214</v>
      </c>
    </row>
  </sheetData>
  <phoneticPr fontId="11" type="noConversion"/>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9" tint="0.39997558519241921"/>
  </sheetPr>
  <dimension ref="A2:CG92"/>
  <sheetViews>
    <sheetView zoomScale="60" zoomScaleNormal="60" workbookViewId="0">
      <selection activeCell="X41" sqref="X41"/>
    </sheetView>
  </sheetViews>
  <sheetFormatPr defaultRowHeight="15" x14ac:dyDescent="0.25"/>
  <cols>
    <col min="1" max="1" width="7.5703125" customWidth="1"/>
    <col min="2" max="2" width="41.28515625" customWidth="1"/>
    <col min="3" max="39" width="6.140625" customWidth="1"/>
  </cols>
  <sheetData>
    <row r="2" spans="1:85" s="3" customFormat="1" ht="36" x14ac:dyDescent="0.55000000000000004">
      <c r="B2" s="98" t="s">
        <v>113</v>
      </c>
      <c r="AU2" s="32"/>
    </row>
    <row r="3" spans="1:85" ht="23.25" x14ac:dyDescent="0.35">
      <c r="B3" s="1" t="s">
        <v>73</v>
      </c>
      <c r="AU3" s="1" t="s">
        <v>73</v>
      </c>
    </row>
    <row r="4" spans="1:85" x14ac:dyDescent="0.25">
      <c r="AU4" s="32"/>
    </row>
    <row r="5" spans="1:85" x14ac:dyDescent="0.25">
      <c r="AU5" s="32"/>
    </row>
    <row r="6" spans="1:85" x14ac:dyDescent="0.25">
      <c r="AN6" t="s">
        <v>74</v>
      </c>
      <c r="AU6" s="32"/>
      <c r="CG6" t="s">
        <v>74</v>
      </c>
    </row>
    <row r="7" spans="1:85" x14ac:dyDescent="0.25">
      <c r="B7" s="100" t="s">
        <v>138</v>
      </c>
      <c r="C7" s="104"/>
      <c r="AV7" s="38" t="s">
        <v>43</v>
      </c>
    </row>
    <row r="8" spans="1:85" ht="15.75" x14ac:dyDescent="0.25">
      <c r="A8" s="104"/>
      <c r="B8" s="4" t="s">
        <v>0</v>
      </c>
      <c r="C8" s="41" t="s">
        <v>1</v>
      </c>
      <c r="D8" s="6" t="s">
        <v>2</v>
      </c>
      <c r="E8" s="6" t="s">
        <v>3</v>
      </c>
      <c r="F8" s="6" t="s">
        <v>4</v>
      </c>
      <c r="G8" s="6" t="s">
        <v>5</v>
      </c>
      <c r="H8" s="6" t="s">
        <v>6</v>
      </c>
      <c r="I8" s="6" t="s">
        <v>7</v>
      </c>
      <c r="J8" s="6" t="s">
        <v>8</v>
      </c>
      <c r="K8" s="6" t="s">
        <v>9</v>
      </c>
      <c r="L8" s="6" t="s">
        <v>10</v>
      </c>
      <c r="M8" s="6" t="s">
        <v>11</v>
      </c>
      <c r="N8" s="6" t="s">
        <v>12</v>
      </c>
      <c r="O8" s="209" t="s">
        <v>218</v>
      </c>
      <c r="P8" s="6" t="s">
        <v>13</v>
      </c>
      <c r="Q8" s="6" t="s">
        <v>14</v>
      </c>
      <c r="R8" s="6" t="s">
        <v>15</v>
      </c>
      <c r="S8" s="6" t="s">
        <v>16</v>
      </c>
      <c r="T8" s="6" t="s">
        <v>17</v>
      </c>
      <c r="U8" s="6" t="s">
        <v>18</v>
      </c>
      <c r="V8" s="6" t="s">
        <v>19</v>
      </c>
      <c r="W8" s="6" t="s">
        <v>20</v>
      </c>
      <c r="X8" s="6" t="s">
        <v>21</v>
      </c>
      <c r="Y8" s="6" t="s">
        <v>22</v>
      </c>
      <c r="Z8" s="6" t="s">
        <v>23</v>
      </c>
      <c r="AA8" s="6" t="s">
        <v>24</v>
      </c>
      <c r="AB8" s="6" t="s">
        <v>25</v>
      </c>
      <c r="AC8" s="6" t="s">
        <v>26</v>
      </c>
      <c r="AD8" s="6" t="s">
        <v>27</v>
      </c>
      <c r="AE8" s="6" t="s">
        <v>28</v>
      </c>
      <c r="AF8" s="6" t="s">
        <v>29</v>
      </c>
      <c r="AG8" s="31" t="s">
        <v>31</v>
      </c>
      <c r="AH8" s="6" t="s">
        <v>206</v>
      </c>
      <c r="AI8" s="6" t="s">
        <v>32</v>
      </c>
      <c r="AJ8" s="6" t="s">
        <v>33</v>
      </c>
      <c r="AK8" s="6" t="s">
        <v>34</v>
      </c>
      <c r="AL8" s="6" t="s">
        <v>35</v>
      </c>
      <c r="AM8" s="5" t="s">
        <v>36</v>
      </c>
      <c r="AU8" s="39" t="s">
        <v>44</v>
      </c>
      <c r="AV8" s="40" t="s">
        <v>1</v>
      </c>
      <c r="AW8" s="5" t="s">
        <v>2</v>
      </c>
      <c r="AX8" s="5" t="s">
        <v>3</v>
      </c>
      <c r="AY8" s="5" t="s">
        <v>4</v>
      </c>
      <c r="AZ8" s="5" t="s">
        <v>5</v>
      </c>
      <c r="BA8" s="5" t="s">
        <v>6</v>
      </c>
      <c r="BB8" s="5" t="s">
        <v>7</v>
      </c>
      <c r="BC8" s="5" t="s">
        <v>8</v>
      </c>
      <c r="BD8" s="5" t="s">
        <v>9</v>
      </c>
      <c r="BE8" s="5" t="s">
        <v>10</v>
      </c>
      <c r="BF8" s="5" t="s">
        <v>11</v>
      </c>
      <c r="BG8" s="5" t="s">
        <v>12</v>
      </c>
      <c r="BH8" s="209" t="s">
        <v>218</v>
      </c>
      <c r="BI8" s="5" t="s">
        <v>13</v>
      </c>
      <c r="BJ8" s="5" t="s">
        <v>14</v>
      </c>
      <c r="BK8" s="5" t="s">
        <v>15</v>
      </c>
      <c r="BL8" s="5" t="s">
        <v>16</v>
      </c>
      <c r="BM8" s="5" t="s">
        <v>17</v>
      </c>
      <c r="BN8" s="5" t="s">
        <v>18</v>
      </c>
      <c r="BO8" s="5" t="s">
        <v>19</v>
      </c>
      <c r="BP8" s="6" t="s">
        <v>20</v>
      </c>
      <c r="BQ8" s="5" t="s">
        <v>21</v>
      </c>
      <c r="BR8" s="5" t="s">
        <v>22</v>
      </c>
      <c r="BS8" s="5" t="s">
        <v>23</v>
      </c>
      <c r="BT8" s="5" t="s">
        <v>24</v>
      </c>
      <c r="BU8" s="5" t="s">
        <v>25</v>
      </c>
      <c r="BV8" s="5" t="s">
        <v>26</v>
      </c>
      <c r="BW8" s="5" t="s">
        <v>27</v>
      </c>
      <c r="BX8" s="5" t="s">
        <v>28</v>
      </c>
      <c r="BY8" s="5" t="s">
        <v>29</v>
      </c>
      <c r="BZ8" s="20" t="s">
        <v>31</v>
      </c>
      <c r="CA8" s="5" t="s">
        <v>206</v>
      </c>
      <c r="CB8" s="5" t="s">
        <v>32</v>
      </c>
      <c r="CC8" s="5" t="s">
        <v>33</v>
      </c>
      <c r="CD8" s="5" t="s">
        <v>34</v>
      </c>
      <c r="CE8" s="5" t="s">
        <v>35</v>
      </c>
      <c r="CF8" s="5" t="s">
        <v>36</v>
      </c>
    </row>
    <row r="9" spans="1:85" ht="15.75" x14ac:dyDescent="0.25">
      <c r="B9" s="9" t="s">
        <v>1</v>
      </c>
      <c r="C9" s="191" t="s">
        <v>109</v>
      </c>
      <c r="D9" s="173" t="s">
        <v>109</v>
      </c>
      <c r="E9" s="173" t="s">
        <v>109</v>
      </c>
      <c r="F9" s="173">
        <v>1.2</v>
      </c>
      <c r="G9" s="173" t="s">
        <v>109</v>
      </c>
      <c r="H9" s="176">
        <v>2.1800000000000002</v>
      </c>
      <c r="I9" s="176">
        <v>2.2000000000000002</v>
      </c>
      <c r="J9" s="173" t="s">
        <v>109</v>
      </c>
      <c r="K9" s="173" t="s">
        <v>109</v>
      </c>
      <c r="L9" s="173" t="s">
        <v>109</v>
      </c>
      <c r="M9" s="173" t="s">
        <v>109</v>
      </c>
      <c r="N9" s="173" t="s">
        <v>109</v>
      </c>
      <c r="O9" s="173" t="s">
        <v>109</v>
      </c>
      <c r="P9" s="176">
        <v>0.8</v>
      </c>
      <c r="Q9" s="173" t="s">
        <v>109</v>
      </c>
      <c r="R9" s="173" t="s">
        <v>109</v>
      </c>
      <c r="S9" s="176">
        <v>0.28499999999999998</v>
      </c>
      <c r="T9" s="173" t="s">
        <v>109</v>
      </c>
      <c r="U9" s="173" t="s">
        <v>109</v>
      </c>
      <c r="V9" s="173" t="s">
        <v>109</v>
      </c>
      <c r="W9" s="173" t="s">
        <v>109</v>
      </c>
      <c r="X9" s="173" t="s">
        <v>109</v>
      </c>
      <c r="Y9" s="173" t="s">
        <v>109</v>
      </c>
      <c r="Z9" s="173" t="s">
        <v>109</v>
      </c>
      <c r="AA9" s="173" t="s">
        <v>109</v>
      </c>
      <c r="AB9" s="173" t="s">
        <v>109</v>
      </c>
      <c r="AC9" s="173" t="s">
        <v>109</v>
      </c>
      <c r="AD9" s="173">
        <v>0.9</v>
      </c>
      <c r="AE9" s="173" t="s">
        <v>109</v>
      </c>
      <c r="AF9" s="173" t="s">
        <v>109</v>
      </c>
      <c r="AG9" s="192" t="s">
        <v>109</v>
      </c>
      <c r="AH9" s="192" t="s">
        <v>109</v>
      </c>
      <c r="AI9" s="192" t="s">
        <v>109</v>
      </c>
      <c r="AJ9" s="192" t="s">
        <v>109</v>
      </c>
      <c r="AK9" s="192" t="s">
        <v>109</v>
      </c>
      <c r="AL9" s="192" t="s">
        <v>109</v>
      </c>
      <c r="AM9" s="193" t="s">
        <v>109</v>
      </c>
      <c r="AU9" s="9" t="s">
        <v>1</v>
      </c>
      <c r="AV9" s="82"/>
      <c r="AW9" s="83"/>
      <c r="AX9" s="83"/>
      <c r="AY9" s="83">
        <v>1.2</v>
      </c>
      <c r="AZ9" s="83"/>
      <c r="BA9" s="83">
        <v>2.1800000000000002</v>
      </c>
      <c r="BB9" s="83">
        <v>2.2000000000000002</v>
      </c>
      <c r="BC9" s="83"/>
      <c r="BD9" s="83"/>
      <c r="BE9" s="83"/>
      <c r="BF9" s="83"/>
      <c r="BG9" s="83"/>
      <c r="BH9" s="83"/>
      <c r="BI9" s="83">
        <v>0.8</v>
      </c>
      <c r="BJ9" s="83"/>
      <c r="BK9" s="83"/>
      <c r="BL9" s="83">
        <v>0.28499999999999998</v>
      </c>
      <c r="BM9" s="83"/>
      <c r="BN9" s="83"/>
      <c r="BO9" s="83"/>
      <c r="BP9" s="83"/>
      <c r="BQ9" s="83"/>
      <c r="BR9" s="83"/>
      <c r="BS9" s="83"/>
      <c r="BT9" s="83"/>
      <c r="BU9" s="83"/>
      <c r="BV9" s="83"/>
      <c r="BW9" s="83">
        <v>0.9</v>
      </c>
      <c r="BX9" s="83"/>
      <c r="BY9" s="83"/>
      <c r="BZ9" s="84"/>
      <c r="CA9" s="84"/>
      <c r="CB9" s="84"/>
      <c r="CC9" s="84"/>
      <c r="CD9" s="84"/>
      <c r="CE9" s="84"/>
      <c r="CF9" s="85"/>
    </row>
    <row r="10" spans="1:85" ht="15.75" x14ac:dyDescent="0.25">
      <c r="B10" s="9" t="s">
        <v>2</v>
      </c>
      <c r="C10" s="176" t="s">
        <v>109</v>
      </c>
      <c r="D10" s="194" t="s">
        <v>109</v>
      </c>
      <c r="E10" s="99" t="s">
        <v>109</v>
      </c>
      <c r="F10" s="99" t="s">
        <v>109</v>
      </c>
      <c r="G10" s="99" t="s">
        <v>109</v>
      </c>
      <c r="H10" s="99" t="s">
        <v>109</v>
      </c>
      <c r="I10" s="99" t="s">
        <v>109</v>
      </c>
      <c r="J10" s="99" t="s">
        <v>109</v>
      </c>
      <c r="K10" s="99" t="s">
        <v>109</v>
      </c>
      <c r="L10" s="99" t="s">
        <v>109</v>
      </c>
      <c r="M10" s="99" t="s">
        <v>109</v>
      </c>
      <c r="N10" s="99">
        <v>3.4</v>
      </c>
      <c r="O10" s="99" t="s">
        <v>109</v>
      </c>
      <c r="P10" s="99" t="s">
        <v>109</v>
      </c>
      <c r="Q10" s="99" t="s">
        <v>109</v>
      </c>
      <c r="R10" s="99" t="s">
        <v>109</v>
      </c>
      <c r="S10" s="99" t="s">
        <v>109</v>
      </c>
      <c r="T10" s="99" t="s">
        <v>109</v>
      </c>
      <c r="U10" s="99">
        <v>0.3</v>
      </c>
      <c r="V10" s="99" t="s">
        <v>109</v>
      </c>
      <c r="W10" s="99" t="s">
        <v>109</v>
      </c>
      <c r="X10" s="99">
        <v>2.4</v>
      </c>
      <c r="Y10" s="99" t="s">
        <v>109</v>
      </c>
      <c r="Z10" s="99" t="s">
        <v>109</v>
      </c>
      <c r="AA10" s="99" t="s">
        <v>109</v>
      </c>
      <c r="AB10" s="99" t="s">
        <v>109</v>
      </c>
      <c r="AC10" s="99" t="s">
        <v>109</v>
      </c>
      <c r="AD10" s="99" t="s">
        <v>109</v>
      </c>
      <c r="AE10" s="99" t="s">
        <v>109</v>
      </c>
      <c r="AF10" s="99" t="s">
        <v>109</v>
      </c>
      <c r="AG10" s="195" t="s">
        <v>109</v>
      </c>
      <c r="AH10" s="195" t="s">
        <v>109</v>
      </c>
      <c r="AI10" s="195" t="s">
        <v>109</v>
      </c>
      <c r="AJ10" s="195" t="s">
        <v>109</v>
      </c>
      <c r="AK10" s="195" t="s">
        <v>109</v>
      </c>
      <c r="AL10" s="195" t="s">
        <v>109</v>
      </c>
      <c r="AM10" s="196" t="s">
        <v>109</v>
      </c>
      <c r="AU10" s="9" t="s">
        <v>2</v>
      </c>
      <c r="AV10" s="86"/>
      <c r="AW10" s="76"/>
      <c r="AX10" s="77"/>
      <c r="AY10" s="77"/>
      <c r="AZ10" s="77"/>
      <c r="BA10" s="77"/>
      <c r="BB10" s="77"/>
      <c r="BC10" s="77"/>
      <c r="BD10" s="77"/>
      <c r="BE10" s="77"/>
      <c r="BF10" s="77"/>
      <c r="BG10" s="77">
        <v>3.4</v>
      </c>
      <c r="BH10" s="77"/>
      <c r="BI10" s="77"/>
      <c r="BJ10" s="77"/>
      <c r="BK10" s="77"/>
      <c r="BL10" s="77"/>
      <c r="BM10" s="77"/>
      <c r="BN10" s="77">
        <v>0.3</v>
      </c>
      <c r="BO10" s="77"/>
      <c r="BP10" s="77"/>
      <c r="BQ10" s="77">
        <v>2.4</v>
      </c>
      <c r="BR10" s="77"/>
      <c r="BS10" s="77"/>
      <c r="BT10" s="77"/>
      <c r="BU10" s="77"/>
      <c r="BV10" s="77"/>
      <c r="BW10" s="77"/>
      <c r="BX10" s="77"/>
      <c r="BY10" s="77"/>
      <c r="BZ10" s="78"/>
      <c r="CA10" s="78"/>
      <c r="CB10" s="78"/>
      <c r="CC10" s="78"/>
      <c r="CD10" s="78"/>
      <c r="CE10" s="78"/>
      <c r="CF10" s="87"/>
    </row>
    <row r="11" spans="1:85" ht="15.75" x14ac:dyDescent="0.25">
      <c r="B11" s="9" t="s">
        <v>3</v>
      </c>
      <c r="C11" s="176" t="s">
        <v>109</v>
      </c>
      <c r="D11" s="99" t="s">
        <v>109</v>
      </c>
      <c r="E11" s="194" t="s">
        <v>109</v>
      </c>
      <c r="F11" s="99" t="s">
        <v>109</v>
      </c>
      <c r="G11" s="99" t="s">
        <v>109</v>
      </c>
      <c r="H11" s="99" t="s">
        <v>109</v>
      </c>
      <c r="I11" s="99" t="s">
        <v>109</v>
      </c>
      <c r="J11" s="99" t="s">
        <v>109</v>
      </c>
      <c r="K11" s="99" t="s">
        <v>109</v>
      </c>
      <c r="L11" s="99" t="s">
        <v>109</v>
      </c>
      <c r="M11" s="99" t="s">
        <v>109</v>
      </c>
      <c r="N11" s="99" t="s">
        <v>109</v>
      </c>
      <c r="O11" s="99">
        <v>0.6</v>
      </c>
      <c r="P11" s="99" t="s">
        <v>109</v>
      </c>
      <c r="Q11" s="99" t="s">
        <v>109</v>
      </c>
      <c r="R11" s="99" t="s">
        <v>109</v>
      </c>
      <c r="S11" s="99" t="s">
        <v>109</v>
      </c>
      <c r="T11" s="99" t="s">
        <v>109</v>
      </c>
      <c r="U11" s="99" t="s">
        <v>109</v>
      </c>
      <c r="V11" s="99" t="s">
        <v>109</v>
      </c>
      <c r="W11" s="99" t="s">
        <v>109</v>
      </c>
      <c r="X11" s="99" t="s">
        <v>109</v>
      </c>
      <c r="Y11" s="99" t="s">
        <v>109</v>
      </c>
      <c r="Z11" s="99" t="s">
        <v>109</v>
      </c>
      <c r="AA11" s="99" t="s">
        <v>109</v>
      </c>
      <c r="AB11" s="99">
        <v>0.95</v>
      </c>
      <c r="AC11" s="99" t="s">
        <v>109</v>
      </c>
      <c r="AD11" s="99" t="s">
        <v>109</v>
      </c>
      <c r="AE11" s="99" t="s">
        <v>109</v>
      </c>
      <c r="AF11" s="99" t="s">
        <v>109</v>
      </c>
      <c r="AG11" s="195" t="s">
        <v>109</v>
      </c>
      <c r="AH11" s="195" t="s">
        <v>109</v>
      </c>
      <c r="AI11" s="195" t="s">
        <v>109</v>
      </c>
      <c r="AJ11" s="195" t="s">
        <v>109</v>
      </c>
      <c r="AK11" s="195">
        <v>0.45</v>
      </c>
      <c r="AL11" s="99">
        <v>1</v>
      </c>
      <c r="AM11" s="196" t="s">
        <v>109</v>
      </c>
      <c r="AU11" s="9" t="s">
        <v>3</v>
      </c>
      <c r="AV11" s="86"/>
      <c r="AW11" s="77"/>
      <c r="AX11" s="76"/>
      <c r="AY11" s="77"/>
      <c r="AZ11" s="77"/>
      <c r="BA11" s="77"/>
      <c r="BB11" s="77"/>
      <c r="BC11" s="77"/>
      <c r="BD11" s="77"/>
      <c r="BE11" s="77"/>
      <c r="BF11" s="77"/>
      <c r="BG11" s="77"/>
      <c r="BH11" s="77">
        <v>0.5</v>
      </c>
      <c r="BI11" s="77"/>
      <c r="BJ11" s="77"/>
      <c r="BK11" s="77"/>
      <c r="BL11" s="77"/>
      <c r="BM11" s="77"/>
      <c r="BN11" s="77"/>
      <c r="BO11" s="77"/>
      <c r="BP11" s="77"/>
      <c r="BQ11" s="77"/>
      <c r="BR11" s="77"/>
      <c r="BS11" s="77"/>
      <c r="BT11" s="77"/>
      <c r="BU11" s="77">
        <v>0.95</v>
      </c>
      <c r="BV11" s="77"/>
      <c r="BW11" s="77"/>
      <c r="BX11" s="77"/>
      <c r="BY11" s="77"/>
      <c r="BZ11" s="78"/>
      <c r="CA11" s="78"/>
      <c r="CB11" s="78"/>
      <c r="CC11" s="78"/>
      <c r="CD11" s="78">
        <v>0.25</v>
      </c>
      <c r="CE11" s="77">
        <v>0.5</v>
      </c>
      <c r="CF11" s="87"/>
    </row>
    <row r="12" spans="1:85" ht="15.75" x14ac:dyDescent="0.25">
      <c r="B12" s="9" t="s">
        <v>4</v>
      </c>
      <c r="C12" s="176">
        <v>1.2</v>
      </c>
      <c r="D12" s="99" t="s">
        <v>109</v>
      </c>
      <c r="E12" s="99" t="s">
        <v>109</v>
      </c>
      <c r="F12" s="194" t="s">
        <v>109</v>
      </c>
      <c r="G12" s="99" t="s">
        <v>109</v>
      </c>
      <c r="H12" s="99" t="s">
        <v>109</v>
      </c>
      <c r="I12" s="99">
        <v>4.4000000000000004</v>
      </c>
      <c r="J12" s="99" t="s">
        <v>109</v>
      </c>
      <c r="K12" s="99" t="s">
        <v>109</v>
      </c>
      <c r="L12" s="99" t="s">
        <v>109</v>
      </c>
      <c r="M12" s="99" t="s">
        <v>109</v>
      </c>
      <c r="N12" s="99">
        <v>3.5</v>
      </c>
      <c r="O12" s="99" t="s">
        <v>109</v>
      </c>
      <c r="P12" s="99" t="s">
        <v>109</v>
      </c>
      <c r="Q12" s="99" t="s">
        <v>109</v>
      </c>
      <c r="R12" s="99" t="s">
        <v>109</v>
      </c>
      <c r="S12" s="99">
        <v>4.6399999999999997</v>
      </c>
      <c r="T12" s="99" t="s">
        <v>109</v>
      </c>
      <c r="U12" s="99" t="s">
        <v>109</v>
      </c>
      <c r="V12" s="99" t="s">
        <v>109</v>
      </c>
      <c r="W12" s="99" t="s">
        <v>109</v>
      </c>
      <c r="X12" s="99" t="s">
        <v>109</v>
      </c>
      <c r="Y12" s="99" t="s">
        <v>109</v>
      </c>
      <c r="Z12" s="99" t="s">
        <v>109</v>
      </c>
      <c r="AA12" s="99" t="s">
        <v>109</v>
      </c>
      <c r="AB12" s="99" t="s">
        <v>109</v>
      </c>
      <c r="AC12" s="99" t="s">
        <v>109</v>
      </c>
      <c r="AD12" s="99" t="s">
        <v>109</v>
      </c>
      <c r="AE12" s="99" t="s">
        <v>109</v>
      </c>
      <c r="AF12" s="99" t="s">
        <v>109</v>
      </c>
      <c r="AG12" s="195" t="s">
        <v>109</v>
      </c>
      <c r="AH12" s="195" t="s">
        <v>109</v>
      </c>
      <c r="AI12" s="195" t="s">
        <v>109</v>
      </c>
      <c r="AJ12" s="195" t="s">
        <v>109</v>
      </c>
      <c r="AK12" s="195" t="s">
        <v>109</v>
      </c>
      <c r="AL12" s="195" t="s">
        <v>109</v>
      </c>
      <c r="AM12" s="196" t="s">
        <v>109</v>
      </c>
      <c r="AU12" s="9" t="s">
        <v>4</v>
      </c>
      <c r="AV12" s="86">
        <v>1.2</v>
      </c>
      <c r="AW12" s="77"/>
      <c r="AX12" s="77"/>
      <c r="AY12" s="76"/>
      <c r="AZ12" s="77"/>
      <c r="BA12" s="77"/>
      <c r="BB12" s="77">
        <v>1.5</v>
      </c>
      <c r="BC12" s="77"/>
      <c r="BD12" s="77"/>
      <c r="BE12" s="77"/>
      <c r="BF12" s="77"/>
      <c r="BG12" s="77">
        <v>3.2</v>
      </c>
      <c r="BH12" s="77"/>
      <c r="BI12" s="77"/>
      <c r="BJ12" s="77"/>
      <c r="BK12" s="77"/>
      <c r="BL12" s="77">
        <v>1.81</v>
      </c>
      <c r="BM12" s="77"/>
      <c r="BN12" s="77"/>
      <c r="BO12" s="77"/>
      <c r="BP12" s="77"/>
      <c r="BQ12" s="77"/>
      <c r="BR12" s="77"/>
      <c r="BS12" s="77"/>
      <c r="BT12" s="77"/>
      <c r="BU12" s="77"/>
      <c r="BV12" s="77"/>
      <c r="BW12" s="77"/>
      <c r="BX12" s="77"/>
      <c r="BY12" s="77"/>
      <c r="BZ12" s="78"/>
      <c r="CA12" s="78"/>
      <c r="CB12" s="78"/>
      <c r="CC12" s="78"/>
      <c r="CD12" s="78"/>
      <c r="CE12" s="78"/>
      <c r="CF12" s="87"/>
    </row>
    <row r="13" spans="1:85" ht="15.75" x14ac:dyDescent="0.25">
      <c r="B13" s="9" t="s">
        <v>5</v>
      </c>
      <c r="C13" s="176" t="s">
        <v>109</v>
      </c>
      <c r="D13" s="99" t="s">
        <v>109</v>
      </c>
      <c r="E13" s="99" t="s">
        <v>109</v>
      </c>
      <c r="F13" s="99" t="s">
        <v>109</v>
      </c>
      <c r="G13" s="194" t="s">
        <v>109</v>
      </c>
      <c r="H13" s="99" t="s">
        <v>109</v>
      </c>
      <c r="I13" s="99" t="s">
        <v>109</v>
      </c>
      <c r="J13" s="99" t="s">
        <v>109</v>
      </c>
      <c r="K13" s="99" t="s">
        <v>109</v>
      </c>
      <c r="L13" s="99" t="s">
        <v>109</v>
      </c>
      <c r="M13" s="99" t="s">
        <v>109</v>
      </c>
      <c r="N13" s="99" t="s">
        <v>109</v>
      </c>
      <c r="O13" s="99" t="s">
        <v>109</v>
      </c>
      <c r="P13" s="99" t="s">
        <v>109</v>
      </c>
      <c r="Q13" s="99" t="s">
        <v>109</v>
      </c>
      <c r="R13" s="99" t="s">
        <v>109</v>
      </c>
      <c r="S13" s="99" t="s">
        <v>109</v>
      </c>
      <c r="T13" s="99" t="s">
        <v>109</v>
      </c>
      <c r="U13" s="99" t="s">
        <v>109</v>
      </c>
      <c r="V13" s="99" t="s">
        <v>109</v>
      </c>
      <c r="W13" s="99" t="s">
        <v>109</v>
      </c>
      <c r="X13" s="99" t="s">
        <v>109</v>
      </c>
      <c r="Y13" s="99" t="s">
        <v>109</v>
      </c>
      <c r="Z13" s="99" t="s">
        <v>109</v>
      </c>
      <c r="AA13" s="99" t="s">
        <v>109</v>
      </c>
      <c r="AB13" s="99" t="s">
        <v>109</v>
      </c>
      <c r="AC13" s="99" t="s">
        <v>109</v>
      </c>
      <c r="AD13" s="99" t="s">
        <v>109</v>
      </c>
      <c r="AE13" s="99" t="s">
        <v>109</v>
      </c>
      <c r="AF13" s="99" t="s">
        <v>109</v>
      </c>
      <c r="AG13" s="195" t="s">
        <v>109</v>
      </c>
      <c r="AH13" s="195" t="s">
        <v>109</v>
      </c>
      <c r="AI13" s="195" t="s">
        <v>109</v>
      </c>
      <c r="AJ13" s="195" t="s">
        <v>109</v>
      </c>
      <c r="AK13" s="195" t="s">
        <v>109</v>
      </c>
      <c r="AL13" s="195" t="s">
        <v>109</v>
      </c>
      <c r="AM13" s="196" t="s">
        <v>109</v>
      </c>
      <c r="AU13" s="9" t="s">
        <v>5</v>
      </c>
      <c r="AV13" s="86"/>
      <c r="AW13" s="77"/>
      <c r="AX13" s="77"/>
      <c r="AY13" s="77"/>
      <c r="AZ13" s="76"/>
      <c r="BA13" s="77"/>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8"/>
      <c r="CA13" s="78"/>
      <c r="CB13" s="78"/>
      <c r="CC13" s="78"/>
      <c r="CD13" s="78"/>
      <c r="CE13" s="78"/>
      <c r="CF13" s="87"/>
    </row>
    <row r="14" spans="1:85" ht="15.75" x14ac:dyDescent="0.25">
      <c r="B14" s="9" t="s">
        <v>6</v>
      </c>
      <c r="C14" s="176">
        <v>2.1800000000000002</v>
      </c>
      <c r="D14" s="99" t="s">
        <v>109</v>
      </c>
      <c r="E14" s="99" t="s">
        <v>109</v>
      </c>
      <c r="F14" s="99" t="s">
        <v>109</v>
      </c>
      <c r="G14" s="99" t="s">
        <v>109</v>
      </c>
      <c r="H14" s="194" t="s">
        <v>109</v>
      </c>
      <c r="I14" s="99">
        <v>2.2999999999999998</v>
      </c>
      <c r="J14" s="99" t="s">
        <v>109</v>
      </c>
      <c r="K14" s="99" t="s">
        <v>109</v>
      </c>
      <c r="L14" s="99" t="s">
        <v>109</v>
      </c>
      <c r="M14" s="99" t="s">
        <v>109</v>
      </c>
      <c r="N14" s="99" t="s">
        <v>109</v>
      </c>
      <c r="O14" s="99" t="s">
        <v>109</v>
      </c>
      <c r="P14" s="99" t="s">
        <v>109</v>
      </c>
      <c r="Q14" s="99" t="s">
        <v>109</v>
      </c>
      <c r="R14" s="99" t="s">
        <v>109</v>
      </c>
      <c r="S14" s="99" t="s">
        <v>109</v>
      </c>
      <c r="T14" s="99" t="s">
        <v>109</v>
      </c>
      <c r="U14" s="99" t="s">
        <v>109</v>
      </c>
      <c r="V14" s="99" t="s">
        <v>109</v>
      </c>
      <c r="W14" s="99" t="s">
        <v>109</v>
      </c>
      <c r="X14" s="99" t="s">
        <v>109</v>
      </c>
      <c r="Y14" s="99" t="s">
        <v>109</v>
      </c>
      <c r="Z14" s="99">
        <v>2</v>
      </c>
      <c r="AA14" s="99" t="s">
        <v>109</v>
      </c>
      <c r="AB14" s="99" t="s">
        <v>109</v>
      </c>
      <c r="AC14" s="99" t="s">
        <v>109</v>
      </c>
      <c r="AD14" s="99" t="s">
        <v>109</v>
      </c>
      <c r="AE14" s="99">
        <v>2</v>
      </c>
      <c r="AF14" s="99" t="s">
        <v>109</v>
      </c>
      <c r="AG14" s="195" t="s">
        <v>109</v>
      </c>
      <c r="AH14" s="195" t="s">
        <v>109</v>
      </c>
      <c r="AI14" s="195" t="s">
        <v>109</v>
      </c>
      <c r="AJ14" s="195" t="s">
        <v>109</v>
      </c>
      <c r="AK14" s="195" t="s">
        <v>109</v>
      </c>
      <c r="AL14" s="195" t="s">
        <v>109</v>
      </c>
      <c r="AM14" s="196" t="s">
        <v>109</v>
      </c>
      <c r="AU14" s="9" t="s">
        <v>6</v>
      </c>
      <c r="AV14" s="86">
        <v>1.2</v>
      </c>
      <c r="AW14" s="77"/>
      <c r="AX14" s="77"/>
      <c r="AY14" s="77"/>
      <c r="AZ14" s="77"/>
      <c r="BA14" s="76"/>
      <c r="BB14" s="77">
        <v>0.8</v>
      </c>
      <c r="BC14" s="77"/>
      <c r="BD14" s="77"/>
      <c r="BE14" s="77"/>
      <c r="BF14" s="77"/>
      <c r="BG14" s="77"/>
      <c r="BH14" s="77"/>
      <c r="BI14" s="77"/>
      <c r="BJ14" s="77"/>
      <c r="BK14" s="77"/>
      <c r="BL14" s="77"/>
      <c r="BM14" s="77"/>
      <c r="BN14" s="77"/>
      <c r="BO14" s="77"/>
      <c r="BP14" s="77"/>
      <c r="BQ14" s="77"/>
      <c r="BR14" s="77"/>
      <c r="BS14" s="77">
        <v>2</v>
      </c>
      <c r="BT14" s="77"/>
      <c r="BU14" s="77"/>
      <c r="BV14" s="77"/>
      <c r="BW14" s="77"/>
      <c r="BX14" s="77">
        <v>1</v>
      </c>
      <c r="BY14" s="77"/>
      <c r="BZ14" s="78"/>
      <c r="CA14" s="78"/>
      <c r="CB14" s="78"/>
      <c r="CC14" s="78"/>
      <c r="CD14" s="78"/>
      <c r="CE14" s="78"/>
      <c r="CF14" s="87"/>
    </row>
    <row r="15" spans="1:85" ht="15.75" x14ac:dyDescent="0.25">
      <c r="B15" s="9" t="s">
        <v>7</v>
      </c>
      <c r="C15" s="176">
        <v>2.2000000000000002</v>
      </c>
      <c r="D15" s="99" t="s">
        <v>109</v>
      </c>
      <c r="E15" s="99" t="s">
        <v>109</v>
      </c>
      <c r="F15" s="99">
        <v>4.4000000000000004</v>
      </c>
      <c r="G15" s="99" t="s">
        <v>109</v>
      </c>
      <c r="H15" s="99">
        <v>2.2999999999999998</v>
      </c>
      <c r="I15" s="194" t="s">
        <v>109</v>
      </c>
      <c r="J15" s="99">
        <v>2.0499999999999998</v>
      </c>
      <c r="K15" s="99" t="s">
        <v>109</v>
      </c>
      <c r="L15" s="99" t="s">
        <v>109</v>
      </c>
      <c r="M15" s="99" t="s">
        <v>109</v>
      </c>
      <c r="N15" s="99">
        <v>5.6</v>
      </c>
      <c r="O15" s="99" t="s">
        <v>109</v>
      </c>
      <c r="P15" s="99" t="s">
        <v>109</v>
      </c>
      <c r="Q15" s="99" t="s">
        <v>109</v>
      </c>
      <c r="R15" s="99" t="s">
        <v>109</v>
      </c>
      <c r="S15" s="99" t="s">
        <v>109</v>
      </c>
      <c r="T15" s="99" t="s">
        <v>109</v>
      </c>
      <c r="U15" s="99">
        <v>0.98</v>
      </c>
      <c r="V15" s="99" t="s">
        <v>109</v>
      </c>
      <c r="W15" s="99" t="s">
        <v>109</v>
      </c>
      <c r="X15" s="99">
        <v>3.85</v>
      </c>
      <c r="Y15" s="99" t="s">
        <v>109</v>
      </c>
      <c r="Z15" s="99">
        <v>1.2</v>
      </c>
      <c r="AA15" s="99" t="s">
        <v>109</v>
      </c>
      <c r="AB15" s="99" t="s">
        <v>109</v>
      </c>
      <c r="AC15" s="99">
        <v>0.6</v>
      </c>
      <c r="AD15" s="99" t="s">
        <v>109</v>
      </c>
      <c r="AE15" s="99" t="s">
        <v>109</v>
      </c>
      <c r="AF15" s="99" t="s">
        <v>109</v>
      </c>
      <c r="AG15" s="195" t="s">
        <v>109</v>
      </c>
      <c r="AH15" s="195" t="s">
        <v>109</v>
      </c>
      <c r="AI15" s="195" t="s">
        <v>109</v>
      </c>
      <c r="AJ15" s="195" t="s">
        <v>109</v>
      </c>
      <c r="AK15" s="195" t="s">
        <v>109</v>
      </c>
      <c r="AL15" s="195" t="s">
        <v>109</v>
      </c>
      <c r="AM15" s="196" t="s">
        <v>109</v>
      </c>
      <c r="AU15" s="9" t="s">
        <v>7</v>
      </c>
      <c r="AV15" s="86">
        <v>2</v>
      </c>
      <c r="AW15" s="77"/>
      <c r="AX15" s="77"/>
      <c r="AY15" s="77">
        <v>3.2</v>
      </c>
      <c r="AZ15" s="77"/>
      <c r="BA15" s="77">
        <v>2.2999999999999998</v>
      </c>
      <c r="BB15" s="76"/>
      <c r="BC15" s="77">
        <v>2.0499999999999998</v>
      </c>
      <c r="BD15" s="77"/>
      <c r="BE15" s="77"/>
      <c r="BF15" s="77"/>
      <c r="BG15" s="77">
        <v>2.9</v>
      </c>
      <c r="BH15" s="77"/>
      <c r="BI15" s="77"/>
      <c r="BJ15" s="77"/>
      <c r="BK15" s="77"/>
      <c r="BL15" s="77"/>
      <c r="BM15" s="77"/>
      <c r="BN15" s="77">
        <v>0</v>
      </c>
      <c r="BO15" s="77"/>
      <c r="BP15" s="77"/>
      <c r="BQ15" s="77">
        <v>3</v>
      </c>
      <c r="BR15" s="77"/>
      <c r="BS15" s="77">
        <v>1.1000000000000001</v>
      </c>
      <c r="BT15" s="77"/>
      <c r="BU15" s="77"/>
      <c r="BV15" s="77">
        <v>0.6</v>
      </c>
      <c r="BW15" s="77"/>
      <c r="BX15" s="77"/>
      <c r="BY15" s="77"/>
      <c r="BZ15" s="78"/>
      <c r="CA15" s="78"/>
      <c r="CB15" s="78"/>
      <c r="CC15" s="78"/>
      <c r="CD15" s="78"/>
      <c r="CE15" s="78"/>
      <c r="CF15" s="87"/>
    </row>
    <row r="16" spans="1:85" ht="15.75" x14ac:dyDescent="0.25">
      <c r="B16" s="9" t="s">
        <v>8</v>
      </c>
      <c r="C16" s="176" t="s">
        <v>109</v>
      </c>
      <c r="D16" s="99" t="s">
        <v>109</v>
      </c>
      <c r="E16" s="99" t="s">
        <v>109</v>
      </c>
      <c r="F16" s="99" t="s">
        <v>109</v>
      </c>
      <c r="G16" s="99" t="s">
        <v>109</v>
      </c>
      <c r="H16" s="99" t="s">
        <v>109</v>
      </c>
      <c r="I16" s="99">
        <v>2.0499999999999998</v>
      </c>
      <c r="J16" s="194" t="s">
        <v>109</v>
      </c>
      <c r="K16" s="99" t="s">
        <v>109</v>
      </c>
      <c r="L16" s="99" t="s">
        <v>109</v>
      </c>
      <c r="M16" s="99" t="s">
        <v>109</v>
      </c>
      <c r="N16" s="99" t="s">
        <v>109</v>
      </c>
      <c r="O16" s="99" t="s">
        <v>109</v>
      </c>
      <c r="P16" s="99" t="s">
        <v>109</v>
      </c>
      <c r="Q16" s="99" t="s">
        <v>109</v>
      </c>
      <c r="R16" s="99" t="s">
        <v>109</v>
      </c>
      <c r="S16" s="99" t="s">
        <v>109</v>
      </c>
      <c r="T16" s="99" t="s">
        <v>109</v>
      </c>
      <c r="U16" s="99" t="s">
        <v>109</v>
      </c>
      <c r="V16" s="99" t="s">
        <v>109</v>
      </c>
      <c r="W16" s="99" t="s">
        <v>109</v>
      </c>
      <c r="X16" s="99" t="s">
        <v>109</v>
      </c>
      <c r="Y16" s="99">
        <v>1</v>
      </c>
      <c r="Z16" s="99" t="s">
        <v>109</v>
      </c>
      <c r="AA16" s="99" t="s">
        <v>109</v>
      </c>
      <c r="AB16" s="99" t="s">
        <v>109</v>
      </c>
      <c r="AC16" s="99">
        <v>2.44</v>
      </c>
      <c r="AD16" s="99" t="s">
        <v>109</v>
      </c>
      <c r="AE16" s="99" t="s">
        <v>109</v>
      </c>
      <c r="AF16" s="99" t="s">
        <v>109</v>
      </c>
      <c r="AG16" s="195" t="s">
        <v>109</v>
      </c>
      <c r="AH16" s="195" t="s">
        <v>109</v>
      </c>
      <c r="AI16" s="195" t="s">
        <v>109</v>
      </c>
      <c r="AJ16" s="195" t="s">
        <v>109</v>
      </c>
      <c r="AK16" s="195" t="s">
        <v>109</v>
      </c>
      <c r="AL16" s="195" t="s">
        <v>109</v>
      </c>
      <c r="AM16" s="196" t="s">
        <v>109</v>
      </c>
      <c r="AU16" s="9" t="s">
        <v>8</v>
      </c>
      <c r="AV16" s="86"/>
      <c r="AW16" s="77"/>
      <c r="AX16" s="77"/>
      <c r="AY16" s="77"/>
      <c r="AZ16" s="77"/>
      <c r="BA16" s="77"/>
      <c r="BB16" s="77">
        <v>1.5</v>
      </c>
      <c r="BC16" s="76"/>
      <c r="BD16" s="77"/>
      <c r="BE16" s="77"/>
      <c r="BF16" s="77"/>
      <c r="BG16" s="77"/>
      <c r="BH16" s="77"/>
      <c r="BI16" s="77"/>
      <c r="BJ16" s="77"/>
      <c r="BK16" s="77"/>
      <c r="BL16" s="77"/>
      <c r="BM16" s="77"/>
      <c r="BN16" s="77"/>
      <c r="BO16" s="77"/>
      <c r="BP16" s="77"/>
      <c r="BQ16" s="77"/>
      <c r="BR16" s="77">
        <v>0.95</v>
      </c>
      <c r="BS16" s="77"/>
      <c r="BT16" s="77"/>
      <c r="BU16" s="77"/>
      <c r="BV16" s="77">
        <v>1.98</v>
      </c>
      <c r="BW16" s="77"/>
      <c r="BX16" s="77"/>
      <c r="BY16" s="77"/>
      <c r="BZ16" s="78"/>
      <c r="CA16" s="78"/>
      <c r="CB16" s="78"/>
      <c r="CC16" s="78"/>
      <c r="CD16" s="78"/>
      <c r="CE16" s="78"/>
      <c r="CF16" s="87"/>
    </row>
    <row r="17" spans="2:84" ht="15.75" x14ac:dyDescent="0.25">
      <c r="B17" s="9" t="s">
        <v>9</v>
      </c>
      <c r="C17" s="176" t="s">
        <v>109</v>
      </c>
      <c r="D17" s="99" t="s">
        <v>109</v>
      </c>
      <c r="E17" s="99" t="s">
        <v>109</v>
      </c>
      <c r="F17" s="99" t="s">
        <v>109</v>
      </c>
      <c r="G17" s="99" t="s">
        <v>109</v>
      </c>
      <c r="H17" s="99" t="s">
        <v>109</v>
      </c>
      <c r="I17" s="99" t="s">
        <v>109</v>
      </c>
      <c r="J17" s="99" t="s">
        <v>109</v>
      </c>
      <c r="K17" s="194" t="s">
        <v>109</v>
      </c>
      <c r="L17" s="99" t="s">
        <v>109</v>
      </c>
      <c r="M17" s="99">
        <v>0.35</v>
      </c>
      <c r="N17" s="99" t="s">
        <v>109</v>
      </c>
      <c r="O17" s="99" t="s">
        <v>109</v>
      </c>
      <c r="P17" s="99" t="s">
        <v>109</v>
      </c>
      <c r="Q17" s="99" t="s">
        <v>109</v>
      </c>
      <c r="R17" s="99" t="s">
        <v>109</v>
      </c>
      <c r="S17" s="99" t="s">
        <v>109</v>
      </c>
      <c r="T17" s="99" t="s">
        <v>109</v>
      </c>
      <c r="U17" s="99" t="s">
        <v>109</v>
      </c>
      <c r="V17" s="99">
        <v>1</v>
      </c>
      <c r="W17" s="182" t="s">
        <v>109</v>
      </c>
      <c r="X17" s="99" t="s">
        <v>109</v>
      </c>
      <c r="Y17" s="99" t="s">
        <v>109</v>
      </c>
      <c r="Z17" s="99" t="s">
        <v>109</v>
      </c>
      <c r="AA17" s="99" t="s">
        <v>109</v>
      </c>
      <c r="AB17" s="99" t="s">
        <v>109</v>
      </c>
      <c r="AC17" s="99" t="s">
        <v>109</v>
      </c>
      <c r="AD17" s="99" t="s">
        <v>109</v>
      </c>
      <c r="AE17" s="99" t="s">
        <v>109</v>
      </c>
      <c r="AF17" s="99" t="s">
        <v>109</v>
      </c>
      <c r="AG17" s="195" t="s">
        <v>109</v>
      </c>
      <c r="AH17" s="195" t="s">
        <v>109</v>
      </c>
      <c r="AI17" s="195" t="s">
        <v>109</v>
      </c>
      <c r="AJ17" s="195" t="s">
        <v>109</v>
      </c>
      <c r="AK17" s="195" t="s">
        <v>109</v>
      </c>
      <c r="AL17" s="195" t="s">
        <v>109</v>
      </c>
      <c r="AM17" s="196" t="s">
        <v>109</v>
      </c>
      <c r="AT17" s="230"/>
      <c r="AU17" s="9" t="s">
        <v>9</v>
      </c>
      <c r="AV17" s="86"/>
      <c r="AW17" s="77"/>
      <c r="AX17" s="77"/>
      <c r="AY17" s="77"/>
      <c r="AZ17" s="77"/>
      <c r="BA17" s="77"/>
      <c r="BB17" s="77"/>
      <c r="BC17" s="77"/>
      <c r="BD17" s="76"/>
      <c r="BE17" s="77"/>
      <c r="BF17" s="77">
        <v>0.35</v>
      </c>
      <c r="BG17" s="77"/>
      <c r="BH17" s="77"/>
      <c r="BI17" s="77"/>
      <c r="BJ17" s="77"/>
      <c r="BK17" s="77"/>
      <c r="BL17" s="77"/>
      <c r="BM17" s="77"/>
      <c r="BN17" s="77"/>
      <c r="BO17" s="77">
        <v>0.85</v>
      </c>
      <c r="BP17" s="77"/>
      <c r="BQ17" s="77"/>
      <c r="BR17" s="77"/>
      <c r="BS17" s="77"/>
      <c r="BT17" s="77"/>
      <c r="BU17" s="77"/>
      <c r="BV17" s="77"/>
      <c r="BW17" s="77"/>
      <c r="BX17" s="77"/>
      <c r="BY17" s="77"/>
      <c r="BZ17" s="78"/>
      <c r="CA17" s="78"/>
      <c r="CB17" s="78"/>
      <c r="CC17" s="78"/>
      <c r="CD17" s="78"/>
      <c r="CE17" s="78"/>
      <c r="CF17" s="87"/>
    </row>
    <row r="18" spans="2:84" ht="15.75" x14ac:dyDescent="0.25">
      <c r="B18" s="9" t="s">
        <v>10</v>
      </c>
      <c r="C18" s="176" t="s">
        <v>109</v>
      </c>
      <c r="D18" s="99" t="s">
        <v>109</v>
      </c>
      <c r="E18" s="99" t="s">
        <v>109</v>
      </c>
      <c r="F18" s="99" t="s">
        <v>109</v>
      </c>
      <c r="G18" s="99" t="s">
        <v>109</v>
      </c>
      <c r="H18" s="99" t="s">
        <v>109</v>
      </c>
      <c r="I18" s="99" t="s">
        <v>109</v>
      </c>
      <c r="J18" s="99" t="s">
        <v>109</v>
      </c>
      <c r="K18" s="99" t="s">
        <v>109</v>
      </c>
      <c r="L18" s="194" t="s">
        <v>109</v>
      </c>
      <c r="M18" s="99" t="s">
        <v>109</v>
      </c>
      <c r="N18" s="99">
        <v>1.4</v>
      </c>
      <c r="O18" s="99" t="s">
        <v>109</v>
      </c>
      <c r="P18" s="99" t="s">
        <v>109</v>
      </c>
      <c r="Q18" s="99" t="s">
        <v>109</v>
      </c>
      <c r="R18" s="99" t="s">
        <v>109</v>
      </c>
      <c r="S18" s="99" t="s">
        <v>109</v>
      </c>
      <c r="T18" s="99" t="s">
        <v>109</v>
      </c>
      <c r="U18" s="99" t="s">
        <v>109</v>
      </c>
      <c r="V18" s="99" t="s">
        <v>109</v>
      </c>
      <c r="W18" s="99" t="s">
        <v>109</v>
      </c>
      <c r="X18" s="99" t="s">
        <v>109</v>
      </c>
      <c r="Y18" s="99" t="s">
        <v>109</v>
      </c>
      <c r="Z18" s="99" t="s">
        <v>109</v>
      </c>
      <c r="AA18" s="99">
        <v>1.5</v>
      </c>
      <c r="AB18" s="99" t="s">
        <v>109</v>
      </c>
      <c r="AC18" s="99" t="s">
        <v>109</v>
      </c>
      <c r="AD18" s="99" t="s">
        <v>109</v>
      </c>
      <c r="AE18" s="99" t="s">
        <v>109</v>
      </c>
      <c r="AF18" s="99" t="s">
        <v>109</v>
      </c>
      <c r="AG18" s="195" t="s">
        <v>109</v>
      </c>
      <c r="AH18" s="195" t="s">
        <v>109</v>
      </c>
      <c r="AI18" s="195" t="s">
        <v>109</v>
      </c>
      <c r="AJ18" s="195" t="s">
        <v>109</v>
      </c>
      <c r="AK18" s="195" t="s">
        <v>109</v>
      </c>
      <c r="AL18" s="195" t="s">
        <v>109</v>
      </c>
      <c r="AM18" s="196" t="s">
        <v>109</v>
      </c>
      <c r="AT18" s="230"/>
      <c r="AU18" s="9" t="s">
        <v>10</v>
      </c>
      <c r="AV18" s="86"/>
      <c r="AW18" s="77"/>
      <c r="AX18" s="77"/>
      <c r="AY18" s="77"/>
      <c r="AZ18" s="77"/>
      <c r="BA18" s="77"/>
      <c r="BB18" s="77"/>
      <c r="BC18" s="77"/>
      <c r="BD18" s="77"/>
      <c r="BE18" s="76"/>
      <c r="BF18" s="77"/>
      <c r="BG18" s="77">
        <v>1.4</v>
      </c>
      <c r="BH18" s="77"/>
      <c r="BI18" s="77"/>
      <c r="BJ18" s="77"/>
      <c r="BK18" s="77"/>
      <c r="BL18" s="77"/>
      <c r="BM18" s="77"/>
      <c r="BN18" s="77"/>
      <c r="BO18" s="77"/>
      <c r="BP18" s="77"/>
      <c r="BQ18" s="77"/>
      <c r="BR18" s="77"/>
      <c r="BS18" s="77"/>
      <c r="BT18" s="77">
        <v>1.3</v>
      </c>
      <c r="BU18" s="77"/>
      <c r="BV18" s="77"/>
      <c r="BW18" s="77"/>
      <c r="BX18" s="77"/>
      <c r="BY18" s="77"/>
      <c r="BZ18" s="78"/>
      <c r="CA18" s="78"/>
      <c r="CB18" s="78"/>
      <c r="CC18" s="78"/>
      <c r="CD18" s="78"/>
      <c r="CE18" s="78"/>
      <c r="CF18" s="87"/>
    </row>
    <row r="19" spans="2:84" ht="15.75" x14ac:dyDescent="0.25">
      <c r="B19" s="9" t="s">
        <v>11</v>
      </c>
      <c r="C19" s="176" t="s">
        <v>109</v>
      </c>
      <c r="D19" s="99" t="s">
        <v>109</v>
      </c>
      <c r="E19" s="99" t="s">
        <v>109</v>
      </c>
      <c r="F19" s="99" t="s">
        <v>109</v>
      </c>
      <c r="G19" s="99" t="s">
        <v>109</v>
      </c>
      <c r="H19" s="99" t="s">
        <v>109</v>
      </c>
      <c r="I19" s="99" t="s">
        <v>109</v>
      </c>
      <c r="J19" s="99" t="s">
        <v>109</v>
      </c>
      <c r="K19" s="99">
        <v>0.35</v>
      </c>
      <c r="L19" s="99" t="s">
        <v>109</v>
      </c>
      <c r="M19" s="194" t="s">
        <v>109</v>
      </c>
      <c r="N19" s="99" t="s">
        <v>109</v>
      </c>
      <c r="O19" s="99" t="s">
        <v>109</v>
      </c>
      <c r="P19" s="99" t="s">
        <v>109</v>
      </c>
      <c r="Q19" s="99" t="s">
        <v>109</v>
      </c>
      <c r="R19" s="99" t="s">
        <v>109</v>
      </c>
      <c r="S19" s="99" t="s">
        <v>109</v>
      </c>
      <c r="T19" s="99" t="s">
        <v>109</v>
      </c>
      <c r="U19" s="99" t="s">
        <v>109</v>
      </c>
      <c r="V19" s="99" t="s">
        <v>109</v>
      </c>
      <c r="W19" s="99" t="s">
        <v>109</v>
      </c>
      <c r="X19" s="99" t="s">
        <v>109</v>
      </c>
      <c r="Y19" s="99">
        <v>1</v>
      </c>
      <c r="Z19" s="99" t="s">
        <v>109</v>
      </c>
      <c r="AA19" s="99" t="s">
        <v>109</v>
      </c>
      <c r="AB19" s="99" t="s">
        <v>109</v>
      </c>
      <c r="AC19" s="99">
        <v>2.0499999999999998</v>
      </c>
      <c r="AD19" s="99" t="s">
        <v>109</v>
      </c>
      <c r="AE19" s="99" t="s">
        <v>109</v>
      </c>
      <c r="AF19" s="99" t="s">
        <v>109</v>
      </c>
      <c r="AG19" s="195" t="s">
        <v>109</v>
      </c>
      <c r="AH19" s="195" t="s">
        <v>109</v>
      </c>
      <c r="AI19" s="195" t="s">
        <v>109</v>
      </c>
      <c r="AJ19" s="195" t="s">
        <v>109</v>
      </c>
      <c r="AK19" s="195" t="s">
        <v>109</v>
      </c>
      <c r="AL19" s="195" t="s">
        <v>109</v>
      </c>
      <c r="AM19" s="196" t="s">
        <v>109</v>
      </c>
      <c r="AU19" s="9" t="s">
        <v>11</v>
      </c>
      <c r="AV19" s="86"/>
      <c r="AW19" s="77"/>
      <c r="AX19" s="77"/>
      <c r="AY19" s="77"/>
      <c r="AZ19" s="77"/>
      <c r="BA19" s="77"/>
      <c r="BB19" s="77"/>
      <c r="BC19" s="77"/>
      <c r="BD19" s="77">
        <v>0.35</v>
      </c>
      <c r="BE19" s="77"/>
      <c r="BF19" s="76"/>
      <c r="BG19" s="77"/>
      <c r="BH19" s="77"/>
      <c r="BI19" s="77"/>
      <c r="BJ19" s="77"/>
      <c r="BK19" s="77"/>
      <c r="BL19" s="77"/>
      <c r="BM19" s="77"/>
      <c r="BN19" s="77"/>
      <c r="BO19" s="77"/>
      <c r="BP19" s="77"/>
      <c r="BQ19" s="77"/>
      <c r="BR19" s="77">
        <v>0.1</v>
      </c>
      <c r="BS19" s="77"/>
      <c r="BT19" s="77"/>
      <c r="BU19" s="77"/>
      <c r="BV19" s="77">
        <v>2.0499999999999998</v>
      </c>
      <c r="BW19" s="77"/>
      <c r="BX19" s="77"/>
      <c r="BY19" s="77"/>
      <c r="BZ19" s="78"/>
      <c r="CA19" s="78"/>
      <c r="CB19" s="78"/>
      <c r="CC19" s="78"/>
      <c r="CD19" s="78"/>
      <c r="CE19" s="78"/>
      <c r="CF19" s="87"/>
    </row>
    <row r="20" spans="2:84" ht="15.75" x14ac:dyDescent="0.25">
      <c r="B20" s="9" t="s">
        <v>12</v>
      </c>
      <c r="C20" s="176" t="s">
        <v>109</v>
      </c>
      <c r="D20" s="99">
        <v>3.4</v>
      </c>
      <c r="E20" s="99" t="s">
        <v>109</v>
      </c>
      <c r="F20" s="99">
        <v>3.5</v>
      </c>
      <c r="G20" s="99" t="s">
        <v>109</v>
      </c>
      <c r="H20" s="99" t="s">
        <v>109</v>
      </c>
      <c r="I20" s="99">
        <v>5.6</v>
      </c>
      <c r="J20" s="99" t="s">
        <v>109</v>
      </c>
      <c r="K20" s="99" t="s">
        <v>109</v>
      </c>
      <c r="L20" s="99">
        <v>1.4</v>
      </c>
      <c r="M20" s="99" t="s">
        <v>109</v>
      </c>
      <c r="N20" s="194" t="s">
        <v>109</v>
      </c>
      <c r="O20" s="99" t="s">
        <v>109</v>
      </c>
      <c r="P20" s="99" t="s">
        <v>109</v>
      </c>
      <c r="Q20" s="99" t="s">
        <v>109</v>
      </c>
      <c r="R20" s="99" t="s">
        <v>109</v>
      </c>
      <c r="S20" s="99">
        <v>2.65</v>
      </c>
      <c r="T20" s="99" t="s">
        <v>109</v>
      </c>
      <c r="U20" s="99" t="s">
        <v>109</v>
      </c>
      <c r="V20" s="99" t="s">
        <v>109</v>
      </c>
      <c r="W20" s="99" t="s">
        <v>109</v>
      </c>
      <c r="X20" s="99" t="s">
        <v>109</v>
      </c>
      <c r="Y20" s="99" t="s">
        <v>109</v>
      </c>
      <c r="Z20" s="99" t="s">
        <v>109</v>
      </c>
      <c r="AA20" s="99" t="s">
        <v>109</v>
      </c>
      <c r="AB20" s="99" t="s">
        <v>109</v>
      </c>
      <c r="AC20" s="99" t="s">
        <v>109</v>
      </c>
      <c r="AD20" s="99" t="s">
        <v>109</v>
      </c>
      <c r="AE20" s="99" t="s">
        <v>109</v>
      </c>
      <c r="AF20" s="195">
        <v>2</v>
      </c>
      <c r="AG20" s="195" t="s">
        <v>109</v>
      </c>
      <c r="AH20" s="195" t="s">
        <v>109</v>
      </c>
      <c r="AI20" s="195" t="s">
        <v>109</v>
      </c>
      <c r="AJ20" s="195" t="s">
        <v>109</v>
      </c>
      <c r="AK20" s="195" t="s">
        <v>109</v>
      </c>
      <c r="AL20" s="195" t="s">
        <v>109</v>
      </c>
      <c r="AM20" s="196" t="s">
        <v>109</v>
      </c>
      <c r="AU20" s="9" t="s">
        <v>12</v>
      </c>
      <c r="AV20" s="86"/>
      <c r="AW20" s="77">
        <v>2.2999999999999998</v>
      </c>
      <c r="AX20" s="77"/>
      <c r="AY20" s="77">
        <v>2.2999999999999998</v>
      </c>
      <c r="AZ20" s="77"/>
      <c r="BA20" s="77"/>
      <c r="BB20" s="77">
        <v>3.05</v>
      </c>
      <c r="BC20" s="77"/>
      <c r="BD20" s="77"/>
      <c r="BE20" s="77">
        <v>0.5</v>
      </c>
      <c r="BF20" s="77"/>
      <c r="BG20" s="76"/>
      <c r="BH20" s="77"/>
      <c r="BI20" s="77"/>
      <c r="BJ20" s="77"/>
      <c r="BK20" s="77"/>
      <c r="BL20" s="77">
        <v>0.995</v>
      </c>
      <c r="BM20" s="77"/>
      <c r="BN20" s="77"/>
      <c r="BO20" s="77"/>
      <c r="BP20" s="77"/>
      <c r="BQ20" s="77"/>
      <c r="BR20" s="77"/>
      <c r="BS20" s="77"/>
      <c r="BT20" s="77"/>
      <c r="BU20" s="77"/>
      <c r="BV20" s="77"/>
      <c r="BW20" s="77"/>
      <c r="BX20" s="77"/>
      <c r="BY20" s="77">
        <v>2</v>
      </c>
      <c r="BZ20" s="78"/>
      <c r="CA20" s="78"/>
      <c r="CB20" s="78"/>
      <c r="CC20" s="78"/>
      <c r="CD20" s="78"/>
      <c r="CE20" s="78"/>
      <c r="CF20" s="87"/>
    </row>
    <row r="21" spans="2:84" x14ac:dyDescent="0.25">
      <c r="B21" s="209" t="s">
        <v>218</v>
      </c>
      <c r="C21" s="176" t="s">
        <v>109</v>
      </c>
      <c r="D21" s="99" t="s">
        <v>109</v>
      </c>
      <c r="E21" s="99">
        <v>0.6</v>
      </c>
      <c r="F21" s="99" t="s">
        <v>109</v>
      </c>
      <c r="G21" s="99" t="s">
        <v>109</v>
      </c>
      <c r="H21" s="99" t="s">
        <v>109</v>
      </c>
      <c r="I21" s="99" t="s">
        <v>109</v>
      </c>
      <c r="J21" s="99" t="s">
        <v>109</v>
      </c>
      <c r="K21" s="99" t="s">
        <v>109</v>
      </c>
      <c r="L21" s="99" t="s">
        <v>109</v>
      </c>
      <c r="M21" s="99" t="s">
        <v>109</v>
      </c>
      <c r="N21" s="99" t="s">
        <v>109</v>
      </c>
      <c r="O21" s="194" t="s">
        <v>109</v>
      </c>
      <c r="P21" s="99" t="s">
        <v>109</v>
      </c>
      <c r="Q21" s="99" t="s">
        <v>109</v>
      </c>
      <c r="R21" s="99" t="s">
        <v>109</v>
      </c>
      <c r="S21" s="99">
        <v>0.5</v>
      </c>
      <c r="T21" s="99" t="s">
        <v>109</v>
      </c>
      <c r="U21" s="99" t="s">
        <v>109</v>
      </c>
      <c r="V21" s="99" t="s">
        <v>109</v>
      </c>
      <c r="W21" s="99" t="s">
        <v>109</v>
      </c>
      <c r="X21" s="99" t="s">
        <v>109</v>
      </c>
      <c r="Y21" s="99" t="s">
        <v>109</v>
      </c>
      <c r="Z21" s="99" t="s">
        <v>109</v>
      </c>
      <c r="AA21" s="99" t="s">
        <v>109</v>
      </c>
      <c r="AB21" s="99" t="s">
        <v>109</v>
      </c>
      <c r="AC21" s="99" t="s">
        <v>109</v>
      </c>
      <c r="AD21" s="99" t="s">
        <v>109</v>
      </c>
      <c r="AE21" s="99" t="s">
        <v>109</v>
      </c>
      <c r="AF21" s="99" t="s">
        <v>109</v>
      </c>
      <c r="AG21" s="99">
        <v>0.3</v>
      </c>
      <c r="AH21" s="197" t="s">
        <v>109</v>
      </c>
      <c r="AI21" s="197" t="s">
        <v>109</v>
      </c>
      <c r="AJ21" s="197" t="s">
        <v>109</v>
      </c>
      <c r="AK21" s="195">
        <v>0.6</v>
      </c>
      <c r="AL21" s="195" t="s">
        <v>109</v>
      </c>
      <c r="AM21" s="196" t="s">
        <v>109</v>
      </c>
      <c r="AU21" s="209" t="s">
        <v>218</v>
      </c>
      <c r="AV21" s="86"/>
      <c r="AW21" s="77"/>
      <c r="AX21" s="77">
        <v>0.6</v>
      </c>
      <c r="AY21" s="77"/>
      <c r="AZ21" s="77"/>
      <c r="BA21" s="77"/>
      <c r="BB21" s="77"/>
      <c r="BC21" s="77"/>
      <c r="BD21" s="77"/>
      <c r="BE21" s="77"/>
      <c r="BF21" s="77"/>
      <c r="BG21" s="77"/>
      <c r="BH21" s="76"/>
      <c r="BI21" s="77"/>
      <c r="BJ21" s="77"/>
      <c r="BK21" s="77"/>
      <c r="BL21" s="77">
        <v>0.5</v>
      </c>
      <c r="BM21" s="77"/>
      <c r="BN21" s="77"/>
      <c r="BO21" s="77"/>
      <c r="BP21" s="77"/>
      <c r="BQ21" s="77"/>
      <c r="BR21" s="77"/>
      <c r="BS21" s="77"/>
      <c r="BT21" s="77"/>
      <c r="BU21" s="77"/>
      <c r="BV21" s="77"/>
      <c r="BW21" s="77"/>
      <c r="BX21" s="77"/>
      <c r="BY21" s="77"/>
      <c r="BZ21" s="77">
        <v>0.15</v>
      </c>
      <c r="CA21" s="78"/>
      <c r="CB21" s="78"/>
      <c r="CC21" s="78"/>
      <c r="CD21" s="78">
        <v>0.35</v>
      </c>
      <c r="CE21" s="78"/>
      <c r="CF21" s="87"/>
    </row>
    <row r="22" spans="2:84" ht="15.75" x14ac:dyDescent="0.25">
      <c r="B22" s="9" t="s">
        <v>13</v>
      </c>
      <c r="C22" s="176">
        <v>0.8</v>
      </c>
      <c r="D22" s="99" t="s">
        <v>109</v>
      </c>
      <c r="E22" s="99" t="s">
        <v>109</v>
      </c>
      <c r="F22" s="99" t="s">
        <v>109</v>
      </c>
      <c r="G22" s="99" t="s">
        <v>109</v>
      </c>
      <c r="H22" s="99" t="s">
        <v>109</v>
      </c>
      <c r="I22" s="99" t="s">
        <v>109</v>
      </c>
      <c r="J22" s="99" t="s">
        <v>109</v>
      </c>
      <c r="K22" s="99" t="s">
        <v>109</v>
      </c>
      <c r="L22" s="99" t="s">
        <v>109</v>
      </c>
      <c r="M22" s="99" t="s">
        <v>109</v>
      </c>
      <c r="N22" s="99" t="s">
        <v>109</v>
      </c>
      <c r="O22" s="99" t="s">
        <v>109</v>
      </c>
      <c r="P22" s="194" t="s">
        <v>109</v>
      </c>
      <c r="Q22" s="99" t="s">
        <v>109</v>
      </c>
      <c r="R22" s="99" t="s">
        <v>109</v>
      </c>
      <c r="S22" s="99" t="s">
        <v>109</v>
      </c>
      <c r="T22" s="99" t="s">
        <v>109</v>
      </c>
      <c r="U22" s="99" t="s">
        <v>109</v>
      </c>
      <c r="V22" s="99" t="s">
        <v>109</v>
      </c>
      <c r="W22" s="99" t="s">
        <v>109</v>
      </c>
      <c r="X22" s="99" t="s">
        <v>109</v>
      </c>
      <c r="Y22" s="99" t="s">
        <v>109</v>
      </c>
      <c r="Z22" s="99" t="s">
        <v>109</v>
      </c>
      <c r="AA22" s="99" t="s">
        <v>109</v>
      </c>
      <c r="AB22" s="99">
        <v>1.4</v>
      </c>
      <c r="AC22" s="99" t="s">
        <v>109</v>
      </c>
      <c r="AD22" s="99" t="s">
        <v>109</v>
      </c>
      <c r="AE22" s="99">
        <v>1.5</v>
      </c>
      <c r="AF22" s="99" t="s">
        <v>109</v>
      </c>
      <c r="AG22" s="195" t="s">
        <v>109</v>
      </c>
      <c r="AH22" s="195" t="s">
        <v>109</v>
      </c>
      <c r="AI22" s="195">
        <v>1</v>
      </c>
      <c r="AJ22" s="195" t="s">
        <v>109</v>
      </c>
      <c r="AK22" s="195" t="s">
        <v>109</v>
      </c>
      <c r="AL22" s="195">
        <v>0.6</v>
      </c>
      <c r="AM22" s="196" t="s">
        <v>109</v>
      </c>
      <c r="AU22" s="9" t="s">
        <v>13</v>
      </c>
      <c r="AV22" s="86">
        <v>0.7</v>
      </c>
      <c r="AW22" s="77"/>
      <c r="AX22" s="77"/>
      <c r="AY22" s="77"/>
      <c r="AZ22" s="77"/>
      <c r="BA22" s="77"/>
      <c r="BB22" s="77"/>
      <c r="BC22" s="77"/>
      <c r="BD22" s="77"/>
      <c r="BE22" s="77"/>
      <c r="BF22" s="77"/>
      <c r="BG22" s="77"/>
      <c r="BH22" s="77"/>
      <c r="BI22" s="76"/>
      <c r="BJ22" s="77"/>
      <c r="BK22" s="77"/>
      <c r="BL22" s="77"/>
      <c r="BM22" s="77"/>
      <c r="BN22" s="77"/>
      <c r="BO22" s="77"/>
      <c r="BP22" s="77"/>
      <c r="BQ22" s="77"/>
      <c r="BR22" s="77"/>
      <c r="BS22" s="77"/>
      <c r="BT22" s="77"/>
      <c r="BU22" s="77">
        <v>1.4</v>
      </c>
      <c r="BV22" s="77"/>
      <c r="BW22" s="77"/>
      <c r="BX22" s="77">
        <v>1.5</v>
      </c>
      <c r="BY22" s="77"/>
      <c r="BZ22" s="78"/>
      <c r="CA22" s="78"/>
      <c r="CB22" s="78">
        <v>1.5</v>
      </c>
      <c r="CC22" s="78"/>
      <c r="CD22" s="78"/>
      <c r="CE22" s="78">
        <v>0.6</v>
      </c>
      <c r="CF22" s="87"/>
    </row>
    <row r="23" spans="2:84" ht="15.75" x14ac:dyDescent="0.25">
      <c r="B23" s="9" t="s">
        <v>14</v>
      </c>
      <c r="C23" s="176" t="s">
        <v>109</v>
      </c>
      <c r="D23" s="99" t="s">
        <v>109</v>
      </c>
      <c r="E23" s="99" t="s">
        <v>109</v>
      </c>
      <c r="F23" s="99" t="s">
        <v>109</v>
      </c>
      <c r="G23" s="99" t="s">
        <v>109</v>
      </c>
      <c r="H23" s="99" t="s">
        <v>109</v>
      </c>
      <c r="I23" s="99" t="s">
        <v>109</v>
      </c>
      <c r="J23" s="99" t="s">
        <v>109</v>
      </c>
      <c r="K23" s="99" t="s">
        <v>109</v>
      </c>
      <c r="L23" s="99" t="s">
        <v>109</v>
      </c>
      <c r="M23" s="99" t="s">
        <v>109</v>
      </c>
      <c r="N23" s="99" t="s">
        <v>109</v>
      </c>
      <c r="O23" s="99" t="s">
        <v>109</v>
      </c>
      <c r="P23" s="99" t="s">
        <v>109</v>
      </c>
      <c r="Q23" s="194" t="s">
        <v>109</v>
      </c>
      <c r="R23" s="99" t="s">
        <v>109</v>
      </c>
      <c r="S23" s="99" t="s">
        <v>109</v>
      </c>
      <c r="T23" s="99" t="s">
        <v>109</v>
      </c>
      <c r="U23" s="99" t="s">
        <v>109</v>
      </c>
      <c r="V23" s="99" t="s">
        <v>109</v>
      </c>
      <c r="W23" s="99" t="s">
        <v>109</v>
      </c>
      <c r="X23" s="99" t="s">
        <v>109</v>
      </c>
      <c r="Y23" s="99" t="s">
        <v>109</v>
      </c>
      <c r="Z23" s="99" t="s">
        <v>109</v>
      </c>
      <c r="AA23" s="99" t="s">
        <v>109</v>
      </c>
      <c r="AB23" s="99" t="s">
        <v>109</v>
      </c>
      <c r="AC23" s="99" t="s">
        <v>109</v>
      </c>
      <c r="AD23" s="99" t="s">
        <v>109</v>
      </c>
      <c r="AE23" s="99" t="s">
        <v>109</v>
      </c>
      <c r="AF23" s="99">
        <v>0.45</v>
      </c>
      <c r="AG23" s="195" t="s">
        <v>109</v>
      </c>
      <c r="AH23" s="195" t="s">
        <v>109</v>
      </c>
      <c r="AI23" s="195" t="s">
        <v>109</v>
      </c>
      <c r="AJ23" s="195" t="s">
        <v>109</v>
      </c>
      <c r="AK23" s="195" t="s">
        <v>109</v>
      </c>
      <c r="AL23" s="195" t="s">
        <v>109</v>
      </c>
      <c r="AM23" s="196" t="s">
        <v>109</v>
      </c>
      <c r="AU23" s="9" t="s">
        <v>14</v>
      </c>
      <c r="AV23" s="86"/>
      <c r="AW23" s="77"/>
      <c r="AX23" s="77"/>
      <c r="AY23" s="77"/>
      <c r="AZ23" s="77"/>
      <c r="BA23" s="77"/>
      <c r="BB23" s="77"/>
      <c r="BC23" s="77"/>
      <c r="BD23" s="77"/>
      <c r="BE23" s="77"/>
      <c r="BF23" s="77"/>
      <c r="BG23" s="77"/>
      <c r="BH23" s="77"/>
      <c r="BI23" s="77"/>
      <c r="BJ23" s="76"/>
      <c r="BK23" s="77"/>
      <c r="BL23" s="77"/>
      <c r="BM23" s="77"/>
      <c r="BN23" s="77"/>
      <c r="BO23" s="77"/>
      <c r="BP23" s="77"/>
      <c r="BQ23" s="77"/>
      <c r="BR23" s="77"/>
      <c r="BS23" s="77"/>
      <c r="BT23" s="77"/>
      <c r="BU23" s="77"/>
      <c r="BV23" s="77"/>
      <c r="BW23" s="77"/>
      <c r="BX23" s="77"/>
      <c r="BY23" s="77">
        <v>0.45</v>
      </c>
      <c r="BZ23" s="78"/>
      <c r="CA23" s="78"/>
      <c r="CB23" s="78"/>
      <c r="CC23" s="78"/>
      <c r="CD23" s="78"/>
      <c r="CE23" s="78"/>
      <c r="CF23" s="87"/>
    </row>
    <row r="24" spans="2:84" ht="15.75" x14ac:dyDescent="0.25">
      <c r="B24" s="9" t="s">
        <v>15</v>
      </c>
      <c r="C24" s="176" t="s">
        <v>109</v>
      </c>
      <c r="D24" s="99" t="s">
        <v>109</v>
      </c>
      <c r="E24" s="99" t="s">
        <v>109</v>
      </c>
      <c r="F24" s="99" t="s">
        <v>109</v>
      </c>
      <c r="G24" s="99" t="s">
        <v>109</v>
      </c>
      <c r="H24" s="99" t="s">
        <v>109</v>
      </c>
      <c r="I24" s="99" t="s">
        <v>109</v>
      </c>
      <c r="J24" s="99" t="s">
        <v>109</v>
      </c>
      <c r="K24" s="99" t="s">
        <v>109</v>
      </c>
      <c r="L24" s="99" t="s">
        <v>109</v>
      </c>
      <c r="M24" s="99" t="s">
        <v>109</v>
      </c>
      <c r="N24" s="99" t="s">
        <v>109</v>
      </c>
      <c r="O24" s="99" t="s">
        <v>109</v>
      </c>
      <c r="P24" s="99" t="s">
        <v>109</v>
      </c>
      <c r="Q24" s="99" t="s">
        <v>109</v>
      </c>
      <c r="R24" s="194" t="s">
        <v>109</v>
      </c>
      <c r="S24" s="99" t="s">
        <v>109</v>
      </c>
      <c r="T24" s="99" t="s">
        <v>109</v>
      </c>
      <c r="U24" s="99" t="s">
        <v>109</v>
      </c>
      <c r="V24" s="99" t="s">
        <v>109</v>
      </c>
      <c r="W24" s="99" t="s">
        <v>109</v>
      </c>
      <c r="X24" s="99" t="s">
        <v>109</v>
      </c>
      <c r="Y24" s="99" t="s">
        <v>109</v>
      </c>
      <c r="Z24" s="99" t="s">
        <v>109</v>
      </c>
      <c r="AA24" s="99" t="s">
        <v>109</v>
      </c>
      <c r="AB24" s="99" t="s">
        <v>109</v>
      </c>
      <c r="AC24" s="99" t="s">
        <v>109</v>
      </c>
      <c r="AD24" s="99" t="s">
        <v>109</v>
      </c>
      <c r="AE24" s="99" t="s">
        <v>109</v>
      </c>
      <c r="AF24" s="99" t="s">
        <v>109</v>
      </c>
      <c r="AG24" s="195" t="s">
        <v>109</v>
      </c>
      <c r="AH24" s="195" t="s">
        <v>109</v>
      </c>
      <c r="AI24" s="195" t="s">
        <v>109</v>
      </c>
      <c r="AJ24" s="195" t="s">
        <v>109</v>
      </c>
      <c r="AK24" s="195" t="s">
        <v>109</v>
      </c>
      <c r="AL24" s="195" t="s">
        <v>109</v>
      </c>
      <c r="AM24" s="196" t="s">
        <v>109</v>
      </c>
      <c r="AU24" s="9" t="s">
        <v>15</v>
      </c>
      <c r="AV24" s="86"/>
      <c r="AW24" s="77"/>
      <c r="AX24" s="77"/>
      <c r="AY24" s="77"/>
      <c r="AZ24" s="77"/>
      <c r="BA24" s="77"/>
      <c r="BB24" s="77"/>
      <c r="BC24" s="77"/>
      <c r="BD24" s="77"/>
      <c r="BE24" s="77"/>
      <c r="BF24" s="77"/>
      <c r="BG24" s="77"/>
      <c r="BH24" s="77"/>
      <c r="BI24" s="77"/>
      <c r="BJ24" s="77"/>
      <c r="BK24" s="76"/>
      <c r="BL24" s="77"/>
      <c r="BM24" s="77"/>
      <c r="BN24" s="77"/>
      <c r="BO24" s="77"/>
      <c r="BP24" s="77"/>
      <c r="BQ24" s="77"/>
      <c r="BR24" s="77"/>
      <c r="BS24" s="77"/>
      <c r="BT24" s="77"/>
      <c r="BU24" s="77"/>
      <c r="BV24" s="77"/>
      <c r="BW24" s="77"/>
      <c r="BX24" s="77"/>
      <c r="BY24" s="77"/>
      <c r="BZ24" s="78"/>
      <c r="CA24" s="78"/>
      <c r="CB24" s="78"/>
      <c r="CC24" s="78"/>
      <c r="CD24" s="78"/>
      <c r="CE24" s="78"/>
      <c r="CF24" s="87"/>
    </row>
    <row r="25" spans="2:84" ht="15.75" x14ac:dyDescent="0.25">
      <c r="B25" s="9" t="s">
        <v>16</v>
      </c>
      <c r="C25" s="176">
        <v>0.28499999999999998</v>
      </c>
      <c r="D25" s="99" t="s">
        <v>109</v>
      </c>
      <c r="E25" s="99" t="s">
        <v>109</v>
      </c>
      <c r="F25" s="99">
        <v>4.6399999999999997</v>
      </c>
      <c r="G25" s="99" t="s">
        <v>109</v>
      </c>
      <c r="H25" s="99" t="s">
        <v>109</v>
      </c>
      <c r="I25" s="99" t="s">
        <v>109</v>
      </c>
      <c r="J25" s="99" t="s">
        <v>109</v>
      </c>
      <c r="K25" s="99" t="s">
        <v>109</v>
      </c>
      <c r="L25" s="99" t="s">
        <v>109</v>
      </c>
      <c r="M25" s="99" t="s">
        <v>109</v>
      </c>
      <c r="N25" s="184">
        <v>2.65</v>
      </c>
      <c r="O25" s="99">
        <v>0.5</v>
      </c>
      <c r="P25" s="99" t="s">
        <v>109</v>
      </c>
      <c r="Q25" s="99" t="s">
        <v>109</v>
      </c>
      <c r="R25" s="99" t="s">
        <v>109</v>
      </c>
      <c r="S25" s="194" t="s">
        <v>109</v>
      </c>
      <c r="T25" s="99" t="s">
        <v>109</v>
      </c>
      <c r="U25" s="99" t="s">
        <v>109</v>
      </c>
      <c r="V25" s="99" t="s">
        <v>109</v>
      </c>
      <c r="W25" s="99" t="s">
        <v>109</v>
      </c>
      <c r="X25" s="99" t="s">
        <v>109</v>
      </c>
      <c r="Y25" s="99" t="s">
        <v>109</v>
      </c>
      <c r="Z25" s="99" t="s">
        <v>109</v>
      </c>
      <c r="AA25" s="99" t="s">
        <v>109</v>
      </c>
      <c r="AB25" s="99" t="s">
        <v>109</v>
      </c>
      <c r="AC25" s="99" t="s">
        <v>109</v>
      </c>
      <c r="AD25" s="99">
        <v>0.65</v>
      </c>
      <c r="AE25" s="99" t="s">
        <v>109</v>
      </c>
      <c r="AF25" s="99" t="s">
        <v>109</v>
      </c>
      <c r="AG25" s="195" t="s">
        <v>109</v>
      </c>
      <c r="AH25" s="195" t="s">
        <v>109</v>
      </c>
      <c r="AI25" s="195" t="s">
        <v>109</v>
      </c>
      <c r="AJ25" s="195" t="s">
        <v>109</v>
      </c>
      <c r="AK25" s="195" t="s">
        <v>109</v>
      </c>
      <c r="AL25" s="195" t="s">
        <v>109</v>
      </c>
      <c r="AM25" s="196" t="s">
        <v>109</v>
      </c>
      <c r="AU25" s="9" t="s">
        <v>16</v>
      </c>
      <c r="AV25" s="86">
        <v>0.22</v>
      </c>
      <c r="AW25" s="77"/>
      <c r="AX25" s="77"/>
      <c r="AY25" s="77">
        <v>4.6399999999999997</v>
      </c>
      <c r="AZ25" s="77"/>
      <c r="BA25" s="77"/>
      <c r="BB25" s="77"/>
      <c r="BC25" s="77"/>
      <c r="BD25" s="77"/>
      <c r="BE25" s="77"/>
      <c r="BF25" s="77"/>
      <c r="BG25" s="77">
        <v>2.65</v>
      </c>
      <c r="BH25" s="77">
        <v>0.5</v>
      </c>
      <c r="BI25" s="77"/>
      <c r="BJ25" s="77"/>
      <c r="BK25" s="77"/>
      <c r="BL25" s="76"/>
      <c r="BM25" s="77"/>
      <c r="BN25" s="77"/>
      <c r="BO25" s="77"/>
      <c r="BP25" s="77"/>
      <c r="BQ25" s="77"/>
      <c r="BR25" s="77"/>
      <c r="BS25" s="77"/>
      <c r="BT25" s="77"/>
      <c r="BU25" s="77"/>
      <c r="BV25" s="77"/>
      <c r="BW25" s="77">
        <v>0.65</v>
      </c>
      <c r="BX25" s="77"/>
      <c r="BY25" s="77"/>
      <c r="BZ25" s="78"/>
      <c r="CA25" s="78"/>
      <c r="CB25" s="78"/>
      <c r="CC25" s="78"/>
      <c r="CD25" s="78"/>
      <c r="CE25" s="78"/>
      <c r="CF25" s="87"/>
    </row>
    <row r="26" spans="2:84" ht="15.75" x14ac:dyDescent="0.25">
      <c r="B26" s="9" t="s">
        <v>17</v>
      </c>
      <c r="C26" s="176" t="s">
        <v>109</v>
      </c>
      <c r="D26" s="99" t="s">
        <v>109</v>
      </c>
      <c r="E26" s="99" t="s">
        <v>109</v>
      </c>
      <c r="F26" s="99" t="s">
        <v>109</v>
      </c>
      <c r="G26" s="99" t="s">
        <v>109</v>
      </c>
      <c r="H26" s="99" t="s">
        <v>109</v>
      </c>
      <c r="I26" s="99" t="s">
        <v>109</v>
      </c>
      <c r="J26" s="99" t="s">
        <v>109</v>
      </c>
      <c r="K26" s="99" t="s">
        <v>109</v>
      </c>
      <c r="L26" s="99" t="s">
        <v>109</v>
      </c>
      <c r="M26" s="99" t="s">
        <v>109</v>
      </c>
      <c r="N26" s="99" t="s">
        <v>109</v>
      </c>
      <c r="O26" s="99" t="s">
        <v>109</v>
      </c>
      <c r="P26" s="99" t="s">
        <v>109</v>
      </c>
      <c r="Q26" s="99" t="s">
        <v>109</v>
      </c>
      <c r="R26" s="99" t="s">
        <v>109</v>
      </c>
      <c r="S26" s="99" t="s">
        <v>109</v>
      </c>
      <c r="T26" s="194" t="s">
        <v>109</v>
      </c>
      <c r="U26" s="99" t="s">
        <v>109</v>
      </c>
      <c r="V26" s="99">
        <v>2</v>
      </c>
      <c r="W26" s="99" t="s">
        <v>109</v>
      </c>
      <c r="X26" s="99" t="s">
        <v>109</v>
      </c>
      <c r="Y26" s="99" t="s">
        <v>109</v>
      </c>
      <c r="Z26" s="99" t="s">
        <v>109</v>
      </c>
      <c r="AA26" s="99" t="s">
        <v>109</v>
      </c>
      <c r="AB26" s="99" t="s">
        <v>109</v>
      </c>
      <c r="AC26" s="99" t="s">
        <v>109</v>
      </c>
      <c r="AD26" s="99" t="s">
        <v>109</v>
      </c>
      <c r="AE26" s="99" t="s">
        <v>109</v>
      </c>
      <c r="AF26" s="99" t="s">
        <v>109</v>
      </c>
      <c r="AG26" s="195" t="s">
        <v>109</v>
      </c>
      <c r="AH26" s="195" t="s">
        <v>109</v>
      </c>
      <c r="AI26" s="195" t="s">
        <v>109</v>
      </c>
      <c r="AJ26" s="195" t="s">
        <v>109</v>
      </c>
      <c r="AK26" s="195" t="s">
        <v>109</v>
      </c>
      <c r="AL26" s="195" t="s">
        <v>109</v>
      </c>
      <c r="AM26" s="196" t="s">
        <v>109</v>
      </c>
      <c r="AU26" s="9" t="s">
        <v>17</v>
      </c>
      <c r="AV26" s="86"/>
      <c r="AW26" s="77"/>
      <c r="AX26" s="77"/>
      <c r="AY26" s="77"/>
      <c r="AZ26" s="77"/>
      <c r="BA26" s="77"/>
      <c r="BB26" s="77"/>
      <c r="BC26" s="77"/>
      <c r="BD26" s="77"/>
      <c r="BE26" s="77"/>
      <c r="BF26" s="77"/>
      <c r="BG26" s="77"/>
      <c r="BH26" s="77"/>
      <c r="BI26" s="77"/>
      <c r="BJ26" s="77"/>
      <c r="BK26" s="77"/>
      <c r="BL26" s="77"/>
      <c r="BM26" s="76"/>
      <c r="BN26" s="77"/>
      <c r="BO26" s="77">
        <v>1.3</v>
      </c>
      <c r="BP26" s="77"/>
      <c r="BQ26" s="77"/>
      <c r="BR26" s="77"/>
      <c r="BS26" s="77"/>
      <c r="BT26" s="77"/>
      <c r="BU26" s="77"/>
      <c r="BV26" s="77"/>
      <c r="BW26" s="77"/>
      <c r="BX26" s="77"/>
      <c r="BY26" s="77"/>
      <c r="BZ26" s="78"/>
      <c r="CA26" s="78"/>
      <c r="CB26" s="78"/>
      <c r="CC26" s="78"/>
      <c r="CD26" s="78"/>
      <c r="CE26" s="78"/>
      <c r="CF26" s="87"/>
    </row>
    <row r="27" spans="2:84" ht="15.75" x14ac:dyDescent="0.25">
      <c r="B27" s="9" t="s">
        <v>18</v>
      </c>
      <c r="C27" s="176" t="s">
        <v>109</v>
      </c>
      <c r="D27" s="99">
        <v>0.3</v>
      </c>
      <c r="E27" s="99" t="s">
        <v>109</v>
      </c>
      <c r="F27" s="99" t="s">
        <v>109</v>
      </c>
      <c r="G27" s="99" t="s">
        <v>109</v>
      </c>
      <c r="H27" s="99" t="s">
        <v>109</v>
      </c>
      <c r="I27" s="99">
        <v>0.98</v>
      </c>
      <c r="J27" s="99" t="s">
        <v>109</v>
      </c>
      <c r="K27" s="99" t="s">
        <v>109</v>
      </c>
      <c r="L27" s="99" t="s">
        <v>109</v>
      </c>
      <c r="M27" s="99" t="s">
        <v>109</v>
      </c>
      <c r="N27" s="99"/>
      <c r="O27" s="99" t="s">
        <v>109</v>
      </c>
      <c r="P27" s="99" t="s">
        <v>109</v>
      </c>
      <c r="Q27" s="99" t="s">
        <v>109</v>
      </c>
      <c r="R27" s="99" t="s">
        <v>109</v>
      </c>
      <c r="S27" s="99" t="s">
        <v>109</v>
      </c>
      <c r="T27" s="99" t="s">
        <v>109</v>
      </c>
      <c r="U27" s="194" t="s">
        <v>109</v>
      </c>
      <c r="V27" s="99" t="s">
        <v>109</v>
      </c>
      <c r="W27" s="99" t="s">
        <v>109</v>
      </c>
      <c r="X27" s="99" t="s">
        <v>109</v>
      </c>
      <c r="Y27" s="99" t="s">
        <v>109</v>
      </c>
      <c r="Z27" s="99" t="s">
        <v>109</v>
      </c>
      <c r="AA27" s="99" t="s">
        <v>109</v>
      </c>
      <c r="AB27" s="99" t="s">
        <v>109</v>
      </c>
      <c r="AC27" s="99" t="s">
        <v>109</v>
      </c>
      <c r="AD27" s="99" t="s">
        <v>109</v>
      </c>
      <c r="AE27" s="99" t="s">
        <v>109</v>
      </c>
      <c r="AF27" s="99" t="s">
        <v>109</v>
      </c>
      <c r="AG27" s="195" t="s">
        <v>109</v>
      </c>
      <c r="AH27" s="195" t="s">
        <v>109</v>
      </c>
      <c r="AI27" s="195" t="s">
        <v>109</v>
      </c>
      <c r="AJ27" s="195" t="s">
        <v>109</v>
      </c>
      <c r="AK27" s="195" t="s">
        <v>109</v>
      </c>
      <c r="AL27" s="195" t="s">
        <v>109</v>
      </c>
      <c r="AM27" s="196" t="s">
        <v>109</v>
      </c>
      <c r="AU27" s="9" t="s">
        <v>18</v>
      </c>
      <c r="AV27" s="86"/>
      <c r="AW27" s="77">
        <v>0.3</v>
      </c>
      <c r="AX27" s="77"/>
      <c r="AY27" s="77"/>
      <c r="AZ27" s="77"/>
      <c r="BA27" s="77"/>
      <c r="BB27" s="77">
        <v>0.98</v>
      </c>
      <c r="BC27" s="77"/>
      <c r="BD27" s="77"/>
      <c r="BE27" s="77"/>
      <c r="BF27" s="77"/>
      <c r="BG27" s="77"/>
      <c r="BH27" s="77"/>
      <c r="BI27" s="77"/>
      <c r="BJ27" s="77"/>
      <c r="BK27" s="77"/>
      <c r="BL27" s="77"/>
      <c r="BM27" s="77"/>
      <c r="BN27" s="76"/>
      <c r="BO27" s="77"/>
      <c r="BP27" s="77"/>
      <c r="BQ27" s="77"/>
      <c r="BR27" s="77"/>
      <c r="BS27" s="77"/>
      <c r="BT27" s="77"/>
      <c r="BU27" s="77"/>
      <c r="BV27" s="77"/>
      <c r="BW27" s="77"/>
      <c r="BX27" s="77"/>
      <c r="BY27" s="77"/>
      <c r="BZ27" s="78"/>
      <c r="CA27" s="78"/>
      <c r="CB27" s="78"/>
      <c r="CC27" s="78"/>
      <c r="CD27" s="78"/>
      <c r="CE27" s="78"/>
      <c r="CF27" s="87"/>
    </row>
    <row r="28" spans="2:84" ht="15.75" x14ac:dyDescent="0.25">
      <c r="B28" s="9" t="s">
        <v>19</v>
      </c>
      <c r="C28" s="176" t="s">
        <v>109</v>
      </c>
      <c r="D28" s="99" t="s">
        <v>109</v>
      </c>
      <c r="E28" s="99" t="s">
        <v>109</v>
      </c>
      <c r="F28" s="99" t="s">
        <v>109</v>
      </c>
      <c r="G28" s="99" t="s">
        <v>109</v>
      </c>
      <c r="H28" s="99" t="s">
        <v>109</v>
      </c>
      <c r="I28" s="99" t="s">
        <v>109</v>
      </c>
      <c r="J28" s="99" t="s">
        <v>109</v>
      </c>
      <c r="K28" s="99">
        <v>1</v>
      </c>
      <c r="L28" s="99" t="s">
        <v>109</v>
      </c>
      <c r="M28" s="99" t="s">
        <v>109</v>
      </c>
      <c r="N28" s="99" t="s">
        <v>109</v>
      </c>
      <c r="O28" s="99" t="s">
        <v>109</v>
      </c>
      <c r="P28" s="99" t="s">
        <v>109</v>
      </c>
      <c r="Q28" s="99" t="s">
        <v>109</v>
      </c>
      <c r="R28" s="99" t="s">
        <v>109</v>
      </c>
      <c r="S28" s="99" t="s">
        <v>109</v>
      </c>
      <c r="T28" s="99">
        <v>2</v>
      </c>
      <c r="U28" s="99" t="s">
        <v>109</v>
      </c>
      <c r="V28" s="194" t="s">
        <v>109</v>
      </c>
      <c r="W28" s="99" t="s">
        <v>109</v>
      </c>
      <c r="X28" s="99" t="s">
        <v>109</v>
      </c>
      <c r="Y28" s="99" t="s">
        <v>109</v>
      </c>
      <c r="Z28" s="99" t="s">
        <v>109</v>
      </c>
      <c r="AA28" s="99" t="s">
        <v>109</v>
      </c>
      <c r="AB28" s="99" t="s">
        <v>109</v>
      </c>
      <c r="AC28" s="99" t="s">
        <v>109</v>
      </c>
      <c r="AD28" s="99" t="s">
        <v>109</v>
      </c>
      <c r="AE28" s="99" t="s">
        <v>109</v>
      </c>
      <c r="AF28" s="99" t="s">
        <v>109</v>
      </c>
      <c r="AG28" s="195" t="s">
        <v>109</v>
      </c>
      <c r="AH28" s="195" t="s">
        <v>109</v>
      </c>
      <c r="AI28" s="195" t="s">
        <v>109</v>
      </c>
      <c r="AJ28" s="195" t="s">
        <v>109</v>
      </c>
      <c r="AK28" s="195" t="s">
        <v>109</v>
      </c>
      <c r="AL28" s="195" t="s">
        <v>109</v>
      </c>
      <c r="AM28" s="196" t="s">
        <v>109</v>
      </c>
      <c r="AU28" s="9" t="s">
        <v>19</v>
      </c>
      <c r="AV28" s="86"/>
      <c r="AW28" s="77"/>
      <c r="AX28" s="77"/>
      <c r="AY28" s="77"/>
      <c r="AZ28" s="77"/>
      <c r="BA28" s="77"/>
      <c r="BB28" s="77"/>
      <c r="BC28" s="77"/>
      <c r="BD28" s="77">
        <v>0.75</v>
      </c>
      <c r="BE28" s="77"/>
      <c r="BF28" s="77"/>
      <c r="BG28" s="77"/>
      <c r="BH28" s="77"/>
      <c r="BI28" s="77"/>
      <c r="BJ28" s="77"/>
      <c r="BK28" s="77"/>
      <c r="BL28" s="77"/>
      <c r="BM28" s="77">
        <v>1.5</v>
      </c>
      <c r="BN28" s="77"/>
      <c r="BO28" s="76"/>
      <c r="BP28" s="77"/>
      <c r="BQ28" s="77"/>
      <c r="BR28" s="77"/>
      <c r="BS28" s="77"/>
      <c r="BT28" s="77"/>
      <c r="BU28" s="77"/>
      <c r="BV28" s="77"/>
      <c r="BW28" s="77"/>
      <c r="BX28" s="77"/>
      <c r="BY28" s="77"/>
      <c r="BZ28" s="78"/>
      <c r="CA28" s="78"/>
      <c r="CB28" s="78"/>
      <c r="CC28" s="78"/>
      <c r="CD28" s="78"/>
      <c r="CE28" s="78"/>
      <c r="CF28" s="87"/>
    </row>
    <row r="29" spans="2:84" ht="15.75" x14ac:dyDescent="0.25">
      <c r="B29" s="9" t="s">
        <v>20</v>
      </c>
      <c r="C29" s="176" t="s">
        <v>109</v>
      </c>
      <c r="D29" s="99" t="s">
        <v>109</v>
      </c>
      <c r="E29" s="99" t="s">
        <v>109</v>
      </c>
      <c r="F29" s="99" t="s">
        <v>109</v>
      </c>
      <c r="G29" s="99" t="s">
        <v>109</v>
      </c>
      <c r="H29" s="99" t="s">
        <v>109</v>
      </c>
      <c r="I29" s="99" t="s">
        <v>109</v>
      </c>
      <c r="J29" s="99" t="s">
        <v>109</v>
      </c>
      <c r="K29" s="99" t="s">
        <v>109</v>
      </c>
      <c r="L29" s="99" t="s">
        <v>109</v>
      </c>
      <c r="M29" s="99" t="s">
        <v>109</v>
      </c>
      <c r="N29" s="99" t="s">
        <v>109</v>
      </c>
      <c r="O29" s="99" t="s">
        <v>109</v>
      </c>
      <c r="P29" s="99" t="s">
        <v>109</v>
      </c>
      <c r="Q29" s="99" t="s">
        <v>109</v>
      </c>
      <c r="R29" s="99" t="s">
        <v>109</v>
      </c>
      <c r="S29" s="99" t="s">
        <v>109</v>
      </c>
      <c r="T29" s="99" t="s">
        <v>109</v>
      </c>
      <c r="U29" s="99" t="s">
        <v>109</v>
      </c>
      <c r="V29" s="99" t="s">
        <v>109</v>
      </c>
      <c r="W29" s="194" t="s">
        <v>109</v>
      </c>
      <c r="X29" s="99" t="s">
        <v>109</v>
      </c>
      <c r="Y29" s="99" t="s">
        <v>109</v>
      </c>
      <c r="Z29" s="99" t="s">
        <v>109</v>
      </c>
      <c r="AA29" s="99" t="s">
        <v>109</v>
      </c>
      <c r="AB29" s="99" t="s">
        <v>109</v>
      </c>
      <c r="AC29" s="99" t="s">
        <v>109</v>
      </c>
      <c r="AD29" s="99" t="s">
        <v>109</v>
      </c>
      <c r="AE29" s="99" t="s">
        <v>109</v>
      </c>
      <c r="AF29" s="99" t="s">
        <v>109</v>
      </c>
      <c r="AG29" s="195" t="s">
        <v>109</v>
      </c>
      <c r="AH29" s="195" t="s">
        <v>109</v>
      </c>
      <c r="AI29" s="195" t="s">
        <v>109</v>
      </c>
      <c r="AJ29" s="195" t="s">
        <v>109</v>
      </c>
      <c r="AK29" s="195" t="s">
        <v>109</v>
      </c>
      <c r="AL29" s="195" t="s">
        <v>109</v>
      </c>
      <c r="AM29" s="196" t="s">
        <v>109</v>
      </c>
      <c r="AU29" s="9" t="s">
        <v>20</v>
      </c>
      <c r="AV29" s="86"/>
      <c r="AW29" s="77"/>
      <c r="AX29" s="77"/>
      <c r="AY29" s="77"/>
      <c r="AZ29" s="77"/>
      <c r="BA29" s="77"/>
      <c r="BB29" s="77"/>
      <c r="BC29" s="77"/>
      <c r="BD29" s="79"/>
      <c r="BE29" s="77"/>
      <c r="BF29" s="77"/>
      <c r="BG29" s="77"/>
      <c r="BH29" s="77"/>
      <c r="BI29" s="77"/>
      <c r="BJ29" s="77"/>
      <c r="BK29" s="77"/>
      <c r="BL29" s="77"/>
      <c r="BM29" s="77"/>
      <c r="BN29" s="77"/>
      <c r="BO29" s="77"/>
      <c r="BP29" s="76"/>
      <c r="BQ29" s="77"/>
      <c r="BR29" s="77"/>
      <c r="BS29" s="77"/>
      <c r="BT29" s="77"/>
      <c r="BU29" s="77"/>
      <c r="BV29" s="77"/>
      <c r="BW29" s="77"/>
      <c r="BX29" s="77"/>
      <c r="BY29" s="77"/>
      <c r="BZ29" s="78"/>
      <c r="CA29" s="78"/>
      <c r="CB29" s="78"/>
      <c r="CC29" s="78"/>
      <c r="CD29" s="78"/>
      <c r="CE29" s="78"/>
      <c r="CF29" s="87"/>
    </row>
    <row r="30" spans="2:84" ht="15.75" x14ac:dyDescent="0.25">
      <c r="B30" s="9" t="s">
        <v>21</v>
      </c>
      <c r="C30" s="176" t="s">
        <v>109</v>
      </c>
      <c r="D30" s="99">
        <v>2.4</v>
      </c>
      <c r="E30" s="99" t="s">
        <v>109</v>
      </c>
      <c r="F30" s="99" t="s">
        <v>109</v>
      </c>
      <c r="G30" s="99" t="s">
        <v>109</v>
      </c>
      <c r="H30" s="99" t="s">
        <v>109</v>
      </c>
      <c r="I30" s="99">
        <v>3.85</v>
      </c>
      <c r="J30" s="99" t="s">
        <v>109</v>
      </c>
      <c r="K30" s="99" t="s">
        <v>109</v>
      </c>
      <c r="L30" s="99" t="s">
        <v>109</v>
      </c>
      <c r="M30" s="99" t="s">
        <v>109</v>
      </c>
      <c r="N30" s="99" t="s">
        <v>109</v>
      </c>
      <c r="O30" s="99" t="s">
        <v>109</v>
      </c>
      <c r="P30" s="99" t="s">
        <v>109</v>
      </c>
      <c r="Q30" s="99" t="s">
        <v>109</v>
      </c>
      <c r="R30" s="99" t="s">
        <v>109</v>
      </c>
      <c r="S30" s="99" t="s">
        <v>109</v>
      </c>
      <c r="T30" s="99" t="s">
        <v>109</v>
      </c>
      <c r="U30" s="99" t="s">
        <v>109</v>
      </c>
      <c r="V30" s="99" t="s">
        <v>109</v>
      </c>
      <c r="W30" s="99" t="s">
        <v>109</v>
      </c>
      <c r="X30" s="194" t="s">
        <v>109</v>
      </c>
      <c r="Y30" s="99">
        <v>0.7</v>
      </c>
      <c r="Z30" s="99" t="s">
        <v>109</v>
      </c>
      <c r="AA30" s="99" t="s">
        <v>109</v>
      </c>
      <c r="AB30" s="99" t="s">
        <v>109</v>
      </c>
      <c r="AC30" s="99" t="s">
        <v>109</v>
      </c>
      <c r="AD30" s="99" t="s">
        <v>109</v>
      </c>
      <c r="AE30" s="99" t="s">
        <v>109</v>
      </c>
      <c r="AF30" s="99" t="s">
        <v>109</v>
      </c>
      <c r="AG30" s="195" t="s">
        <v>109</v>
      </c>
      <c r="AH30" s="195" t="s">
        <v>109</v>
      </c>
      <c r="AI30" s="195" t="s">
        <v>109</v>
      </c>
      <c r="AJ30" s="195" t="s">
        <v>109</v>
      </c>
      <c r="AK30" s="195" t="s">
        <v>109</v>
      </c>
      <c r="AL30" s="195" t="s">
        <v>109</v>
      </c>
      <c r="AM30" s="196" t="s">
        <v>109</v>
      </c>
      <c r="AU30" s="9" t="s">
        <v>21</v>
      </c>
      <c r="AV30" s="86"/>
      <c r="AW30" s="77">
        <v>2.4</v>
      </c>
      <c r="AX30" s="77"/>
      <c r="AY30" s="77"/>
      <c r="AZ30" s="77"/>
      <c r="BA30" s="77"/>
      <c r="BB30" s="77">
        <v>3.85</v>
      </c>
      <c r="BC30" s="77"/>
      <c r="BD30" s="77"/>
      <c r="BE30" s="77"/>
      <c r="BF30" s="77"/>
      <c r="BG30" s="77"/>
      <c r="BH30" s="77"/>
      <c r="BI30" s="77"/>
      <c r="BJ30" s="77"/>
      <c r="BK30" s="77"/>
      <c r="BL30" s="77"/>
      <c r="BM30" s="77"/>
      <c r="BN30" s="77"/>
      <c r="BO30" s="77"/>
      <c r="BP30" s="77"/>
      <c r="BQ30" s="76"/>
      <c r="BR30" s="77">
        <v>0.7</v>
      </c>
      <c r="BS30" s="77"/>
      <c r="BT30" s="77"/>
      <c r="BU30" s="77"/>
      <c r="BV30" s="77"/>
      <c r="BW30" s="77"/>
      <c r="BX30" s="77"/>
      <c r="BY30" s="77"/>
      <c r="BZ30" s="78"/>
      <c r="CA30" s="78"/>
      <c r="CB30" s="78"/>
      <c r="CC30" s="78"/>
      <c r="CD30" s="78"/>
      <c r="CE30" s="78"/>
      <c r="CF30" s="87"/>
    </row>
    <row r="31" spans="2:84" ht="15.75" x14ac:dyDescent="0.25">
      <c r="B31" s="9" t="s">
        <v>22</v>
      </c>
      <c r="C31" s="176" t="s">
        <v>109</v>
      </c>
      <c r="D31" s="99" t="s">
        <v>109</v>
      </c>
      <c r="E31" s="99" t="s">
        <v>109</v>
      </c>
      <c r="F31" s="99" t="s">
        <v>109</v>
      </c>
      <c r="G31" s="99" t="s">
        <v>109</v>
      </c>
      <c r="H31" s="99" t="s">
        <v>109</v>
      </c>
      <c r="I31" s="99" t="s">
        <v>109</v>
      </c>
      <c r="J31" s="99">
        <v>1</v>
      </c>
      <c r="K31" s="99" t="s">
        <v>109</v>
      </c>
      <c r="L31" s="99" t="s">
        <v>109</v>
      </c>
      <c r="M31" s="99">
        <v>1</v>
      </c>
      <c r="N31" s="99" t="s">
        <v>109</v>
      </c>
      <c r="O31" s="99" t="s">
        <v>109</v>
      </c>
      <c r="P31" s="99" t="s">
        <v>109</v>
      </c>
      <c r="Q31" s="99" t="s">
        <v>109</v>
      </c>
      <c r="R31" s="99" t="s">
        <v>109</v>
      </c>
      <c r="S31" s="99" t="s">
        <v>109</v>
      </c>
      <c r="T31" s="99" t="s">
        <v>109</v>
      </c>
      <c r="U31" s="99" t="s">
        <v>109</v>
      </c>
      <c r="V31" s="99" t="s">
        <v>109</v>
      </c>
      <c r="W31" s="99" t="s">
        <v>109</v>
      </c>
      <c r="X31" s="99">
        <v>0.7</v>
      </c>
      <c r="Y31" s="194" t="s">
        <v>109</v>
      </c>
      <c r="Z31" s="99" t="s">
        <v>109</v>
      </c>
      <c r="AA31" s="99" t="s">
        <v>109</v>
      </c>
      <c r="AB31" s="99" t="s">
        <v>109</v>
      </c>
      <c r="AC31" s="99">
        <v>3.35</v>
      </c>
      <c r="AD31" s="99" t="s">
        <v>109</v>
      </c>
      <c r="AE31" s="99" t="s">
        <v>109</v>
      </c>
      <c r="AF31" s="99" t="s">
        <v>109</v>
      </c>
      <c r="AG31" s="195" t="s">
        <v>109</v>
      </c>
      <c r="AH31" s="195" t="s">
        <v>109</v>
      </c>
      <c r="AI31" s="195" t="s">
        <v>109</v>
      </c>
      <c r="AJ31" s="195" t="s">
        <v>109</v>
      </c>
      <c r="AK31" s="195" t="s">
        <v>109</v>
      </c>
      <c r="AL31" s="195" t="s">
        <v>109</v>
      </c>
      <c r="AM31" s="196" t="s">
        <v>109</v>
      </c>
      <c r="AU31" s="9" t="s">
        <v>22</v>
      </c>
      <c r="AV31" s="86"/>
      <c r="AW31" s="77"/>
      <c r="AX31" s="77"/>
      <c r="AY31" s="77"/>
      <c r="AZ31" s="77"/>
      <c r="BA31" s="77"/>
      <c r="BB31" s="77"/>
      <c r="BC31" s="77">
        <v>0.95</v>
      </c>
      <c r="BD31" s="77"/>
      <c r="BE31" s="77"/>
      <c r="BF31" s="77">
        <v>0.1</v>
      </c>
      <c r="BG31" s="77"/>
      <c r="BH31" s="77"/>
      <c r="BI31" s="77"/>
      <c r="BJ31" s="77"/>
      <c r="BK31" s="77"/>
      <c r="BL31" s="77"/>
      <c r="BM31" s="77"/>
      <c r="BN31" s="77"/>
      <c r="BO31" s="77"/>
      <c r="BP31" s="77"/>
      <c r="BQ31" s="77">
        <v>0.7</v>
      </c>
      <c r="BR31" s="76"/>
      <c r="BS31" s="77"/>
      <c r="BT31" s="77"/>
      <c r="BU31" s="77"/>
      <c r="BV31" s="77">
        <v>3.05</v>
      </c>
      <c r="BW31" s="77"/>
      <c r="BX31" s="77"/>
      <c r="BY31" s="77"/>
      <c r="BZ31" s="78"/>
      <c r="CA31" s="78"/>
      <c r="CB31" s="78"/>
      <c r="CC31" s="78"/>
      <c r="CD31" s="78"/>
      <c r="CE31" s="78"/>
      <c r="CF31" s="87"/>
    </row>
    <row r="32" spans="2:84" ht="15.75" x14ac:dyDescent="0.25">
      <c r="B32" s="9" t="s">
        <v>23</v>
      </c>
      <c r="C32" s="176" t="s">
        <v>109</v>
      </c>
      <c r="D32" s="99" t="s">
        <v>109</v>
      </c>
      <c r="E32" s="99" t="s">
        <v>109</v>
      </c>
      <c r="F32" s="99" t="s">
        <v>109</v>
      </c>
      <c r="G32" s="99" t="s">
        <v>109</v>
      </c>
      <c r="H32" s="99">
        <v>2</v>
      </c>
      <c r="I32" s="99">
        <v>1.2</v>
      </c>
      <c r="J32" s="99" t="s">
        <v>109</v>
      </c>
      <c r="K32" s="99" t="s">
        <v>109</v>
      </c>
      <c r="L32" s="99" t="s">
        <v>109</v>
      </c>
      <c r="M32" s="99" t="s">
        <v>109</v>
      </c>
      <c r="N32" s="99" t="s">
        <v>109</v>
      </c>
      <c r="O32" s="99" t="s">
        <v>109</v>
      </c>
      <c r="P32" s="99" t="s">
        <v>109</v>
      </c>
      <c r="Q32" s="99" t="s">
        <v>109</v>
      </c>
      <c r="R32" s="99" t="s">
        <v>109</v>
      </c>
      <c r="S32" s="99" t="s">
        <v>109</v>
      </c>
      <c r="T32" s="99" t="s">
        <v>109</v>
      </c>
      <c r="U32" s="99" t="s">
        <v>109</v>
      </c>
      <c r="V32" s="99" t="s">
        <v>109</v>
      </c>
      <c r="W32" s="99" t="s">
        <v>109</v>
      </c>
      <c r="X32" s="99" t="s">
        <v>109</v>
      </c>
      <c r="Y32" s="99" t="s">
        <v>109</v>
      </c>
      <c r="Z32" s="194" t="s">
        <v>109</v>
      </c>
      <c r="AA32" s="99" t="s">
        <v>109</v>
      </c>
      <c r="AB32" s="99" t="s">
        <v>109</v>
      </c>
      <c r="AC32" s="99">
        <v>0.6</v>
      </c>
      <c r="AD32" s="99" t="s">
        <v>109</v>
      </c>
      <c r="AE32" s="99">
        <v>0.75</v>
      </c>
      <c r="AF32" s="99" t="s">
        <v>109</v>
      </c>
      <c r="AG32" s="195" t="s">
        <v>109</v>
      </c>
      <c r="AH32" s="195" t="s">
        <v>109</v>
      </c>
      <c r="AI32" s="195" t="s">
        <v>109</v>
      </c>
      <c r="AJ32" s="195" t="s">
        <v>109</v>
      </c>
      <c r="AK32" s="195" t="s">
        <v>109</v>
      </c>
      <c r="AL32" s="195" t="s">
        <v>109</v>
      </c>
      <c r="AM32" s="196" t="s">
        <v>109</v>
      </c>
      <c r="AU32" s="9" t="s">
        <v>23</v>
      </c>
      <c r="AV32" s="86"/>
      <c r="AW32" s="77"/>
      <c r="AX32" s="77"/>
      <c r="AY32" s="77"/>
      <c r="AZ32" s="77"/>
      <c r="BA32" s="77">
        <v>0.8</v>
      </c>
      <c r="BB32" s="77">
        <v>1.2</v>
      </c>
      <c r="BC32" s="77"/>
      <c r="BD32" s="77"/>
      <c r="BE32" s="77"/>
      <c r="BF32" s="77"/>
      <c r="BG32" s="77"/>
      <c r="BH32" s="77"/>
      <c r="BI32" s="77"/>
      <c r="BJ32" s="77"/>
      <c r="BK32" s="77"/>
      <c r="BL32" s="77"/>
      <c r="BM32" s="77"/>
      <c r="BN32" s="77"/>
      <c r="BO32" s="77"/>
      <c r="BP32" s="77"/>
      <c r="BQ32" s="77"/>
      <c r="BR32" s="77"/>
      <c r="BS32" s="76"/>
      <c r="BT32" s="77"/>
      <c r="BU32" s="77"/>
      <c r="BV32" s="77">
        <v>0.6</v>
      </c>
      <c r="BW32" s="77"/>
      <c r="BX32" s="77">
        <v>0.5</v>
      </c>
      <c r="BY32" s="77"/>
      <c r="BZ32" s="78"/>
      <c r="CA32" s="78"/>
      <c r="CB32" s="78"/>
      <c r="CC32" s="78"/>
      <c r="CD32" s="78"/>
      <c r="CE32" s="78"/>
      <c r="CF32" s="87"/>
    </row>
    <row r="33" spans="2:84" ht="15.75" x14ac:dyDescent="0.25">
      <c r="B33" s="9" t="s">
        <v>24</v>
      </c>
      <c r="C33" s="176" t="s">
        <v>109</v>
      </c>
      <c r="D33" s="99" t="s">
        <v>109</v>
      </c>
      <c r="E33" s="99" t="s">
        <v>109</v>
      </c>
      <c r="F33" s="99" t="s">
        <v>109</v>
      </c>
      <c r="G33" s="99" t="s">
        <v>109</v>
      </c>
      <c r="H33" s="99" t="s">
        <v>109</v>
      </c>
      <c r="I33" s="99" t="s">
        <v>109</v>
      </c>
      <c r="J33" s="99" t="s">
        <v>109</v>
      </c>
      <c r="K33" s="99" t="s">
        <v>109</v>
      </c>
      <c r="L33" s="99">
        <v>1.5</v>
      </c>
      <c r="M33" s="99" t="s">
        <v>109</v>
      </c>
      <c r="N33" s="99" t="s">
        <v>109</v>
      </c>
      <c r="O33" s="99" t="s">
        <v>109</v>
      </c>
      <c r="P33" s="99" t="s">
        <v>109</v>
      </c>
      <c r="Q33" s="99" t="s">
        <v>109</v>
      </c>
      <c r="R33" s="99" t="s">
        <v>109</v>
      </c>
      <c r="S33" s="99" t="s">
        <v>109</v>
      </c>
      <c r="T33" s="99" t="s">
        <v>109</v>
      </c>
      <c r="U33" s="99" t="s">
        <v>109</v>
      </c>
      <c r="V33" s="99" t="s">
        <v>109</v>
      </c>
      <c r="W33" s="99" t="s">
        <v>109</v>
      </c>
      <c r="X33" s="99" t="s">
        <v>109</v>
      </c>
      <c r="Y33" s="99" t="s">
        <v>109</v>
      </c>
      <c r="Z33" s="99" t="s">
        <v>109</v>
      </c>
      <c r="AA33" s="194" t="s">
        <v>109</v>
      </c>
      <c r="AB33" s="99" t="s">
        <v>109</v>
      </c>
      <c r="AC33" s="99" t="s">
        <v>109</v>
      </c>
      <c r="AD33" s="99" t="s">
        <v>109</v>
      </c>
      <c r="AE33" s="99" t="s">
        <v>109</v>
      </c>
      <c r="AF33" s="99" t="s">
        <v>109</v>
      </c>
      <c r="AG33" s="195" t="s">
        <v>109</v>
      </c>
      <c r="AH33" s="195" t="s">
        <v>109</v>
      </c>
      <c r="AI33" s="195" t="s">
        <v>109</v>
      </c>
      <c r="AJ33" s="195" t="s">
        <v>109</v>
      </c>
      <c r="AK33" s="195" t="s">
        <v>109</v>
      </c>
      <c r="AL33" s="195" t="s">
        <v>109</v>
      </c>
      <c r="AM33" s="196" t="s">
        <v>109</v>
      </c>
      <c r="AU33" s="9" t="s">
        <v>24</v>
      </c>
      <c r="AV33" s="86"/>
      <c r="AW33" s="77"/>
      <c r="AX33" s="77"/>
      <c r="AY33" s="77"/>
      <c r="AZ33" s="77"/>
      <c r="BA33" s="77"/>
      <c r="BB33" s="77"/>
      <c r="BC33" s="77"/>
      <c r="BD33" s="77"/>
      <c r="BE33" s="77">
        <v>1.5</v>
      </c>
      <c r="BF33" s="77"/>
      <c r="BG33" s="77"/>
      <c r="BH33" s="77"/>
      <c r="BI33" s="77"/>
      <c r="BJ33" s="77"/>
      <c r="BK33" s="77"/>
      <c r="BL33" s="77"/>
      <c r="BM33" s="77"/>
      <c r="BN33" s="77"/>
      <c r="BO33" s="77"/>
      <c r="BP33" s="77"/>
      <c r="BQ33" s="77"/>
      <c r="BR33" s="77"/>
      <c r="BS33" s="77"/>
      <c r="BT33" s="76"/>
      <c r="BU33" s="77"/>
      <c r="BV33" s="77"/>
      <c r="BW33" s="77"/>
      <c r="BX33" s="77"/>
      <c r="BY33" s="77"/>
      <c r="BZ33" s="78"/>
      <c r="CA33" s="78"/>
      <c r="CB33" s="78"/>
      <c r="CC33" s="78"/>
      <c r="CD33" s="78"/>
      <c r="CE33" s="78"/>
      <c r="CF33" s="87"/>
    </row>
    <row r="34" spans="2:84" ht="15.75" x14ac:dyDescent="0.25">
      <c r="B34" s="9" t="s">
        <v>25</v>
      </c>
      <c r="C34" s="176" t="s">
        <v>109</v>
      </c>
      <c r="D34" s="99" t="s">
        <v>109</v>
      </c>
      <c r="E34" s="99">
        <v>0.95</v>
      </c>
      <c r="F34" s="99" t="s">
        <v>109</v>
      </c>
      <c r="G34" s="99" t="s">
        <v>109</v>
      </c>
      <c r="H34" s="99" t="s">
        <v>109</v>
      </c>
      <c r="I34" s="99" t="s">
        <v>109</v>
      </c>
      <c r="J34" s="99" t="s">
        <v>109</v>
      </c>
      <c r="K34" s="99" t="s">
        <v>109</v>
      </c>
      <c r="L34" s="99" t="s">
        <v>109</v>
      </c>
      <c r="M34" s="99" t="s">
        <v>109</v>
      </c>
      <c r="N34" s="99" t="s">
        <v>109</v>
      </c>
      <c r="O34" s="99" t="s">
        <v>109</v>
      </c>
      <c r="P34" s="99">
        <v>1.4</v>
      </c>
      <c r="Q34" s="99" t="s">
        <v>109</v>
      </c>
      <c r="R34" s="99" t="s">
        <v>109</v>
      </c>
      <c r="S34" s="99" t="s">
        <v>109</v>
      </c>
      <c r="T34" s="99" t="s">
        <v>109</v>
      </c>
      <c r="U34" s="99" t="s">
        <v>109</v>
      </c>
      <c r="V34" s="99" t="s">
        <v>109</v>
      </c>
      <c r="W34" s="99" t="s">
        <v>109</v>
      </c>
      <c r="X34" s="99" t="s">
        <v>109</v>
      </c>
      <c r="Y34" s="99" t="s">
        <v>109</v>
      </c>
      <c r="Z34" s="99" t="s">
        <v>109</v>
      </c>
      <c r="AA34" s="99" t="s">
        <v>109</v>
      </c>
      <c r="AB34" s="194" t="s">
        <v>109</v>
      </c>
      <c r="AC34" s="99" t="s">
        <v>109</v>
      </c>
      <c r="AD34" s="99" t="s">
        <v>109</v>
      </c>
      <c r="AE34" s="99" t="s">
        <v>109</v>
      </c>
      <c r="AF34" s="99" t="s">
        <v>109</v>
      </c>
      <c r="AG34" s="195" t="s">
        <v>109</v>
      </c>
      <c r="AH34" s="195" t="s">
        <v>109</v>
      </c>
      <c r="AI34" s="195" t="s">
        <v>109</v>
      </c>
      <c r="AJ34" s="195" t="s">
        <v>109</v>
      </c>
      <c r="AK34" s="195" t="s">
        <v>109</v>
      </c>
      <c r="AL34" s="99">
        <v>1.3</v>
      </c>
      <c r="AM34" s="196" t="s">
        <v>109</v>
      </c>
      <c r="AU34" s="9" t="s">
        <v>25</v>
      </c>
      <c r="AV34" s="86"/>
      <c r="AW34" s="77"/>
      <c r="AX34" s="77">
        <v>0.95</v>
      </c>
      <c r="AY34" s="77"/>
      <c r="AZ34" s="77"/>
      <c r="BA34" s="77"/>
      <c r="BB34" s="77"/>
      <c r="BC34" s="77"/>
      <c r="BD34" s="77"/>
      <c r="BE34" s="77"/>
      <c r="BF34" s="77"/>
      <c r="BG34" s="77"/>
      <c r="BH34" s="77"/>
      <c r="BI34" s="77">
        <v>0.6</v>
      </c>
      <c r="BJ34" s="77"/>
      <c r="BK34" s="77"/>
      <c r="BL34" s="77"/>
      <c r="BM34" s="77"/>
      <c r="BN34" s="77"/>
      <c r="BO34" s="77"/>
      <c r="BP34" s="77"/>
      <c r="BQ34" s="77"/>
      <c r="BR34" s="77"/>
      <c r="BS34" s="77"/>
      <c r="BT34" s="77"/>
      <c r="BU34" s="76"/>
      <c r="BV34" s="77"/>
      <c r="BW34" s="77"/>
      <c r="BX34" s="77"/>
      <c r="BY34" s="77"/>
      <c r="BZ34" s="78"/>
      <c r="CA34" s="78"/>
      <c r="CB34" s="78"/>
      <c r="CC34" s="78"/>
      <c r="CD34" s="78"/>
      <c r="CE34" s="77">
        <v>0.7</v>
      </c>
      <c r="CF34" s="87"/>
    </row>
    <row r="35" spans="2:84" ht="15.75" x14ac:dyDescent="0.25">
      <c r="B35" s="9" t="s">
        <v>26</v>
      </c>
      <c r="C35" s="176" t="s">
        <v>109</v>
      </c>
      <c r="D35" s="99" t="s">
        <v>109</v>
      </c>
      <c r="E35" s="99" t="s">
        <v>109</v>
      </c>
      <c r="F35" s="99" t="s">
        <v>109</v>
      </c>
      <c r="G35" s="99" t="s">
        <v>109</v>
      </c>
      <c r="H35" s="99" t="s">
        <v>109</v>
      </c>
      <c r="I35" s="99">
        <v>0.6</v>
      </c>
      <c r="J35" s="99">
        <v>2.44</v>
      </c>
      <c r="K35" s="99" t="s">
        <v>109</v>
      </c>
      <c r="L35" s="99" t="s">
        <v>109</v>
      </c>
      <c r="M35" s="99">
        <v>2.0499999999999998</v>
      </c>
      <c r="N35" s="99" t="s">
        <v>109</v>
      </c>
      <c r="O35" s="99" t="s">
        <v>109</v>
      </c>
      <c r="P35" s="99" t="s">
        <v>109</v>
      </c>
      <c r="Q35" s="99" t="s">
        <v>109</v>
      </c>
      <c r="R35" s="99" t="s">
        <v>109</v>
      </c>
      <c r="S35" s="99" t="s">
        <v>109</v>
      </c>
      <c r="T35" s="99" t="s">
        <v>109</v>
      </c>
      <c r="U35" s="99" t="s">
        <v>109</v>
      </c>
      <c r="V35" s="99" t="s">
        <v>109</v>
      </c>
      <c r="W35" s="99" t="s">
        <v>109</v>
      </c>
      <c r="X35" s="99" t="s">
        <v>109</v>
      </c>
      <c r="Y35" s="99">
        <v>3.35</v>
      </c>
      <c r="Z35" s="99">
        <v>0.6</v>
      </c>
      <c r="AA35" s="99" t="s">
        <v>109</v>
      </c>
      <c r="AB35" s="99" t="s">
        <v>109</v>
      </c>
      <c r="AC35" s="194" t="s">
        <v>109</v>
      </c>
      <c r="AD35" s="99" t="s">
        <v>109</v>
      </c>
      <c r="AE35" s="99" t="s">
        <v>109</v>
      </c>
      <c r="AF35" s="99" t="s">
        <v>109</v>
      </c>
      <c r="AG35" s="195" t="s">
        <v>109</v>
      </c>
      <c r="AH35" s="195" t="s">
        <v>109</v>
      </c>
      <c r="AI35" s="195" t="s">
        <v>109</v>
      </c>
      <c r="AJ35" s="195" t="s">
        <v>109</v>
      </c>
      <c r="AK35" s="195" t="s">
        <v>109</v>
      </c>
      <c r="AL35" s="195" t="s">
        <v>109</v>
      </c>
      <c r="AM35" s="196" t="s">
        <v>109</v>
      </c>
      <c r="AU35" s="9" t="s">
        <v>26</v>
      </c>
      <c r="AV35" s="86"/>
      <c r="AW35" s="77"/>
      <c r="AX35" s="77"/>
      <c r="AY35" s="77"/>
      <c r="AZ35" s="77"/>
      <c r="BA35" s="77"/>
      <c r="BB35" s="77">
        <v>0.6</v>
      </c>
      <c r="BC35" s="77">
        <v>2.44</v>
      </c>
      <c r="BD35" s="77"/>
      <c r="BE35" s="77"/>
      <c r="BF35" s="77">
        <v>1.65</v>
      </c>
      <c r="BG35" s="77"/>
      <c r="BH35" s="77"/>
      <c r="BI35" s="77"/>
      <c r="BJ35" s="77"/>
      <c r="BK35" s="77"/>
      <c r="BL35" s="77"/>
      <c r="BM35" s="77"/>
      <c r="BN35" s="77"/>
      <c r="BO35" s="77"/>
      <c r="BP35" s="77"/>
      <c r="BQ35" s="77"/>
      <c r="BR35" s="77">
        <v>2.95</v>
      </c>
      <c r="BS35" s="77">
        <v>0.6</v>
      </c>
      <c r="BT35" s="77"/>
      <c r="BU35" s="77"/>
      <c r="BV35" s="76"/>
      <c r="BW35" s="77"/>
      <c r="BX35" s="77"/>
      <c r="BY35" s="77"/>
      <c r="BZ35" s="78"/>
      <c r="CA35" s="78"/>
      <c r="CB35" s="78"/>
      <c r="CC35" s="78"/>
      <c r="CD35" s="78"/>
      <c r="CE35" s="78"/>
      <c r="CF35" s="87"/>
    </row>
    <row r="36" spans="2:84" ht="15.75" x14ac:dyDescent="0.25">
      <c r="B36" s="9" t="s">
        <v>27</v>
      </c>
      <c r="C36" s="176">
        <v>0.9</v>
      </c>
      <c r="D36" s="99" t="s">
        <v>109</v>
      </c>
      <c r="E36" s="99" t="s">
        <v>109</v>
      </c>
      <c r="F36" s="99" t="s">
        <v>109</v>
      </c>
      <c r="G36" s="99" t="s">
        <v>109</v>
      </c>
      <c r="H36" s="99" t="s">
        <v>109</v>
      </c>
      <c r="I36" s="99" t="s">
        <v>109</v>
      </c>
      <c r="J36" s="99" t="s">
        <v>109</v>
      </c>
      <c r="K36" s="99" t="s">
        <v>109</v>
      </c>
      <c r="L36" s="99" t="s">
        <v>109</v>
      </c>
      <c r="M36" s="99" t="s">
        <v>109</v>
      </c>
      <c r="N36" s="99" t="s">
        <v>109</v>
      </c>
      <c r="O36" s="99" t="s">
        <v>109</v>
      </c>
      <c r="P36" s="99" t="s">
        <v>109</v>
      </c>
      <c r="Q36" s="99" t="s">
        <v>109</v>
      </c>
      <c r="R36" s="99" t="s">
        <v>109</v>
      </c>
      <c r="S36" s="99">
        <v>0.65</v>
      </c>
      <c r="T36" s="99" t="s">
        <v>109</v>
      </c>
      <c r="U36" s="99" t="s">
        <v>109</v>
      </c>
      <c r="V36" s="99" t="s">
        <v>109</v>
      </c>
      <c r="W36" s="99" t="s">
        <v>109</v>
      </c>
      <c r="X36" s="99" t="s">
        <v>109</v>
      </c>
      <c r="Y36" s="99" t="s">
        <v>109</v>
      </c>
      <c r="Z36" s="99" t="s">
        <v>109</v>
      </c>
      <c r="AA36" s="99" t="s">
        <v>109</v>
      </c>
      <c r="AB36" s="99" t="s">
        <v>109</v>
      </c>
      <c r="AC36" s="99" t="s">
        <v>109</v>
      </c>
      <c r="AD36" s="194" t="s">
        <v>109</v>
      </c>
      <c r="AE36" s="99" t="s">
        <v>109</v>
      </c>
      <c r="AF36" s="99" t="s">
        <v>109</v>
      </c>
      <c r="AG36" s="195" t="s">
        <v>109</v>
      </c>
      <c r="AH36" s="195" t="s">
        <v>109</v>
      </c>
      <c r="AI36" s="195">
        <v>1</v>
      </c>
      <c r="AJ36" s="195" t="s">
        <v>109</v>
      </c>
      <c r="AK36" s="195" t="s">
        <v>109</v>
      </c>
      <c r="AL36" s="195" t="s">
        <v>109</v>
      </c>
      <c r="AM36" s="196" t="s">
        <v>109</v>
      </c>
      <c r="AU36" s="9" t="s">
        <v>27</v>
      </c>
      <c r="AV36" s="86">
        <v>0.9</v>
      </c>
      <c r="AW36" s="77"/>
      <c r="AX36" s="77"/>
      <c r="AY36" s="77"/>
      <c r="AZ36" s="77"/>
      <c r="BA36" s="77"/>
      <c r="BB36" s="77"/>
      <c r="BC36" s="77"/>
      <c r="BD36" s="77"/>
      <c r="BE36" s="77"/>
      <c r="BF36" s="77"/>
      <c r="BG36" s="77"/>
      <c r="BH36" s="77"/>
      <c r="BI36" s="77"/>
      <c r="BJ36" s="77"/>
      <c r="BK36" s="77"/>
      <c r="BL36" s="77">
        <v>0.65</v>
      </c>
      <c r="BM36" s="77"/>
      <c r="BN36" s="77"/>
      <c r="BO36" s="77"/>
      <c r="BP36" s="77"/>
      <c r="BQ36" s="77"/>
      <c r="BR36" s="77"/>
      <c r="BS36" s="77"/>
      <c r="BT36" s="77"/>
      <c r="BU36" s="77"/>
      <c r="BV36" s="77"/>
      <c r="BW36" s="76"/>
      <c r="BX36" s="77"/>
      <c r="BY36" s="77"/>
      <c r="BZ36" s="78"/>
      <c r="CA36" s="78"/>
      <c r="CB36" s="78">
        <v>1</v>
      </c>
      <c r="CC36" s="78"/>
      <c r="CD36" s="78"/>
      <c r="CE36" s="78"/>
      <c r="CF36" s="87"/>
    </row>
    <row r="37" spans="2:84" ht="15.75" x14ac:dyDescent="0.25">
      <c r="B37" s="9" t="s">
        <v>28</v>
      </c>
      <c r="C37" s="176" t="s">
        <v>109</v>
      </c>
      <c r="D37" s="99" t="s">
        <v>109</v>
      </c>
      <c r="E37" s="99" t="s">
        <v>109</v>
      </c>
      <c r="F37" s="99" t="s">
        <v>109</v>
      </c>
      <c r="G37" s="99" t="s">
        <v>109</v>
      </c>
      <c r="H37" s="99">
        <v>2</v>
      </c>
      <c r="I37" s="99" t="s">
        <v>109</v>
      </c>
      <c r="J37" s="99" t="s">
        <v>109</v>
      </c>
      <c r="K37" s="99" t="s">
        <v>109</v>
      </c>
      <c r="L37" s="99" t="s">
        <v>109</v>
      </c>
      <c r="M37" s="99" t="s">
        <v>109</v>
      </c>
      <c r="N37" s="99" t="s">
        <v>109</v>
      </c>
      <c r="O37" s="99" t="s">
        <v>109</v>
      </c>
      <c r="P37" s="99">
        <v>1.5</v>
      </c>
      <c r="Q37" s="99" t="s">
        <v>109</v>
      </c>
      <c r="R37" s="99" t="s">
        <v>109</v>
      </c>
      <c r="S37" s="99" t="s">
        <v>109</v>
      </c>
      <c r="T37" s="99" t="s">
        <v>109</v>
      </c>
      <c r="U37" s="99" t="s">
        <v>109</v>
      </c>
      <c r="V37" s="99" t="s">
        <v>109</v>
      </c>
      <c r="W37" s="99" t="s">
        <v>109</v>
      </c>
      <c r="X37" s="99" t="s">
        <v>109</v>
      </c>
      <c r="Y37" s="99" t="s">
        <v>109</v>
      </c>
      <c r="Z37" s="99">
        <v>0.75</v>
      </c>
      <c r="AA37" s="99" t="s">
        <v>109</v>
      </c>
      <c r="AB37" s="99" t="s">
        <v>109</v>
      </c>
      <c r="AC37" s="99" t="s">
        <v>109</v>
      </c>
      <c r="AD37" s="99" t="s">
        <v>109</v>
      </c>
      <c r="AE37" s="194" t="s">
        <v>109</v>
      </c>
      <c r="AF37" s="99" t="s">
        <v>109</v>
      </c>
      <c r="AG37" s="195" t="s">
        <v>109</v>
      </c>
      <c r="AH37" s="195" t="s">
        <v>109</v>
      </c>
      <c r="AI37" s="195" t="s">
        <v>109</v>
      </c>
      <c r="AJ37" s="195" t="s">
        <v>109</v>
      </c>
      <c r="AK37" s="195" t="s">
        <v>109</v>
      </c>
      <c r="AL37" s="195" t="s">
        <v>109</v>
      </c>
      <c r="AM37" s="196" t="s">
        <v>109</v>
      </c>
      <c r="AU37" s="9" t="s">
        <v>28</v>
      </c>
      <c r="AV37" s="86"/>
      <c r="AW37" s="77"/>
      <c r="AX37" s="77"/>
      <c r="AY37" s="77"/>
      <c r="AZ37" s="77"/>
      <c r="BA37" s="77">
        <v>2</v>
      </c>
      <c r="BB37" s="77"/>
      <c r="BC37" s="77"/>
      <c r="BD37" s="77"/>
      <c r="BE37" s="77"/>
      <c r="BF37" s="77"/>
      <c r="BG37" s="77"/>
      <c r="BH37" s="77"/>
      <c r="BI37" s="77">
        <v>0.6</v>
      </c>
      <c r="BJ37" s="77"/>
      <c r="BK37" s="77"/>
      <c r="BL37" s="77"/>
      <c r="BM37" s="77"/>
      <c r="BN37" s="77"/>
      <c r="BO37" s="77"/>
      <c r="BP37" s="77"/>
      <c r="BQ37" s="77"/>
      <c r="BR37" s="77"/>
      <c r="BS37" s="77">
        <v>0.6</v>
      </c>
      <c r="BT37" s="77"/>
      <c r="BU37" s="77"/>
      <c r="BV37" s="77"/>
      <c r="BW37" s="77"/>
      <c r="BX37" s="76"/>
      <c r="BY37" s="77"/>
      <c r="BZ37" s="78"/>
      <c r="CA37" s="78"/>
      <c r="CB37" s="78"/>
      <c r="CC37" s="78"/>
      <c r="CD37" s="78"/>
      <c r="CE37" s="78"/>
      <c r="CF37" s="87"/>
    </row>
    <row r="38" spans="2:84" ht="15.75" x14ac:dyDescent="0.25">
      <c r="B38" s="9" t="s">
        <v>29</v>
      </c>
      <c r="C38" s="176" t="s">
        <v>109</v>
      </c>
      <c r="D38" s="99" t="s">
        <v>109</v>
      </c>
      <c r="E38" s="99" t="s">
        <v>109</v>
      </c>
      <c r="F38" s="99" t="s">
        <v>109</v>
      </c>
      <c r="G38" s="99" t="s">
        <v>109</v>
      </c>
      <c r="H38" s="99" t="s">
        <v>109</v>
      </c>
      <c r="I38" s="99" t="s">
        <v>109</v>
      </c>
      <c r="J38" s="99" t="s">
        <v>109</v>
      </c>
      <c r="K38" s="99" t="s">
        <v>109</v>
      </c>
      <c r="L38" s="99" t="s">
        <v>109</v>
      </c>
      <c r="M38" s="99" t="s">
        <v>109</v>
      </c>
      <c r="N38" s="99">
        <v>2</v>
      </c>
      <c r="O38" s="99" t="s">
        <v>109</v>
      </c>
      <c r="P38" s="99" t="s">
        <v>109</v>
      </c>
      <c r="Q38" s="99">
        <v>0.45</v>
      </c>
      <c r="R38" s="99" t="s">
        <v>109</v>
      </c>
      <c r="S38" s="99" t="s">
        <v>109</v>
      </c>
      <c r="T38" s="99" t="s">
        <v>109</v>
      </c>
      <c r="U38" s="99" t="s">
        <v>109</v>
      </c>
      <c r="V38" s="99" t="s">
        <v>109</v>
      </c>
      <c r="W38" s="99" t="s">
        <v>109</v>
      </c>
      <c r="X38" s="99" t="s">
        <v>109</v>
      </c>
      <c r="Y38" s="99" t="s">
        <v>109</v>
      </c>
      <c r="Z38" s="99" t="s">
        <v>109</v>
      </c>
      <c r="AA38" s="99" t="s">
        <v>109</v>
      </c>
      <c r="AB38" s="99" t="s">
        <v>109</v>
      </c>
      <c r="AC38" s="99" t="s">
        <v>109</v>
      </c>
      <c r="AD38" s="99" t="s">
        <v>109</v>
      </c>
      <c r="AE38" s="99" t="s">
        <v>109</v>
      </c>
      <c r="AF38" s="194" t="s">
        <v>109</v>
      </c>
      <c r="AG38" s="195" t="s">
        <v>109</v>
      </c>
      <c r="AH38" s="195" t="s">
        <v>109</v>
      </c>
      <c r="AI38" s="195" t="s">
        <v>109</v>
      </c>
      <c r="AJ38" s="195" t="s">
        <v>109</v>
      </c>
      <c r="AK38" s="195" t="s">
        <v>109</v>
      </c>
      <c r="AL38" s="195" t="s">
        <v>109</v>
      </c>
      <c r="AM38" s="196" t="s">
        <v>109</v>
      </c>
      <c r="AU38" s="9" t="s">
        <v>29</v>
      </c>
      <c r="AV38" s="86"/>
      <c r="AW38" s="77"/>
      <c r="AX38" s="77"/>
      <c r="AY38" s="77"/>
      <c r="AZ38" s="77"/>
      <c r="BA38" s="77"/>
      <c r="BB38" s="77"/>
      <c r="BC38" s="77"/>
      <c r="BD38" s="77"/>
      <c r="BE38" s="77"/>
      <c r="BF38" s="77"/>
      <c r="BG38" s="78">
        <v>2</v>
      </c>
      <c r="BH38" s="77"/>
      <c r="BI38" s="77"/>
      <c r="BJ38" s="77">
        <v>0.08</v>
      </c>
      <c r="BK38" s="77"/>
      <c r="BL38" s="77"/>
      <c r="BM38" s="77"/>
      <c r="BN38" s="77"/>
      <c r="BO38" s="77"/>
      <c r="BP38" s="77"/>
      <c r="BQ38" s="77"/>
      <c r="BR38" s="77"/>
      <c r="BS38" s="77"/>
      <c r="BT38" s="77"/>
      <c r="BU38" s="77"/>
      <c r="BV38" s="77"/>
      <c r="BW38" s="77"/>
      <c r="BX38" s="77"/>
      <c r="BY38" s="76"/>
      <c r="BZ38" s="78"/>
      <c r="CA38" s="78"/>
      <c r="CB38" s="78"/>
      <c r="CC38" s="78"/>
      <c r="CD38" s="78"/>
      <c r="CE38" s="78"/>
      <c r="CF38" s="87"/>
    </row>
    <row r="39" spans="2:84" s="3" customFormat="1" ht="15.75" x14ac:dyDescent="0.25">
      <c r="B39" s="9" t="s">
        <v>31</v>
      </c>
      <c r="C39" s="198" t="s">
        <v>109</v>
      </c>
      <c r="D39" s="195" t="s">
        <v>109</v>
      </c>
      <c r="E39" s="195" t="s">
        <v>109</v>
      </c>
      <c r="F39" s="195" t="s">
        <v>109</v>
      </c>
      <c r="G39" s="195" t="s">
        <v>109</v>
      </c>
      <c r="H39" s="195" t="s">
        <v>109</v>
      </c>
      <c r="I39" s="195" t="s">
        <v>109</v>
      </c>
      <c r="J39" s="195" t="s">
        <v>109</v>
      </c>
      <c r="K39" s="195" t="s">
        <v>109</v>
      </c>
      <c r="L39" s="195" t="s">
        <v>109</v>
      </c>
      <c r="M39" s="195" t="s">
        <v>109</v>
      </c>
      <c r="N39" s="195" t="s">
        <v>109</v>
      </c>
      <c r="O39" s="99">
        <v>0.3</v>
      </c>
      <c r="P39" s="195" t="s">
        <v>109</v>
      </c>
      <c r="Q39" s="195" t="s">
        <v>109</v>
      </c>
      <c r="R39" s="195" t="s">
        <v>109</v>
      </c>
      <c r="S39" s="195" t="s">
        <v>109</v>
      </c>
      <c r="T39" s="195" t="s">
        <v>109</v>
      </c>
      <c r="U39" s="195" t="s">
        <v>109</v>
      </c>
      <c r="V39" s="195" t="s">
        <v>109</v>
      </c>
      <c r="W39" s="195" t="s">
        <v>109</v>
      </c>
      <c r="X39" s="195" t="s">
        <v>109</v>
      </c>
      <c r="Y39" s="195" t="s">
        <v>109</v>
      </c>
      <c r="Z39" s="195" t="s">
        <v>109</v>
      </c>
      <c r="AA39" s="195" t="s">
        <v>109</v>
      </c>
      <c r="AB39" s="195" t="s">
        <v>109</v>
      </c>
      <c r="AC39" s="195" t="s">
        <v>109</v>
      </c>
      <c r="AD39" s="195" t="s">
        <v>109</v>
      </c>
      <c r="AE39" s="195" t="s">
        <v>109</v>
      </c>
      <c r="AF39" s="195" t="s">
        <v>109</v>
      </c>
      <c r="AG39" s="199" t="s">
        <v>109</v>
      </c>
      <c r="AH39" s="195" t="s">
        <v>109</v>
      </c>
      <c r="AI39" s="195" t="s">
        <v>109</v>
      </c>
      <c r="AJ39" s="99">
        <v>0.25</v>
      </c>
      <c r="AK39" s="195" t="s">
        <v>109</v>
      </c>
      <c r="AL39" s="99">
        <v>0.3</v>
      </c>
      <c r="AM39" s="196" t="s">
        <v>109</v>
      </c>
      <c r="AU39" s="9" t="s">
        <v>31</v>
      </c>
      <c r="AV39" s="88"/>
      <c r="AW39" s="78"/>
      <c r="AX39" s="78"/>
      <c r="AY39" s="78"/>
      <c r="AZ39" s="78"/>
      <c r="BA39" s="78"/>
      <c r="BB39" s="78"/>
      <c r="BC39" s="78"/>
      <c r="BD39" s="78"/>
      <c r="BE39" s="78"/>
      <c r="BF39" s="78"/>
      <c r="BG39" s="78"/>
      <c r="BH39" s="77">
        <v>0.3</v>
      </c>
      <c r="BI39" s="78"/>
      <c r="BJ39" s="78"/>
      <c r="BK39" s="78"/>
      <c r="BL39" s="78"/>
      <c r="BM39" s="78"/>
      <c r="BN39" s="78"/>
      <c r="BO39" s="78"/>
      <c r="BP39" s="78"/>
      <c r="BQ39" s="78"/>
      <c r="BR39" s="78"/>
      <c r="BS39" s="78"/>
      <c r="BT39" s="78"/>
      <c r="BU39" s="78"/>
      <c r="BV39" s="78"/>
      <c r="BW39" s="78"/>
      <c r="BX39" s="78"/>
      <c r="BY39" s="78"/>
      <c r="BZ39" s="80"/>
      <c r="CA39" s="78"/>
      <c r="CB39" s="78"/>
      <c r="CC39" s="77">
        <v>0.25</v>
      </c>
      <c r="CD39" s="78"/>
      <c r="CE39" s="77">
        <v>0.25</v>
      </c>
      <c r="CF39" s="89"/>
    </row>
    <row r="40" spans="2:84" s="3" customFormat="1" ht="15.75" x14ac:dyDescent="0.25">
      <c r="B40" s="9" t="s">
        <v>206</v>
      </c>
      <c r="C40" s="198" t="s">
        <v>109</v>
      </c>
      <c r="D40" s="195" t="s">
        <v>109</v>
      </c>
      <c r="E40" s="195" t="s">
        <v>109</v>
      </c>
      <c r="F40" s="195" t="s">
        <v>109</v>
      </c>
      <c r="G40" s="195" t="s">
        <v>109</v>
      </c>
      <c r="H40" s="195" t="s">
        <v>109</v>
      </c>
      <c r="I40" s="195" t="s">
        <v>109</v>
      </c>
      <c r="J40" s="195" t="s">
        <v>109</v>
      </c>
      <c r="K40" s="195" t="s">
        <v>109</v>
      </c>
      <c r="L40" s="195" t="s">
        <v>109</v>
      </c>
      <c r="M40" s="195" t="s">
        <v>109</v>
      </c>
      <c r="N40" s="195" t="s">
        <v>109</v>
      </c>
      <c r="O40" s="195" t="s">
        <v>109</v>
      </c>
      <c r="P40" s="195" t="s">
        <v>109</v>
      </c>
      <c r="Q40" s="195" t="s">
        <v>109</v>
      </c>
      <c r="R40" s="195" t="s">
        <v>109</v>
      </c>
      <c r="S40" s="195" t="s">
        <v>109</v>
      </c>
      <c r="T40" s="195" t="s">
        <v>109</v>
      </c>
      <c r="U40" s="195" t="s">
        <v>109</v>
      </c>
      <c r="V40" s="195" t="s">
        <v>109</v>
      </c>
      <c r="W40" s="195" t="s">
        <v>109</v>
      </c>
      <c r="X40" s="195" t="s">
        <v>109</v>
      </c>
      <c r="Y40" s="195" t="s">
        <v>109</v>
      </c>
      <c r="Z40" s="195" t="s">
        <v>109</v>
      </c>
      <c r="AA40" s="195" t="s">
        <v>109</v>
      </c>
      <c r="AB40" s="195" t="s">
        <v>109</v>
      </c>
      <c r="AC40" s="195" t="s">
        <v>109</v>
      </c>
      <c r="AD40" s="195" t="s">
        <v>109</v>
      </c>
      <c r="AE40" s="195" t="s">
        <v>109</v>
      </c>
      <c r="AF40" s="195" t="s">
        <v>109</v>
      </c>
      <c r="AG40" s="195" t="s">
        <v>109</v>
      </c>
      <c r="AH40" s="200" t="s">
        <v>109</v>
      </c>
      <c r="AI40" s="195">
        <v>0.7</v>
      </c>
      <c r="AJ40" s="195">
        <v>0.5</v>
      </c>
      <c r="AK40" s="195" t="s">
        <v>109</v>
      </c>
      <c r="AL40" s="195">
        <v>0.7</v>
      </c>
      <c r="AM40" s="196" t="s">
        <v>109</v>
      </c>
      <c r="AU40" s="9" t="s">
        <v>206</v>
      </c>
      <c r="AV40" s="88"/>
      <c r="AW40" s="78"/>
      <c r="AX40" s="78"/>
      <c r="AY40" s="78"/>
      <c r="AZ40" s="78"/>
      <c r="BA40" s="78"/>
      <c r="BB40" s="78"/>
      <c r="BC40" s="78"/>
      <c r="BD40" s="78"/>
      <c r="BE40" s="78"/>
      <c r="BF40" s="78"/>
      <c r="BG40" s="78"/>
      <c r="BH40" s="93"/>
      <c r="BI40" s="78"/>
      <c r="BJ40" s="78"/>
      <c r="BK40" s="78"/>
      <c r="BL40" s="78"/>
      <c r="BM40" s="78"/>
      <c r="BN40" s="78"/>
      <c r="BO40" s="78"/>
      <c r="BP40" s="78"/>
      <c r="BQ40" s="78"/>
      <c r="BR40" s="78"/>
      <c r="BS40" s="78"/>
      <c r="BT40" s="78"/>
      <c r="BU40" s="78"/>
      <c r="BV40" s="78"/>
      <c r="BW40" s="78"/>
      <c r="BX40" s="78"/>
      <c r="BY40" s="78"/>
      <c r="BZ40" s="78"/>
      <c r="CA40" s="81"/>
      <c r="CB40" s="77">
        <v>0.63</v>
      </c>
      <c r="CC40" s="77">
        <v>0.48</v>
      </c>
      <c r="CD40" s="78"/>
      <c r="CE40" s="78">
        <v>0.4</v>
      </c>
      <c r="CF40" s="89"/>
    </row>
    <row r="41" spans="2:84" s="3" customFormat="1" ht="15.75" x14ac:dyDescent="0.25">
      <c r="B41" s="9" t="s">
        <v>32</v>
      </c>
      <c r="C41" s="198" t="s">
        <v>109</v>
      </c>
      <c r="D41" s="195" t="s">
        <v>109</v>
      </c>
      <c r="E41" s="195" t="s">
        <v>109</v>
      </c>
      <c r="F41" s="195" t="s">
        <v>109</v>
      </c>
      <c r="G41" s="195" t="s">
        <v>109</v>
      </c>
      <c r="H41" s="195" t="s">
        <v>109</v>
      </c>
      <c r="I41" s="195" t="s">
        <v>109</v>
      </c>
      <c r="J41" s="195" t="s">
        <v>109</v>
      </c>
      <c r="K41" s="195" t="s">
        <v>109</v>
      </c>
      <c r="L41" s="195" t="s">
        <v>109</v>
      </c>
      <c r="M41" s="195" t="s">
        <v>109</v>
      </c>
      <c r="N41" s="195" t="s">
        <v>109</v>
      </c>
      <c r="O41" s="195" t="s">
        <v>109</v>
      </c>
      <c r="P41" s="195">
        <v>1</v>
      </c>
      <c r="Q41" s="195" t="s">
        <v>109</v>
      </c>
      <c r="R41" s="195" t="s">
        <v>109</v>
      </c>
      <c r="S41" s="195" t="s">
        <v>109</v>
      </c>
      <c r="T41" s="195" t="s">
        <v>109</v>
      </c>
      <c r="U41" s="195" t="s">
        <v>109</v>
      </c>
      <c r="V41" s="195" t="s">
        <v>109</v>
      </c>
      <c r="W41" s="195" t="s">
        <v>109</v>
      </c>
      <c r="X41" s="195" t="s">
        <v>109</v>
      </c>
      <c r="Y41" s="195" t="s">
        <v>109</v>
      </c>
      <c r="Z41" s="195" t="s">
        <v>109</v>
      </c>
      <c r="AA41" s="195" t="s">
        <v>109</v>
      </c>
      <c r="AB41" s="195" t="s">
        <v>109</v>
      </c>
      <c r="AC41" s="195" t="s">
        <v>109</v>
      </c>
      <c r="AD41" s="195">
        <v>1</v>
      </c>
      <c r="AE41" s="195" t="s">
        <v>109</v>
      </c>
      <c r="AF41" s="195" t="s">
        <v>109</v>
      </c>
      <c r="AG41" s="195" t="s">
        <v>109</v>
      </c>
      <c r="AH41" s="195">
        <v>0.7</v>
      </c>
      <c r="AI41" s="200" t="s">
        <v>109</v>
      </c>
      <c r="AJ41" s="195" t="s">
        <v>109</v>
      </c>
      <c r="AK41" s="195" t="s">
        <v>109</v>
      </c>
      <c r="AL41" s="99">
        <v>0.6</v>
      </c>
      <c r="AM41" s="196" t="s">
        <v>109</v>
      </c>
      <c r="AU41" s="9" t="s">
        <v>32</v>
      </c>
      <c r="AV41" s="88"/>
      <c r="AW41" s="78"/>
      <c r="AX41" s="78"/>
      <c r="AY41" s="78"/>
      <c r="AZ41" s="78"/>
      <c r="BA41" s="78"/>
      <c r="BB41" s="78"/>
      <c r="BC41" s="78"/>
      <c r="BD41" s="78"/>
      <c r="BE41" s="78"/>
      <c r="BF41" s="78"/>
      <c r="BG41" s="78"/>
      <c r="BH41" s="93"/>
      <c r="BI41" s="78">
        <v>1</v>
      </c>
      <c r="BJ41" s="78"/>
      <c r="BK41" s="78"/>
      <c r="BL41" s="78"/>
      <c r="BM41" s="78"/>
      <c r="BN41" s="78"/>
      <c r="BO41" s="78"/>
      <c r="BP41" s="78"/>
      <c r="BQ41" s="78"/>
      <c r="BR41" s="78"/>
      <c r="BS41" s="78"/>
      <c r="BT41" s="78"/>
      <c r="BU41" s="78"/>
      <c r="BV41" s="78"/>
      <c r="BW41" s="78">
        <v>1</v>
      </c>
      <c r="BX41" s="78"/>
      <c r="BY41" s="78"/>
      <c r="BZ41" s="78"/>
      <c r="CA41" s="78">
        <v>0.7</v>
      </c>
      <c r="CB41" s="81"/>
      <c r="CC41" s="78"/>
      <c r="CD41" s="78"/>
      <c r="CE41" s="77">
        <v>0.42</v>
      </c>
      <c r="CF41" s="89"/>
    </row>
    <row r="42" spans="2:84" s="3" customFormat="1" ht="15.75" x14ac:dyDescent="0.25">
      <c r="B42" s="9" t="s">
        <v>33</v>
      </c>
      <c r="C42" s="198" t="s">
        <v>109</v>
      </c>
      <c r="D42" s="195" t="s">
        <v>109</v>
      </c>
      <c r="E42" s="195" t="s">
        <v>109</v>
      </c>
      <c r="F42" s="195" t="s">
        <v>109</v>
      </c>
      <c r="G42" s="195" t="s">
        <v>109</v>
      </c>
      <c r="H42" s="195" t="s">
        <v>109</v>
      </c>
      <c r="I42" s="195" t="s">
        <v>109</v>
      </c>
      <c r="J42" s="195" t="s">
        <v>109</v>
      </c>
      <c r="K42" s="195" t="s">
        <v>109</v>
      </c>
      <c r="L42" s="195" t="s">
        <v>109</v>
      </c>
      <c r="M42" s="195" t="s">
        <v>109</v>
      </c>
      <c r="N42" s="195" t="s">
        <v>109</v>
      </c>
      <c r="O42" s="195" t="s">
        <v>109</v>
      </c>
      <c r="P42" s="195" t="s">
        <v>109</v>
      </c>
      <c r="Q42" s="195" t="s">
        <v>109</v>
      </c>
      <c r="R42" s="195" t="s">
        <v>109</v>
      </c>
      <c r="S42" s="195" t="s">
        <v>109</v>
      </c>
      <c r="T42" s="195" t="s">
        <v>109</v>
      </c>
      <c r="U42" s="195" t="s">
        <v>109</v>
      </c>
      <c r="V42" s="195" t="s">
        <v>109</v>
      </c>
      <c r="W42" s="195" t="s">
        <v>109</v>
      </c>
      <c r="X42" s="195" t="s">
        <v>109</v>
      </c>
      <c r="Y42" s="195" t="s">
        <v>109</v>
      </c>
      <c r="Z42" s="195" t="s">
        <v>109</v>
      </c>
      <c r="AA42" s="195" t="s">
        <v>109</v>
      </c>
      <c r="AB42" s="195" t="s">
        <v>109</v>
      </c>
      <c r="AC42" s="195" t="s">
        <v>109</v>
      </c>
      <c r="AD42" s="195" t="s">
        <v>109</v>
      </c>
      <c r="AE42" s="195" t="s">
        <v>109</v>
      </c>
      <c r="AF42" s="195" t="s">
        <v>109</v>
      </c>
      <c r="AG42" s="99">
        <v>0.25</v>
      </c>
      <c r="AH42" s="195">
        <v>0.5</v>
      </c>
      <c r="AI42" s="195" t="s">
        <v>109</v>
      </c>
      <c r="AJ42" s="200" t="s">
        <v>109</v>
      </c>
      <c r="AK42" s="195" t="s">
        <v>109</v>
      </c>
      <c r="AL42" s="99">
        <v>0.45</v>
      </c>
      <c r="AM42" s="196" t="s">
        <v>109</v>
      </c>
      <c r="AU42" s="9" t="s">
        <v>33</v>
      </c>
      <c r="AV42" s="88"/>
      <c r="AW42" s="78"/>
      <c r="AX42" s="78"/>
      <c r="AY42" s="78"/>
      <c r="AZ42" s="78"/>
      <c r="BA42" s="78"/>
      <c r="BB42" s="78"/>
      <c r="BC42" s="78"/>
      <c r="BD42" s="78"/>
      <c r="BE42" s="78"/>
      <c r="BF42" s="78"/>
      <c r="BG42" s="78"/>
      <c r="BH42" s="93"/>
      <c r="BI42" s="78"/>
      <c r="BJ42" s="78"/>
      <c r="BK42" s="78"/>
      <c r="BL42" s="78"/>
      <c r="BM42" s="78"/>
      <c r="BN42" s="78"/>
      <c r="BO42" s="78"/>
      <c r="BP42" s="78"/>
      <c r="BQ42" s="78"/>
      <c r="BR42" s="78"/>
      <c r="BS42" s="78"/>
      <c r="BT42" s="78"/>
      <c r="BU42" s="78"/>
      <c r="BV42" s="78"/>
      <c r="BW42" s="78"/>
      <c r="BX42" s="78"/>
      <c r="BY42" s="78"/>
      <c r="BZ42" s="77">
        <v>0.25</v>
      </c>
      <c r="CA42" s="78">
        <v>0.5</v>
      </c>
      <c r="CB42" s="78"/>
      <c r="CC42" s="81"/>
      <c r="CD42" s="78"/>
      <c r="CE42" s="78">
        <v>0.4</v>
      </c>
      <c r="CF42" s="89"/>
    </row>
    <row r="43" spans="2:84" s="3" customFormat="1" ht="15.75" x14ac:dyDescent="0.25">
      <c r="B43" s="9" t="s">
        <v>34</v>
      </c>
      <c r="C43" s="198" t="s">
        <v>109</v>
      </c>
      <c r="D43" s="195" t="s">
        <v>109</v>
      </c>
      <c r="E43" s="195">
        <v>0.45</v>
      </c>
      <c r="F43" s="195" t="s">
        <v>109</v>
      </c>
      <c r="G43" s="195" t="s">
        <v>109</v>
      </c>
      <c r="H43" s="195" t="s">
        <v>109</v>
      </c>
      <c r="I43" s="195" t="s">
        <v>109</v>
      </c>
      <c r="J43" s="195" t="s">
        <v>109</v>
      </c>
      <c r="K43" s="195" t="s">
        <v>109</v>
      </c>
      <c r="L43" s="195" t="s">
        <v>109</v>
      </c>
      <c r="M43" s="195" t="s">
        <v>109</v>
      </c>
      <c r="N43" s="195" t="s">
        <v>109</v>
      </c>
      <c r="O43" s="195">
        <v>0.6</v>
      </c>
      <c r="P43" s="195" t="s">
        <v>109</v>
      </c>
      <c r="Q43" s="195" t="s">
        <v>109</v>
      </c>
      <c r="R43" s="195" t="s">
        <v>109</v>
      </c>
      <c r="S43" s="195" t="s">
        <v>109</v>
      </c>
      <c r="T43" s="195" t="s">
        <v>109</v>
      </c>
      <c r="U43" s="195" t="s">
        <v>109</v>
      </c>
      <c r="V43" s="195" t="s">
        <v>109</v>
      </c>
      <c r="W43" s="195" t="s">
        <v>109</v>
      </c>
      <c r="X43" s="195" t="s">
        <v>109</v>
      </c>
      <c r="Y43" s="195" t="s">
        <v>109</v>
      </c>
      <c r="Z43" s="195" t="s">
        <v>109</v>
      </c>
      <c r="AA43" s="195" t="s">
        <v>109</v>
      </c>
      <c r="AB43" s="195" t="s">
        <v>109</v>
      </c>
      <c r="AC43" s="195" t="s">
        <v>109</v>
      </c>
      <c r="AD43" s="195" t="s">
        <v>109</v>
      </c>
      <c r="AE43" s="195" t="s">
        <v>109</v>
      </c>
      <c r="AF43" s="195" t="s">
        <v>109</v>
      </c>
      <c r="AG43" s="195" t="s">
        <v>109</v>
      </c>
      <c r="AH43" s="195" t="s">
        <v>109</v>
      </c>
      <c r="AI43" s="195" t="s">
        <v>109</v>
      </c>
      <c r="AJ43" s="195" t="s">
        <v>109</v>
      </c>
      <c r="AK43" s="200" t="s">
        <v>109</v>
      </c>
      <c r="AL43" s="99">
        <v>0.6</v>
      </c>
      <c r="AM43" s="196" t="s">
        <v>109</v>
      </c>
      <c r="AU43" s="9" t="s">
        <v>34</v>
      </c>
      <c r="AV43" s="88"/>
      <c r="AW43" s="78"/>
      <c r="AX43" s="78">
        <v>0.45</v>
      </c>
      <c r="AY43" s="78"/>
      <c r="AZ43" s="78"/>
      <c r="BA43" s="78"/>
      <c r="BB43" s="78"/>
      <c r="BC43" s="78"/>
      <c r="BD43" s="78"/>
      <c r="BE43" s="78"/>
      <c r="BF43" s="78"/>
      <c r="BG43" s="78"/>
      <c r="BH43" s="78">
        <v>0.3</v>
      </c>
      <c r="BI43" s="78"/>
      <c r="BJ43" s="78"/>
      <c r="BK43" s="78"/>
      <c r="BL43" s="78"/>
      <c r="BM43" s="78"/>
      <c r="BN43" s="78"/>
      <c r="BO43" s="78"/>
      <c r="BP43" s="78"/>
      <c r="BQ43" s="78"/>
      <c r="BR43" s="78"/>
      <c r="BS43" s="78"/>
      <c r="BT43" s="78"/>
      <c r="BU43" s="78"/>
      <c r="BV43" s="78"/>
      <c r="BW43" s="78"/>
      <c r="BX43" s="78"/>
      <c r="BY43" s="78"/>
      <c r="BZ43" s="78"/>
      <c r="CA43" s="78"/>
      <c r="CB43" s="78"/>
      <c r="CC43" s="78"/>
      <c r="CD43" s="81"/>
      <c r="CE43" s="78">
        <v>0.35</v>
      </c>
      <c r="CF43" s="89"/>
    </row>
    <row r="44" spans="2:84" s="3" customFormat="1" ht="15.75" x14ac:dyDescent="0.25">
      <c r="B44" s="9" t="s">
        <v>35</v>
      </c>
      <c r="C44" s="198" t="s">
        <v>109</v>
      </c>
      <c r="D44" s="195" t="s">
        <v>109</v>
      </c>
      <c r="E44" s="99">
        <v>1</v>
      </c>
      <c r="F44" s="195" t="s">
        <v>109</v>
      </c>
      <c r="G44" s="195" t="s">
        <v>109</v>
      </c>
      <c r="H44" s="195" t="s">
        <v>109</v>
      </c>
      <c r="I44" s="195" t="s">
        <v>109</v>
      </c>
      <c r="J44" s="195" t="s">
        <v>109</v>
      </c>
      <c r="K44" s="195" t="s">
        <v>109</v>
      </c>
      <c r="L44" s="195" t="s">
        <v>109</v>
      </c>
      <c r="M44" s="195" t="s">
        <v>109</v>
      </c>
      <c r="N44" s="195" t="s">
        <v>109</v>
      </c>
      <c r="O44" s="195" t="s">
        <v>109</v>
      </c>
      <c r="P44" s="195">
        <v>0.6</v>
      </c>
      <c r="Q44" s="195" t="s">
        <v>109</v>
      </c>
      <c r="R44" s="195" t="s">
        <v>109</v>
      </c>
      <c r="S44" s="195" t="s">
        <v>109</v>
      </c>
      <c r="T44" s="195" t="s">
        <v>109</v>
      </c>
      <c r="U44" s="195" t="s">
        <v>109</v>
      </c>
      <c r="V44" s="195" t="s">
        <v>109</v>
      </c>
      <c r="W44" s="195" t="s">
        <v>109</v>
      </c>
      <c r="X44" s="195" t="s">
        <v>109</v>
      </c>
      <c r="Y44" s="195" t="s">
        <v>109</v>
      </c>
      <c r="Z44" s="195" t="s">
        <v>109</v>
      </c>
      <c r="AA44" s="195" t="s">
        <v>109</v>
      </c>
      <c r="AB44" s="99">
        <v>1.3</v>
      </c>
      <c r="AC44" s="195" t="s">
        <v>109</v>
      </c>
      <c r="AD44" s="195" t="s">
        <v>109</v>
      </c>
      <c r="AE44" s="195" t="s">
        <v>109</v>
      </c>
      <c r="AF44" s="195" t="s">
        <v>109</v>
      </c>
      <c r="AG44" s="99">
        <v>0.3</v>
      </c>
      <c r="AH44" s="195">
        <v>0.7</v>
      </c>
      <c r="AI44" s="99">
        <v>0.6</v>
      </c>
      <c r="AJ44" s="99">
        <v>0.45</v>
      </c>
      <c r="AK44" s="99">
        <v>0.6</v>
      </c>
      <c r="AL44" s="200" t="s">
        <v>109</v>
      </c>
      <c r="AM44" s="196" t="s">
        <v>109</v>
      </c>
      <c r="AU44" s="9" t="s">
        <v>35</v>
      </c>
      <c r="AV44" s="88"/>
      <c r="AW44" s="78"/>
      <c r="AX44" s="77">
        <v>0.65</v>
      </c>
      <c r="AY44" s="78"/>
      <c r="AZ44" s="78"/>
      <c r="BA44" s="78"/>
      <c r="BB44" s="78"/>
      <c r="BC44" s="78"/>
      <c r="BD44" s="78"/>
      <c r="BE44" s="78"/>
      <c r="BF44" s="78"/>
      <c r="BG44" s="78"/>
      <c r="BH44" s="78"/>
      <c r="BI44" s="78">
        <v>0.6</v>
      </c>
      <c r="BJ44" s="78"/>
      <c r="BK44" s="78"/>
      <c r="BL44" s="78"/>
      <c r="BM44" s="78"/>
      <c r="BN44" s="78"/>
      <c r="BO44" s="78"/>
      <c r="BP44" s="78"/>
      <c r="BQ44" s="78"/>
      <c r="BR44" s="78"/>
      <c r="BS44" s="78"/>
      <c r="BT44" s="78"/>
      <c r="BU44" s="77">
        <v>0.65</v>
      </c>
      <c r="BV44" s="78"/>
      <c r="BW44" s="78"/>
      <c r="BX44" s="78"/>
      <c r="BY44" s="78"/>
      <c r="BZ44" s="77">
        <v>0.25</v>
      </c>
      <c r="CA44" s="78">
        <v>0.48</v>
      </c>
      <c r="CB44" s="77">
        <v>0.43</v>
      </c>
      <c r="CC44" s="77">
        <v>0.45</v>
      </c>
      <c r="CD44" s="77">
        <v>0.6</v>
      </c>
      <c r="CE44" s="81"/>
      <c r="CF44" s="89"/>
    </row>
    <row r="45" spans="2:84" ht="15.75" x14ac:dyDescent="0.25">
      <c r="B45" s="9" t="s">
        <v>36</v>
      </c>
      <c r="C45" s="201" t="s">
        <v>109</v>
      </c>
      <c r="D45" s="202" t="s">
        <v>109</v>
      </c>
      <c r="E45" s="202" t="s">
        <v>109</v>
      </c>
      <c r="F45" s="202" t="s">
        <v>109</v>
      </c>
      <c r="G45" s="202" t="s">
        <v>109</v>
      </c>
      <c r="H45" s="202" t="s">
        <v>109</v>
      </c>
      <c r="I45" s="202" t="s">
        <v>109</v>
      </c>
      <c r="J45" s="202" t="s">
        <v>109</v>
      </c>
      <c r="K45" s="202" t="s">
        <v>109</v>
      </c>
      <c r="L45" s="202" t="s">
        <v>109</v>
      </c>
      <c r="M45" s="202" t="s">
        <v>109</v>
      </c>
      <c r="N45" s="202" t="s">
        <v>109</v>
      </c>
      <c r="O45" s="202" t="s">
        <v>109</v>
      </c>
      <c r="P45" s="202" t="s">
        <v>109</v>
      </c>
      <c r="Q45" s="202" t="s">
        <v>109</v>
      </c>
      <c r="R45" s="202" t="s">
        <v>109</v>
      </c>
      <c r="S45" s="202" t="s">
        <v>109</v>
      </c>
      <c r="T45" s="202" t="s">
        <v>109</v>
      </c>
      <c r="U45" s="202" t="s">
        <v>109</v>
      </c>
      <c r="V45" s="202" t="s">
        <v>109</v>
      </c>
      <c r="W45" s="202" t="s">
        <v>109</v>
      </c>
      <c r="X45" s="202" t="s">
        <v>109</v>
      </c>
      <c r="Y45" s="202" t="s">
        <v>109</v>
      </c>
      <c r="Z45" s="202" t="s">
        <v>109</v>
      </c>
      <c r="AA45" s="202" t="s">
        <v>109</v>
      </c>
      <c r="AB45" s="202" t="s">
        <v>109</v>
      </c>
      <c r="AC45" s="202" t="s">
        <v>109</v>
      </c>
      <c r="AD45" s="202" t="s">
        <v>109</v>
      </c>
      <c r="AE45" s="202" t="s">
        <v>109</v>
      </c>
      <c r="AF45" s="202" t="s">
        <v>109</v>
      </c>
      <c r="AG45" s="203" t="s">
        <v>109</v>
      </c>
      <c r="AH45" s="203" t="s">
        <v>109</v>
      </c>
      <c r="AI45" s="203" t="s">
        <v>109</v>
      </c>
      <c r="AJ45" s="203" t="s">
        <v>109</v>
      </c>
      <c r="AK45" s="203" t="s">
        <v>109</v>
      </c>
      <c r="AL45" s="203" t="s">
        <v>109</v>
      </c>
      <c r="AM45" s="204" t="s">
        <v>109</v>
      </c>
      <c r="AU45" s="9" t="s">
        <v>36</v>
      </c>
      <c r="AV45" s="90"/>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2"/>
    </row>
    <row r="46" spans="2:84" x14ac:dyDescent="0.2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row>
    <row r="49" spans="2:39" ht="36" x14ac:dyDescent="0.55000000000000004">
      <c r="B49" s="98" t="s">
        <v>112</v>
      </c>
    </row>
    <row r="50" spans="2:39" ht="23.25" x14ac:dyDescent="0.35">
      <c r="B50" s="1" t="s">
        <v>73</v>
      </c>
    </row>
    <row r="54" spans="2:39" x14ac:dyDescent="0.25">
      <c r="C54" s="38" t="s">
        <v>44</v>
      </c>
    </row>
    <row r="55" spans="2:39" ht="15.75" x14ac:dyDescent="0.25">
      <c r="B55" s="39" t="s">
        <v>43</v>
      </c>
      <c r="C55" s="40" t="s">
        <v>1</v>
      </c>
      <c r="D55" s="5" t="s">
        <v>2</v>
      </c>
      <c r="E55" s="5" t="s">
        <v>3</v>
      </c>
      <c r="F55" s="5" t="s">
        <v>4</v>
      </c>
      <c r="G55" s="5" t="s">
        <v>5</v>
      </c>
      <c r="H55" s="5" t="s">
        <v>6</v>
      </c>
      <c r="I55" s="5" t="s">
        <v>7</v>
      </c>
      <c r="J55" s="5" t="s">
        <v>8</v>
      </c>
      <c r="K55" s="5" t="s">
        <v>9</v>
      </c>
      <c r="L55" s="5" t="s">
        <v>10</v>
      </c>
      <c r="M55" s="5" t="s">
        <v>11</v>
      </c>
      <c r="N55" s="5" t="s">
        <v>12</v>
      </c>
      <c r="O55" s="209" t="s">
        <v>218</v>
      </c>
      <c r="P55" s="5" t="s">
        <v>13</v>
      </c>
      <c r="Q55" s="5" t="s">
        <v>14</v>
      </c>
      <c r="R55" s="5" t="s">
        <v>15</v>
      </c>
      <c r="S55" s="5" t="s">
        <v>16</v>
      </c>
      <c r="T55" s="5" t="s">
        <v>17</v>
      </c>
      <c r="U55" s="5" t="s">
        <v>18</v>
      </c>
      <c r="V55" s="5" t="s">
        <v>19</v>
      </c>
      <c r="W55" s="6" t="s">
        <v>20</v>
      </c>
      <c r="X55" s="5" t="s">
        <v>21</v>
      </c>
      <c r="Y55" s="5" t="s">
        <v>22</v>
      </c>
      <c r="Z55" s="5" t="s">
        <v>23</v>
      </c>
      <c r="AA55" s="5" t="s">
        <v>24</v>
      </c>
      <c r="AB55" s="5" t="s">
        <v>25</v>
      </c>
      <c r="AC55" s="5" t="s">
        <v>26</v>
      </c>
      <c r="AD55" s="5" t="s">
        <v>27</v>
      </c>
      <c r="AE55" s="5" t="s">
        <v>28</v>
      </c>
      <c r="AF55" s="5" t="s">
        <v>29</v>
      </c>
      <c r="AG55" s="20" t="s">
        <v>31</v>
      </c>
      <c r="AH55" s="5" t="s">
        <v>206</v>
      </c>
      <c r="AI55" s="5" t="s">
        <v>32</v>
      </c>
      <c r="AJ55" s="5" t="s">
        <v>33</v>
      </c>
      <c r="AK55" s="5" t="s">
        <v>34</v>
      </c>
      <c r="AL55" s="5" t="s">
        <v>35</v>
      </c>
      <c r="AM55" s="5" t="s">
        <v>36</v>
      </c>
    </row>
    <row r="56" spans="2:39" ht="15.75" x14ac:dyDescent="0.25">
      <c r="B56" s="9" t="s">
        <v>1</v>
      </c>
      <c r="C56" s="82"/>
      <c r="D56" s="83"/>
      <c r="E56" s="83"/>
      <c r="F56" s="83">
        <v>1.2</v>
      </c>
      <c r="G56" s="83"/>
      <c r="H56" s="83">
        <v>1.2</v>
      </c>
      <c r="I56" s="83">
        <v>2</v>
      </c>
      <c r="J56" s="83"/>
      <c r="K56" s="83"/>
      <c r="L56" s="83"/>
      <c r="M56" s="83"/>
      <c r="N56" s="83"/>
      <c r="O56" s="83"/>
      <c r="P56" s="83">
        <v>0.7</v>
      </c>
      <c r="Q56" s="83"/>
      <c r="R56" s="83"/>
      <c r="S56" s="83">
        <v>0.22</v>
      </c>
      <c r="T56" s="83"/>
      <c r="U56" s="83"/>
      <c r="V56" s="83"/>
      <c r="W56" s="83"/>
      <c r="X56" s="83"/>
      <c r="Y56" s="83"/>
      <c r="Z56" s="83"/>
      <c r="AA56" s="83"/>
      <c r="AB56" s="83"/>
      <c r="AC56" s="83"/>
      <c r="AD56" s="83">
        <v>0.9</v>
      </c>
      <c r="AE56" s="83"/>
      <c r="AF56" s="83"/>
      <c r="AG56" s="84"/>
      <c r="AH56" s="84"/>
      <c r="AI56" s="84"/>
      <c r="AJ56" s="84"/>
      <c r="AK56" s="84"/>
      <c r="AL56" s="84"/>
      <c r="AM56" s="95"/>
    </row>
    <row r="57" spans="2:39" ht="15.75" x14ac:dyDescent="0.25">
      <c r="B57" s="9" t="s">
        <v>2</v>
      </c>
      <c r="C57" s="86"/>
      <c r="D57" s="76"/>
      <c r="E57" s="77"/>
      <c r="F57" s="77"/>
      <c r="G57" s="77"/>
      <c r="H57" s="77"/>
      <c r="I57" s="77"/>
      <c r="J57" s="77"/>
      <c r="K57" s="77"/>
      <c r="L57" s="77"/>
      <c r="M57" s="77"/>
      <c r="N57" s="77">
        <v>2.2999999999999998</v>
      </c>
      <c r="O57" s="77"/>
      <c r="P57" s="77"/>
      <c r="Q57" s="77"/>
      <c r="R57" s="77"/>
      <c r="S57" s="77"/>
      <c r="T57" s="77"/>
      <c r="U57" s="77">
        <v>0.3</v>
      </c>
      <c r="V57" s="77"/>
      <c r="W57" s="77"/>
      <c r="X57" s="77">
        <v>2.4</v>
      </c>
      <c r="Y57" s="77"/>
      <c r="Z57" s="77"/>
      <c r="AA57" s="77"/>
      <c r="AB57" s="77"/>
      <c r="AC57" s="77"/>
      <c r="AD57" s="77"/>
      <c r="AE57" s="77"/>
      <c r="AF57" s="77"/>
      <c r="AG57" s="78"/>
      <c r="AH57" s="78"/>
      <c r="AI57" s="78"/>
      <c r="AJ57" s="78"/>
      <c r="AK57" s="78"/>
      <c r="AL57" s="78"/>
      <c r="AM57" s="89"/>
    </row>
    <row r="58" spans="2:39" ht="15.75" x14ac:dyDescent="0.25">
      <c r="B58" s="9" t="s">
        <v>3</v>
      </c>
      <c r="C58" s="86"/>
      <c r="D58" s="77"/>
      <c r="E58" s="76"/>
      <c r="F58" s="77"/>
      <c r="G58" s="77"/>
      <c r="H58" s="77"/>
      <c r="I58" s="77"/>
      <c r="J58" s="77"/>
      <c r="K58" s="77"/>
      <c r="L58" s="77"/>
      <c r="M58" s="77"/>
      <c r="N58" s="77"/>
      <c r="O58" s="77">
        <v>0.6</v>
      </c>
      <c r="P58" s="77"/>
      <c r="Q58" s="77"/>
      <c r="R58" s="77"/>
      <c r="S58" s="77"/>
      <c r="T58" s="77"/>
      <c r="U58" s="77"/>
      <c r="V58" s="77"/>
      <c r="W58" s="77"/>
      <c r="X58" s="77"/>
      <c r="Y58" s="77"/>
      <c r="Z58" s="77"/>
      <c r="AA58" s="77"/>
      <c r="AB58" s="77">
        <v>0.95</v>
      </c>
      <c r="AC58" s="77"/>
      <c r="AD58" s="77"/>
      <c r="AE58" s="77"/>
      <c r="AF58" s="77"/>
      <c r="AG58" s="78"/>
      <c r="AH58" s="78"/>
      <c r="AI58" s="78"/>
      <c r="AJ58" s="78"/>
      <c r="AK58" s="78">
        <v>0.45</v>
      </c>
      <c r="AL58" s="77">
        <v>0.65</v>
      </c>
      <c r="AM58" s="89"/>
    </row>
    <row r="59" spans="2:39" ht="15.75" x14ac:dyDescent="0.25">
      <c r="B59" s="9" t="s">
        <v>4</v>
      </c>
      <c r="C59" s="86">
        <v>1.2</v>
      </c>
      <c r="D59" s="77"/>
      <c r="E59" s="77"/>
      <c r="F59" s="76"/>
      <c r="G59" s="77"/>
      <c r="H59" s="77"/>
      <c r="I59" s="77">
        <v>3.2</v>
      </c>
      <c r="J59" s="77"/>
      <c r="K59" s="77"/>
      <c r="L59" s="77"/>
      <c r="M59" s="77"/>
      <c r="N59" s="77">
        <v>2.2999999999999998</v>
      </c>
      <c r="O59" s="77"/>
      <c r="P59" s="77"/>
      <c r="Q59" s="77"/>
      <c r="R59" s="77"/>
      <c r="S59" s="77">
        <v>4.6399999999999997</v>
      </c>
      <c r="T59" s="77"/>
      <c r="U59" s="77"/>
      <c r="V59" s="77"/>
      <c r="W59" s="77"/>
      <c r="X59" s="77"/>
      <c r="Y59" s="77"/>
      <c r="Z59" s="77"/>
      <c r="AA59" s="77"/>
      <c r="AB59" s="77"/>
      <c r="AC59" s="77"/>
      <c r="AD59" s="77"/>
      <c r="AE59" s="77"/>
      <c r="AF59" s="77"/>
      <c r="AG59" s="78"/>
      <c r="AH59" s="78"/>
      <c r="AI59" s="78"/>
      <c r="AJ59" s="78"/>
      <c r="AK59" s="78"/>
      <c r="AL59" s="78"/>
      <c r="AM59" s="89"/>
    </row>
    <row r="60" spans="2:39" ht="15.75" x14ac:dyDescent="0.25">
      <c r="B60" s="9" t="s">
        <v>5</v>
      </c>
      <c r="C60" s="86"/>
      <c r="D60" s="77"/>
      <c r="E60" s="77"/>
      <c r="F60" s="77"/>
      <c r="G60" s="76"/>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8"/>
      <c r="AH60" s="78"/>
      <c r="AI60" s="78"/>
      <c r="AJ60" s="78"/>
      <c r="AK60" s="78"/>
      <c r="AL60" s="78"/>
      <c r="AM60" s="89"/>
    </row>
    <row r="61" spans="2:39" ht="15.75" x14ac:dyDescent="0.25">
      <c r="B61" s="9" t="s">
        <v>6</v>
      </c>
      <c r="C61" s="86">
        <v>2.1800000000000002</v>
      </c>
      <c r="D61" s="77"/>
      <c r="E61" s="77"/>
      <c r="F61" s="77"/>
      <c r="G61" s="77"/>
      <c r="H61" s="76"/>
      <c r="I61" s="77">
        <v>2.2999999999999998</v>
      </c>
      <c r="J61" s="77"/>
      <c r="K61" s="77"/>
      <c r="L61" s="77"/>
      <c r="M61" s="77"/>
      <c r="N61" s="77"/>
      <c r="O61" s="77"/>
      <c r="P61" s="77"/>
      <c r="Q61" s="77"/>
      <c r="R61" s="77"/>
      <c r="S61" s="77"/>
      <c r="T61" s="77"/>
      <c r="U61" s="77"/>
      <c r="V61" s="77"/>
      <c r="W61" s="77"/>
      <c r="X61" s="77"/>
      <c r="Y61" s="77"/>
      <c r="Z61" s="77">
        <v>0.8</v>
      </c>
      <c r="AA61" s="77"/>
      <c r="AB61" s="77"/>
      <c r="AC61" s="77"/>
      <c r="AD61" s="77"/>
      <c r="AE61" s="77">
        <v>2</v>
      </c>
      <c r="AF61" s="77"/>
      <c r="AG61" s="78"/>
      <c r="AH61" s="78"/>
      <c r="AI61" s="78"/>
      <c r="AJ61" s="78"/>
      <c r="AK61" s="78"/>
      <c r="AL61" s="78"/>
      <c r="AM61" s="89"/>
    </row>
    <row r="62" spans="2:39" ht="15.75" x14ac:dyDescent="0.25">
      <c r="B62" s="9" t="s">
        <v>7</v>
      </c>
      <c r="C62" s="86">
        <v>2.2000000000000002</v>
      </c>
      <c r="D62" s="77"/>
      <c r="E62" s="77"/>
      <c r="F62" s="77">
        <v>1.5</v>
      </c>
      <c r="G62" s="77"/>
      <c r="H62" s="77">
        <v>0.8</v>
      </c>
      <c r="I62" s="76"/>
      <c r="J62" s="77">
        <v>1.5</v>
      </c>
      <c r="K62" s="77"/>
      <c r="L62" s="77"/>
      <c r="M62" s="77"/>
      <c r="N62" s="77">
        <v>3.05</v>
      </c>
      <c r="O62" s="77"/>
      <c r="P62" s="77"/>
      <c r="Q62" s="77"/>
      <c r="R62" s="77"/>
      <c r="S62" s="77"/>
      <c r="T62" s="77"/>
      <c r="U62" s="77">
        <v>0.98</v>
      </c>
      <c r="V62" s="77"/>
      <c r="W62" s="77"/>
      <c r="X62" s="77">
        <v>3.85</v>
      </c>
      <c r="Y62" s="77"/>
      <c r="Z62" s="77">
        <v>1.2</v>
      </c>
      <c r="AA62" s="77"/>
      <c r="AB62" s="77"/>
      <c r="AC62" s="77">
        <v>0.6</v>
      </c>
      <c r="AD62" s="77"/>
      <c r="AE62" s="77"/>
      <c r="AF62" s="77"/>
      <c r="AG62" s="78"/>
      <c r="AH62" s="78"/>
      <c r="AI62" s="78"/>
      <c r="AJ62" s="78"/>
      <c r="AK62" s="78"/>
      <c r="AL62" s="78"/>
      <c r="AM62" s="89"/>
    </row>
    <row r="63" spans="2:39" ht="15.75" x14ac:dyDescent="0.25">
      <c r="B63" s="9" t="s">
        <v>8</v>
      </c>
      <c r="C63" s="86"/>
      <c r="D63" s="77"/>
      <c r="E63" s="77"/>
      <c r="F63" s="77"/>
      <c r="G63" s="77"/>
      <c r="H63" s="77"/>
      <c r="I63" s="77">
        <v>2.0499999999999998</v>
      </c>
      <c r="J63" s="76"/>
      <c r="K63" s="77"/>
      <c r="L63" s="77"/>
      <c r="M63" s="77"/>
      <c r="N63" s="77"/>
      <c r="O63" s="77"/>
      <c r="P63" s="77"/>
      <c r="Q63" s="77"/>
      <c r="R63" s="77"/>
      <c r="S63" s="77"/>
      <c r="T63" s="77"/>
      <c r="U63" s="77"/>
      <c r="V63" s="77"/>
      <c r="W63" s="77"/>
      <c r="X63" s="77"/>
      <c r="Y63" s="77">
        <v>0.95</v>
      </c>
      <c r="Z63" s="77"/>
      <c r="AA63" s="77"/>
      <c r="AB63" s="77"/>
      <c r="AC63" s="77">
        <v>2.44</v>
      </c>
      <c r="AD63" s="77"/>
      <c r="AE63" s="77"/>
      <c r="AF63" s="77"/>
      <c r="AG63" s="78"/>
      <c r="AH63" s="78"/>
      <c r="AI63" s="78"/>
      <c r="AJ63" s="78"/>
      <c r="AK63" s="78"/>
      <c r="AL63" s="78"/>
      <c r="AM63" s="89"/>
    </row>
    <row r="64" spans="2:39" ht="15.75" x14ac:dyDescent="0.25">
      <c r="B64" s="9" t="s">
        <v>9</v>
      </c>
      <c r="C64" s="86"/>
      <c r="D64" s="77"/>
      <c r="E64" s="77"/>
      <c r="F64" s="77"/>
      <c r="G64" s="77"/>
      <c r="H64" s="77"/>
      <c r="I64" s="77"/>
      <c r="J64" s="77"/>
      <c r="K64" s="76"/>
      <c r="L64" s="77"/>
      <c r="M64" s="77">
        <v>0.35</v>
      </c>
      <c r="N64" s="77"/>
      <c r="O64" s="77"/>
      <c r="P64" s="77"/>
      <c r="Q64" s="77"/>
      <c r="R64" s="77"/>
      <c r="S64" s="77"/>
      <c r="T64" s="77"/>
      <c r="U64" s="77"/>
      <c r="V64" s="77">
        <v>0.75</v>
      </c>
      <c r="W64" s="79"/>
      <c r="X64" s="77"/>
      <c r="Y64" s="77"/>
      <c r="Z64" s="77"/>
      <c r="AA64" s="77"/>
      <c r="AB64" s="77"/>
      <c r="AC64" s="77"/>
      <c r="AD64" s="77"/>
      <c r="AE64" s="77"/>
      <c r="AF64" s="77"/>
      <c r="AG64" s="78"/>
      <c r="AH64" s="78"/>
      <c r="AI64" s="78"/>
      <c r="AJ64" s="78"/>
      <c r="AK64" s="78"/>
      <c r="AL64" s="78"/>
      <c r="AM64" s="89"/>
    </row>
    <row r="65" spans="2:39" ht="15.75" x14ac:dyDescent="0.25">
      <c r="B65" s="9" t="s">
        <v>10</v>
      </c>
      <c r="C65" s="86"/>
      <c r="D65" s="77"/>
      <c r="E65" s="77"/>
      <c r="F65" s="77"/>
      <c r="G65" s="77"/>
      <c r="H65" s="77"/>
      <c r="I65" s="77"/>
      <c r="J65" s="77"/>
      <c r="K65" s="77"/>
      <c r="L65" s="76"/>
      <c r="M65" s="77"/>
      <c r="N65" s="77">
        <v>0.5</v>
      </c>
      <c r="O65" s="77"/>
      <c r="P65" s="77"/>
      <c r="Q65" s="77"/>
      <c r="R65" s="77"/>
      <c r="S65" s="77"/>
      <c r="T65" s="77"/>
      <c r="U65" s="77"/>
      <c r="V65" s="77"/>
      <c r="W65" s="77"/>
      <c r="X65" s="77"/>
      <c r="Y65" s="77"/>
      <c r="Z65" s="77"/>
      <c r="AA65" s="77">
        <v>1.5</v>
      </c>
      <c r="AB65" s="77"/>
      <c r="AC65" s="77"/>
      <c r="AD65" s="77"/>
      <c r="AE65" s="77"/>
      <c r="AF65" s="77"/>
      <c r="AG65" s="78"/>
      <c r="AH65" s="78"/>
      <c r="AI65" s="78"/>
      <c r="AJ65" s="78"/>
      <c r="AK65" s="78"/>
      <c r="AL65" s="78"/>
      <c r="AM65" s="89"/>
    </row>
    <row r="66" spans="2:39" ht="15.75" x14ac:dyDescent="0.25">
      <c r="B66" s="9" t="s">
        <v>11</v>
      </c>
      <c r="C66" s="86"/>
      <c r="D66" s="77"/>
      <c r="E66" s="77"/>
      <c r="F66" s="77"/>
      <c r="G66" s="77"/>
      <c r="H66" s="77"/>
      <c r="I66" s="77"/>
      <c r="J66" s="77"/>
      <c r="K66" s="77">
        <v>0.35</v>
      </c>
      <c r="L66" s="77"/>
      <c r="M66" s="76"/>
      <c r="N66" s="77"/>
      <c r="O66" s="77"/>
      <c r="P66" s="77"/>
      <c r="Q66" s="77"/>
      <c r="R66" s="77"/>
      <c r="S66" s="77"/>
      <c r="T66" s="77"/>
      <c r="U66" s="77"/>
      <c r="V66" s="77"/>
      <c r="W66" s="77"/>
      <c r="X66" s="77"/>
      <c r="Y66" s="77">
        <v>0.1</v>
      </c>
      <c r="Z66" s="77"/>
      <c r="AA66" s="77"/>
      <c r="AB66" s="77"/>
      <c r="AC66" s="77">
        <v>1.65</v>
      </c>
      <c r="AD66" s="77"/>
      <c r="AE66" s="77"/>
      <c r="AF66" s="77"/>
      <c r="AG66" s="78"/>
      <c r="AH66" s="78"/>
      <c r="AI66" s="78"/>
      <c r="AJ66" s="78"/>
      <c r="AK66" s="78"/>
      <c r="AL66" s="78"/>
      <c r="AM66" s="89"/>
    </row>
    <row r="67" spans="2:39" ht="15.75" x14ac:dyDescent="0.25">
      <c r="B67" s="9" t="s">
        <v>12</v>
      </c>
      <c r="C67" s="86"/>
      <c r="D67" s="77">
        <v>3.4</v>
      </c>
      <c r="E67" s="77"/>
      <c r="F67" s="77">
        <v>3.2</v>
      </c>
      <c r="G67" s="77"/>
      <c r="H67" s="77"/>
      <c r="I67" s="77">
        <v>2.9</v>
      </c>
      <c r="J67" s="77"/>
      <c r="K67" s="77"/>
      <c r="L67" s="77">
        <v>1.4</v>
      </c>
      <c r="M67" s="77"/>
      <c r="N67" s="76"/>
      <c r="O67" s="77"/>
      <c r="P67" s="77"/>
      <c r="Q67" s="77"/>
      <c r="R67" s="77"/>
      <c r="S67" s="77">
        <v>2.65</v>
      </c>
      <c r="T67" s="77"/>
      <c r="U67" s="77"/>
      <c r="V67" s="77"/>
      <c r="W67" s="77"/>
      <c r="X67" s="77"/>
      <c r="Y67" s="77"/>
      <c r="Z67" s="77"/>
      <c r="AA67" s="77"/>
      <c r="AB67" s="77"/>
      <c r="AC67" s="77"/>
      <c r="AD67" s="77"/>
      <c r="AE67" s="77"/>
      <c r="AF67" s="78">
        <v>2</v>
      </c>
      <c r="AG67" s="78"/>
      <c r="AH67" s="78"/>
      <c r="AI67" s="78"/>
      <c r="AJ67" s="78"/>
      <c r="AK67" s="78"/>
      <c r="AL67" s="78"/>
      <c r="AM67" s="89"/>
    </row>
    <row r="68" spans="2:39" x14ac:dyDescent="0.25">
      <c r="B68" s="209" t="s">
        <v>218</v>
      </c>
      <c r="C68" s="86"/>
      <c r="D68" s="77"/>
      <c r="E68" s="77">
        <v>0.5</v>
      </c>
      <c r="F68" s="77"/>
      <c r="G68" s="77"/>
      <c r="H68" s="77"/>
      <c r="I68" s="77"/>
      <c r="J68" s="77"/>
      <c r="K68" s="77"/>
      <c r="L68" s="77"/>
      <c r="M68" s="77"/>
      <c r="N68" s="77"/>
      <c r="O68" s="76"/>
      <c r="P68" s="77"/>
      <c r="Q68" s="77"/>
      <c r="R68" s="77"/>
      <c r="S68" s="77">
        <v>0.5</v>
      </c>
      <c r="T68" s="77"/>
      <c r="U68" s="77"/>
      <c r="V68" s="77"/>
      <c r="W68" s="77"/>
      <c r="X68" s="77"/>
      <c r="Y68" s="77"/>
      <c r="Z68" s="77"/>
      <c r="AA68" s="77"/>
      <c r="AB68" s="77"/>
      <c r="AC68" s="77"/>
      <c r="AD68" s="77"/>
      <c r="AE68" s="77"/>
      <c r="AF68" s="77"/>
      <c r="AG68" s="77">
        <v>0.3</v>
      </c>
      <c r="AH68" s="93"/>
      <c r="AI68" s="93"/>
      <c r="AJ68" s="93"/>
      <c r="AK68" s="78">
        <v>0.3</v>
      </c>
      <c r="AL68" s="78"/>
      <c r="AM68" s="89"/>
    </row>
    <row r="69" spans="2:39" ht="15.75" x14ac:dyDescent="0.25">
      <c r="B69" s="9" t="s">
        <v>13</v>
      </c>
      <c r="C69" s="86">
        <v>0.8</v>
      </c>
      <c r="D69" s="77"/>
      <c r="E69" s="77"/>
      <c r="F69" s="77"/>
      <c r="G69" s="77"/>
      <c r="H69" s="77"/>
      <c r="I69" s="77"/>
      <c r="J69" s="77"/>
      <c r="K69" s="77"/>
      <c r="L69" s="77"/>
      <c r="M69" s="77"/>
      <c r="N69" s="77"/>
      <c r="O69" s="77"/>
      <c r="P69" s="76"/>
      <c r="Q69" s="77"/>
      <c r="R69" s="77"/>
      <c r="S69" s="77"/>
      <c r="T69" s="77"/>
      <c r="U69" s="77"/>
      <c r="V69" s="77"/>
      <c r="W69" s="77"/>
      <c r="X69" s="77"/>
      <c r="Y69" s="77"/>
      <c r="Z69" s="77"/>
      <c r="AA69" s="77"/>
      <c r="AB69" s="77">
        <v>0.6</v>
      </c>
      <c r="AC69" s="77"/>
      <c r="AD69" s="77"/>
      <c r="AE69" s="77">
        <v>0.6</v>
      </c>
      <c r="AF69" s="77"/>
      <c r="AG69" s="78"/>
      <c r="AH69" s="78"/>
      <c r="AI69" s="78">
        <v>1</v>
      </c>
      <c r="AJ69" s="78"/>
      <c r="AK69" s="78"/>
      <c r="AL69" s="78">
        <v>0.6</v>
      </c>
      <c r="AM69" s="89"/>
    </row>
    <row r="70" spans="2:39" ht="15.75" x14ac:dyDescent="0.25">
      <c r="B70" s="9" t="s">
        <v>14</v>
      </c>
      <c r="C70" s="86"/>
      <c r="D70" s="77"/>
      <c r="E70" s="77"/>
      <c r="F70" s="77"/>
      <c r="G70" s="77"/>
      <c r="H70" s="77"/>
      <c r="I70" s="77"/>
      <c r="J70" s="77"/>
      <c r="K70" s="77"/>
      <c r="L70" s="77"/>
      <c r="M70" s="77"/>
      <c r="N70" s="77"/>
      <c r="O70" s="77"/>
      <c r="P70" s="77"/>
      <c r="Q70" s="76"/>
      <c r="R70" s="77"/>
      <c r="S70" s="77"/>
      <c r="T70" s="77"/>
      <c r="U70" s="77"/>
      <c r="V70" s="77"/>
      <c r="W70" s="77"/>
      <c r="X70" s="77"/>
      <c r="Y70" s="77"/>
      <c r="Z70" s="77"/>
      <c r="AA70" s="77"/>
      <c r="AB70" s="77"/>
      <c r="AC70" s="77"/>
      <c r="AD70" s="77"/>
      <c r="AE70" s="77"/>
      <c r="AF70" s="77">
        <v>0.08</v>
      </c>
      <c r="AG70" s="78"/>
      <c r="AH70" s="78"/>
      <c r="AI70" s="78"/>
      <c r="AJ70" s="78"/>
      <c r="AK70" s="78"/>
      <c r="AL70" s="78"/>
      <c r="AM70" s="89"/>
    </row>
    <row r="71" spans="2:39" ht="15.75" x14ac:dyDescent="0.25">
      <c r="B71" s="9" t="s">
        <v>15</v>
      </c>
      <c r="C71" s="86"/>
      <c r="D71" s="77"/>
      <c r="E71" s="77"/>
      <c r="F71" s="77"/>
      <c r="G71" s="77"/>
      <c r="H71" s="77"/>
      <c r="I71" s="77"/>
      <c r="J71" s="77"/>
      <c r="K71" s="77"/>
      <c r="L71" s="77"/>
      <c r="M71" s="77"/>
      <c r="N71" s="77"/>
      <c r="O71" s="77"/>
      <c r="P71" s="77"/>
      <c r="Q71" s="77"/>
      <c r="R71" s="76"/>
      <c r="S71" s="77"/>
      <c r="T71" s="77"/>
      <c r="U71" s="77"/>
      <c r="V71" s="77"/>
      <c r="W71" s="77"/>
      <c r="X71" s="77"/>
      <c r="Y71" s="77"/>
      <c r="Z71" s="77"/>
      <c r="AA71" s="77"/>
      <c r="AB71" s="77"/>
      <c r="AC71" s="77"/>
      <c r="AD71" s="77"/>
      <c r="AE71" s="77"/>
      <c r="AF71" s="77"/>
      <c r="AG71" s="78"/>
      <c r="AH71" s="78"/>
      <c r="AI71" s="78"/>
      <c r="AJ71" s="78"/>
      <c r="AK71" s="78"/>
      <c r="AL71" s="78"/>
      <c r="AM71" s="89"/>
    </row>
    <row r="72" spans="2:39" ht="15.75" x14ac:dyDescent="0.25">
      <c r="B72" s="9" t="s">
        <v>16</v>
      </c>
      <c r="C72" s="86">
        <v>0.28499999999999998</v>
      </c>
      <c r="D72" s="77"/>
      <c r="E72" s="77"/>
      <c r="F72" s="77">
        <v>1.81</v>
      </c>
      <c r="G72" s="77"/>
      <c r="H72" s="77"/>
      <c r="I72" s="77"/>
      <c r="J72" s="77"/>
      <c r="K72" s="77"/>
      <c r="L72" s="77"/>
      <c r="M72" s="77"/>
      <c r="N72" s="77">
        <v>0.995</v>
      </c>
      <c r="O72" s="77">
        <v>0.5</v>
      </c>
      <c r="P72" s="77"/>
      <c r="Q72" s="77"/>
      <c r="R72" s="77"/>
      <c r="S72" s="76"/>
      <c r="T72" s="77"/>
      <c r="U72" s="77"/>
      <c r="V72" s="77"/>
      <c r="W72" s="77"/>
      <c r="X72" s="77"/>
      <c r="Y72" s="77"/>
      <c r="Z72" s="77"/>
      <c r="AA72" s="77"/>
      <c r="AB72" s="77"/>
      <c r="AC72" s="77"/>
      <c r="AD72" s="77">
        <v>0.65</v>
      </c>
      <c r="AE72" s="77"/>
      <c r="AF72" s="77"/>
      <c r="AG72" s="78"/>
      <c r="AH72" s="78"/>
      <c r="AI72" s="78"/>
      <c r="AJ72" s="78"/>
      <c r="AK72" s="78"/>
      <c r="AL72" s="78"/>
      <c r="AM72" s="89"/>
    </row>
    <row r="73" spans="2:39" ht="15.75" x14ac:dyDescent="0.25">
      <c r="B73" s="9" t="s">
        <v>17</v>
      </c>
      <c r="C73" s="86"/>
      <c r="D73" s="77"/>
      <c r="E73" s="77"/>
      <c r="F73" s="77"/>
      <c r="G73" s="77"/>
      <c r="H73" s="77"/>
      <c r="I73" s="77"/>
      <c r="J73" s="77"/>
      <c r="K73" s="77"/>
      <c r="L73" s="77"/>
      <c r="M73" s="77"/>
      <c r="N73" s="77"/>
      <c r="O73" s="77"/>
      <c r="P73" s="77"/>
      <c r="Q73" s="77"/>
      <c r="R73" s="77"/>
      <c r="S73" s="77"/>
      <c r="T73" s="76"/>
      <c r="U73" s="77"/>
      <c r="V73" s="77">
        <v>1.5</v>
      </c>
      <c r="W73" s="77"/>
      <c r="X73" s="77"/>
      <c r="Y73" s="77"/>
      <c r="Z73" s="77"/>
      <c r="AA73" s="77"/>
      <c r="AB73" s="77"/>
      <c r="AC73" s="77"/>
      <c r="AD73" s="77"/>
      <c r="AE73" s="77"/>
      <c r="AF73" s="77"/>
      <c r="AG73" s="78"/>
      <c r="AH73" s="78"/>
      <c r="AI73" s="78"/>
      <c r="AJ73" s="78"/>
      <c r="AK73" s="78"/>
      <c r="AL73" s="78"/>
      <c r="AM73" s="89"/>
    </row>
    <row r="74" spans="2:39" ht="15.75" x14ac:dyDescent="0.25">
      <c r="B74" s="9" t="s">
        <v>18</v>
      </c>
      <c r="C74" s="86"/>
      <c r="D74" s="77">
        <v>0.3</v>
      </c>
      <c r="E74" s="77"/>
      <c r="F74" s="77"/>
      <c r="G74" s="77"/>
      <c r="H74" s="77"/>
      <c r="I74" s="77">
        <v>0</v>
      </c>
      <c r="J74" s="77"/>
      <c r="K74" s="77"/>
      <c r="L74" s="77"/>
      <c r="M74" s="77"/>
      <c r="N74" s="77"/>
      <c r="O74" s="77"/>
      <c r="P74" s="77"/>
      <c r="Q74" s="77"/>
      <c r="R74" s="77"/>
      <c r="S74" s="77"/>
      <c r="T74" s="77"/>
      <c r="U74" s="76"/>
      <c r="V74" s="77"/>
      <c r="W74" s="77"/>
      <c r="X74" s="77"/>
      <c r="Y74" s="77"/>
      <c r="Z74" s="77"/>
      <c r="AA74" s="77"/>
      <c r="AB74" s="77"/>
      <c r="AC74" s="77"/>
      <c r="AD74" s="77"/>
      <c r="AE74" s="77"/>
      <c r="AF74" s="77"/>
      <c r="AG74" s="78"/>
      <c r="AH74" s="78"/>
      <c r="AI74" s="78"/>
      <c r="AJ74" s="78"/>
      <c r="AK74" s="78"/>
      <c r="AL74" s="78"/>
      <c r="AM74" s="89"/>
    </row>
    <row r="75" spans="2:39" ht="15.75" x14ac:dyDescent="0.25">
      <c r="B75" s="9" t="s">
        <v>19</v>
      </c>
      <c r="C75" s="86"/>
      <c r="D75" s="77"/>
      <c r="E75" s="77"/>
      <c r="F75" s="77"/>
      <c r="G75" s="77"/>
      <c r="H75" s="77"/>
      <c r="I75" s="77"/>
      <c r="J75" s="77"/>
      <c r="K75" s="77">
        <v>0.85</v>
      </c>
      <c r="L75" s="77"/>
      <c r="M75" s="77"/>
      <c r="N75" s="77"/>
      <c r="O75" s="77"/>
      <c r="P75" s="77"/>
      <c r="Q75" s="77"/>
      <c r="R75" s="77"/>
      <c r="S75" s="77"/>
      <c r="T75" s="77">
        <v>1.3</v>
      </c>
      <c r="U75" s="77"/>
      <c r="V75" s="76"/>
      <c r="W75" s="77"/>
      <c r="X75" s="77"/>
      <c r="Y75" s="77"/>
      <c r="Z75" s="77"/>
      <c r="AA75" s="77"/>
      <c r="AB75" s="77"/>
      <c r="AC75" s="77"/>
      <c r="AD75" s="77"/>
      <c r="AE75" s="77"/>
      <c r="AF75" s="77"/>
      <c r="AG75" s="78"/>
      <c r="AH75" s="78"/>
      <c r="AI75" s="78"/>
      <c r="AJ75" s="78"/>
      <c r="AK75" s="78"/>
      <c r="AL75" s="78"/>
      <c r="AM75" s="89"/>
    </row>
    <row r="76" spans="2:39" ht="15.75" x14ac:dyDescent="0.25">
      <c r="B76" s="9" t="s">
        <v>20</v>
      </c>
      <c r="C76" s="86"/>
      <c r="D76" s="77"/>
      <c r="E76" s="77"/>
      <c r="F76" s="77"/>
      <c r="G76" s="77"/>
      <c r="H76" s="77"/>
      <c r="I76" s="77"/>
      <c r="J76" s="77"/>
      <c r="K76" s="77"/>
      <c r="L76" s="77"/>
      <c r="M76" s="77"/>
      <c r="N76" s="77"/>
      <c r="O76" s="77"/>
      <c r="P76" s="77"/>
      <c r="Q76" s="77"/>
      <c r="R76" s="77"/>
      <c r="S76" s="77"/>
      <c r="T76" s="77"/>
      <c r="U76" s="77"/>
      <c r="V76" s="77"/>
      <c r="W76" s="76"/>
      <c r="X76" s="77"/>
      <c r="Y76" s="77"/>
      <c r="Z76" s="77"/>
      <c r="AA76" s="77"/>
      <c r="AB76" s="77"/>
      <c r="AC76" s="77"/>
      <c r="AD76" s="77"/>
      <c r="AE76" s="77"/>
      <c r="AF76" s="77"/>
      <c r="AG76" s="78"/>
      <c r="AH76" s="78"/>
      <c r="AI76" s="78"/>
      <c r="AJ76" s="78"/>
      <c r="AK76" s="78"/>
      <c r="AL76" s="78"/>
      <c r="AM76" s="89"/>
    </row>
    <row r="77" spans="2:39" ht="15.75" x14ac:dyDescent="0.25">
      <c r="B77" s="9" t="s">
        <v>21</v>
      </c>
      <c r="C77" s="86"/>
      <c r="D77" s="77">
        <v>2.4</v>
      </c>
      <c r="E77" s="77"/>
      <c r="F77" s="77"/>
      <c r="G77" s="77"/>
      <c r="H77" s="77"/>
      <c r="I77" s="77">
        <v>3</v>
      </c>
      <c r="J77" s="77"/>
      <c r="K77" s="77"/>
      <c r="L77" s="77"/>
      <c r="M77" s="77"/>
      <c r="N77" s="77"/>
      <c r="O77" s="77"/>
      <c r="P77" s="77"/>
      <c r="Q77" s="77"/>
      <c r="R77" s="77"/>
      <c r="S77" s="77"/>
      <c r="T77" s="77"/>
      <c r="U77" s="77"/>
      <c r="V77" s="77"/>
      <c r="W77" s="77"/>
      <c r="X77" s="76"/>
      <c r="Y77" s="77">
        <v>0.7</v>
      </c>
      <c r="Z77" s="77"/>
      <c r="AA77" s="77"/>
      <c r="AB77" s="77"/>
      <c r="AC77" s="77"/>
      <c r="AD77" s="77"/>
      <c r="AE77" s="77"/>
      <c r="AF77" s="77"/>
      <c r="AG77" s="78"/>
      <c r="AH77" s="78"/>
      <c r="AI77" s="78"/>
      <c r="AJ77" s="78"/>
      <c r="AK77" s="78"/>
      <c r="AL77" s="78"/>
      <c r="AM77" s="89"/>
    </row>
    <row r="78" spans="2:39" ht="15.75" x14ac:dyDescent="0.25">
      <c r="B78" s="9" t="s">
        <v>22</v>
      </c>
      <c r="C78" s="86"/>
      <c r="D78" s="77"/>
      <c r="E78" s="77"/>
      <c r="F78" s="77"/>
      <c r="G78" s="77"/>
      <c r="H78" s="77"/>
      <c r="I78" s="77"/>
      <c r="J78" s="77">
        <v>0.95</v>
      </c>
      <c r="K78" s="77"/>
      <c r="L78" s="77"/>
      <c r="M78" s="77">
        <v>0.1</v>
      </c>
      <c r="N78" s="77"/>
      <c r="O78" s="77"/>
      <c r="P78" s="77"/>
      <c r="Q78" s="77"/>
      <c r="R78" s="77"/>
      <c r="S78" s="77"/>
      <c r="T78" s="77"/>
      <c r="U78" s="77"/>
      <c r="V78" s="77"/>
      <c r="W78" s="77"/>
      <c r="X78" s="77">
        <v>0.7</v>
      </c>
      <c r="Y78" s="76"/>
      <c r="Z78" s="77"/>
      <c r="AA78" s="77"/>
      <c r="AB78" s="77"/>
      <c r="AC78" s="77">
        <v>2.95</v>
      </c>
      <c r="AD78" s="77"/>
      <c r="AE78" s="77"/>
      <c r="AF78" s="77"/>
      <c r="AG78" s="78"/>
      <c r="AH78" s="78"/>
      <c r="AI78" s="78"/>
      <c r="AJ78" s="78"/>
      <c r="AK78" s="78"/>
      <c r="AL78" s="78"/>
      <c r="AM78" s="89"/>
    </row>
    <row r="79" spans="2:39" ht="15.75" x14ac:dyDescent="0.25">
      <c r="B79" s="9" t="s">
        <v>23</v>
      </c>
      <c r="C79" s="86"/>
      <c r="D79" s="77"/>
      <c r="E79" s="77"/>
      <c r="F79" s="77"/>
      <c r="G79" s="77"/>
      <c r="H79" s="77">
        <v>2</v>
      </c>
      <c r="I79" s="77">
        <v>1.1000000000000001</v>
      </c>
      <c r="J79" s="77"/>
      <c r="K79" s="77"/>
      <c r="L79" s="77"/>
      <c r="M79" s="77"/>
      <c r="N79" s="77"/>
      <c r="O79" s="77"/>
      <c r="P79" s="77"/>
      <c r="Q79" s="77"/>
      <c r="R79" s="77"/>
      <c r="S79" s="77"/>
      <c r="T79" s="77"/>
      <c r="U79" s="77"/>
      <c r="V79" s="77"/>
      <c r="W79" s="77"/>
      <c r="X79" s="77"/>
      <c r="Y79" s="77"/>
      <c r="Z79" s="76"/>
      <c r="AA79" s="77"/>
      <c r="AB79" s="77"/>
      <c r="AC79" s="77">
        <v>0.6</v>
      </c>
      <c r="AD79" s="77"/>
      <c r="AE79" s="77">
        <v>0.6</v>
      </c>
      <c r="AF79" s="77"/>
      <c r="AG79" s="78"/>
      <c r="AH79" s="78"/>
      <c r="AI79" s="78"/>
      <c r="AJ79" s="78"/>
      <c r="AK79" s="78"/>
      <c r="AL79" s="78"/>
      <c r="AM79" s="89"/>
    </row>
    <row r="80" spans="2:39" ht="15.75" x14ac:dyDescent="0.25">
      <c r="B80" s="9" t="s">
        <v>24</v>
      </c>
      <c r="C80" s="86"/>
      <c r="D80" s="77"/>
      <c r="E80" s="77"/>
      <c r="F80" s="77"/>
      <c r="G80" s="77"/>
      <c r="H80" s="77"/>
      <c r="I80" s="77"/>
      <c r="J80" s="77"/>
      <c r="K80" s="77"/>
      <c r="L80" s="77">
        <v>1.3</v>
      </c>
      <c r="M80" s="77"/>
      <c r="N80" s="77"/>
      <c r="O80" s="77"/>
      <c r="P80" s="77"/>
      <c r="Q80" s="77"/>
      <c r="R80" s="77"/>
      <c r="S80" s="77"/>
      <c r="T80" s="77"/>
      <c r="U80" s="77"/>
      <c r="V80" s="77"/>
      <c r="W80" s="77"/>
      <c r="X80" s="77"/>
      <c r="Y80" s="77"/>
      <c r="Z80" s="77"/>
      <c r="AA80" s="76"/>
      <c r="AB80" s="77"/>
      <c r="AC80" s="77"/>
      <c r="AD80" s="77"/>
      <c r="AE80" s="77"/>
      <c r="AF80" s="77"/>
      <c r="AG80" s="78"/>
      <c r="AH80" s="78"/>
      <c r="AI80" s="78"/>
      <c r="AJ80" s="78"/>
      <c r="AK80" s="78"/>
      <c r="AL80" s="78"/>
      <c r="AM80" s="89"/>
    </row>
    <row r="81" spans="2:39" ht="15.75" x14ac:dyDescent="0.25">
      <c r="B81" s="9" t="s">
        <v>25</v>
      </c>
      <c r="C81" s="86"/>
      <c r="D81" s="77"/>
      <c r="E81" s="77">
        <v>0.95</v>
      </c>
      <c r="F81" s="77"/>
      <c r="G81" s="77"/>
      <c r="H81" s="77"/>
      <c r="I81" s="77"/>
      <c r="J81" s="77"/>
      <c r="K81" s="77"/>
      <c r="L81" s="77"/>
      <c r="M81" s="77"/>
      <c r="N81" s="77"/>
      <c r="O81" s="77"/>
      <c r="P81" s="77">
        <v>1.4</v>
      </c>
      <c r="Q81" s="77"/>
      <c r="R81" s="77"/>
      <c r="S81" s="77"/>
      <c r="T81" s="77"/>
      <c r="U81" s="77"/>
      <c r="V81" s="77"/>
      <c r="W81" s="77"/>
      <c r="X81" s="77"/>
      <c r="Y81" s="77"/>
      <c r="Z81" s="77"/>
      <c r="AA81" s="77"/>
      <c r="AB81" s="76"/>
      <c r="AC81" s="77"/>
      <c r="AD81" s="77"/>
      <c r="AE81" s="77"/>
      <c r="AF81" s="77"/>
      <c r="AG81" s="78"/>
      <c r="AH81" s="78"/>
      <c r="AI81" s="78"/>
      <c r="AJ81" s="78"/>
      <c r="AK81" s="78"/>
      <c r="AL81" s="77">
        <v>0.65</v>
      </c>
      <c r="AM81" s="89"/>
    </row>
    <row r="82" spans="2:39" ht="15.75" x14ac:dyDescent="0.25">
      <c r="B82" s="9" t="s">
        <v>26</v>
      </c>
      <c r="C82" s="86"/>
      <c r="D82" s="77"/>
      <c r="E82" s="77"/>
      <c r="F82" s="77"/>
      <c r="G82" s="77"/>
      <c r="H82" s="77"/>
      <c r="I82" s="77">
        <v>0.6</v>
      </c>
      <c r="J82" s="77">
        <v>1.98</v>
      </c>
      <c r="K82" s="77"/>
      <c r="L82" s="77"/>
      <c r="M82" s="77">
        <v>2.0499999999999998</v>
      </c>
      <c r="N82" s="77"/>
      <c r="O82" s="77"/>
      <c r="P82" s="77"/>
      <c r="Q82" s="77"/>
      <c r="R82" s="77"/>
      <c r="S82" s="77"/>
      <c r="T82" s="77"/>
      <c r="U82" s="77"/>
      <c r="V82" s="77"/>
      <c r="W82" s="77"/>
      <c r="X82" s="77"/>
      <c r="Y82" s="77">
        <v>3.05</v>
      </c>
      <c r="Z82" s="77">
        <v>0.6</v>
      </c>
      <c r="AA82" s="77"/>
      <c r="AB82" s="77"/>
      <c r="AC82" s="76"/>
      <c r="AD82" s="77"/>
      <c r="AE82" s="77"/>
      <c r="AF82" s="77"/>
      <c r="AG82" s="78"/>
      <c r="AH82" s="78"/>
      <c r="AI82" s="78"/>
      <c r="AJ82" s="78"/>
      <c r="AK82" s="78"/>
      <c r="AL82" s="78"/>
      <c r="AM82" s="89"/>
    </row>
    <row r="83" spans="2:39" ht="15.75" x14ac:dyDescent="0.25">
      <c r="B83" s="9" t="s">
        <v>27</v>
      </c>
      <c r="C83" s="86">
        <v>0.9</v>
      </c>
      <c r="D83" s="77"/>
      <c r="E83" s="77"/>
      <c r="F83" s="77"/>
      <c r="G83" s="77"/>
      <c r="H83" s="77"/>
      <c r="I83" s="77"/>
      <c r="J83" s="77"/>
      <c r="K83" s="77"/>
      <c r="L83" s="77"/>
      <c r="M83" s="77"/>
      <c r="N83" s="77"/>
      <c r="O83" s="77"/>
      <c r="P83" s="77"/>
      <c r="Q83" s="77"/>
      <c r="R83" s="77"/>
      <c r="S83" s="77">
        <v>0.65</v>
      </c>
      <c r="T83" s="77"/>
      <c r="U83" s="77"/>
      <c r="V83" s="77"/>
      <c r="W83" s="77"/>
      <c r="X83" s="77"/>
      <c r="Y83" s="77"/>
      <c r="Z83" s="77"/>
      <c r="AA83" s="77"/>
      <c r="AB83" s="77"/>
      <c r="AC83" s="77"/>
      <c r="AD83" s="76"/>
      <c r="AE83" s="77"/>
      <c r="AF83" s="77"/>
      <c r="AG83" s="78"/>
      <c r="AH83" s="78"/>
      <c r="AI83" s="78">
        <v>1</v>
      </c>
      <c r="AJ83" s="78"/>
      <c r="AK83" s="78"/>
      <c r="AL83" s="78"/>
      <c r="AM83" s="89"/>
    </row>
    <row r="84" spans="2:39" ht="15.75" x14ac:dyDescent="0.25">
      <c r="B84" s="9" t="s">
        <v>28</v>
      </c>
      <c r="C84" s="86"/>
      <c r="D84" s="77"/>
      <c r="E84" s="77"/>
      <c r="F84" s="77"/>
      <c r="G84" s="77"/>
      <c r="H84" s="77">
        <v>1</v>
      </c>
      <c r="I84" s="77"/>
      <c r="J84" s="77"/>
      <c r="K84" s="77"/>
      <c r="L84" s="77"/>
      <c r="M84" s="77"/>
      <c r="N84" s="77"/>
      <c r="O84" s="77"/>
      <c r="P84" s="77">
        <v>1.5</v>
      </c>
      <c r="Q84" s="77"/>
      <c r="R84" s="77"/>
      <c r="S84" s="77"/>
      <c r="T84" s="77"/>
      <c r="U84" s="77"/>
      <c r="V84" s="77"/>
      <c r="W84" s="77"/>
      <c r="X84" s="77"/>
      <c r="Y84" s="77"/>
      <c r="Z84" s="77">
        <v>0.5</v>
      </c>
      <c r="AA84" s="77"/>
      <c r="AB84" s="77"/>
      <c r="AC84" s="77"/>
      <c r="AD84" s="77"/>
      <c r="AE84" s="76"/>
      <c r="AF84" s="77"/>
      <c r="AG84" s="78"/>
      <c r="AH84" s="78"/>
      <c r="AI84" s="78"/>
      <c r="AJ84" s="78"/>
      <c r="AK84" s="78"/>
      <c r="AL84" s="78"/>
      <c r="AM84" s="89"/>
    </row>
    <row r="85" spans="2:39" ht="15.75" x14ac:dyDescent="0.25">
      <c r="B85" s="9" t="s">
        <v>29</v>
      </c>
      <c r="C85" s="86"/>
      <c r="D85" s="77"/>
      <c r="E85" s="77"/>
      <c r="F85" s="77"/>
      <c r="G85" s="77"/>
      <c r="H85" s="77"/>
      <c r="I85" s="77"/>
      <c r="J85" s="77"/>
      <c r="K85" s="77"/>
      <c r="L85" s="77"/>
      <c r="M85" s="77"/>
      <c r="N85" s="77">
        <v>2</v>
      </c>
      <c r="O85" s="77"/>
      <c r="P85" s="77"/>
      <c r="Q85" s="77">
        <v>0.45</v>
      </c>
      <c r="R85" s="77"/>
      <c r="S85" s="77"/>
      <c r="T85" s="77"/>
      <c r="U85" s="77"/>
      <c r="V85" s="77"/>
      <c r="W85" s="77"/>
      <c r="X85" s="77"/>
      <c r="Y85" s="77"/>
      <c r="Z85" s="77"/>
      <c r="AA85" s="77"/>
      <c r="AB85" s="77"/>
      <c r="AC85" s="77"/>
      <c r="AD85" s="77"/>
      <c r="AE85" s="77"/>
      <c r="AF85" s="76"/>
      <c r="AG85" s="78"/>
      <c r="AH85" s="78"/>
      <c r="AI85" s="78"/>
      <c r="AJ85" s="78"/>
      <c r="AK85" s="78"/>
      <c r="AL85" s="78"/>
      <c r="AM85" s="89"/>
    </row>
    <row r="86" spans="2:39" ht="15.75" x14ac:dyDescent="0.25">
      <c r="B86" s="9" t="s">
        <v>31</v>
      </c>
      <c r="C86" s="88"/>
      <c r="D86" s="78"/>
      <c r="E86" s="78"/>
      <c r="F86" s="78"/>
      <c r="G86" s="78"/>
      <c r="H86" s="78"/>
      <c r="I86" s="78"/>
      <c r="J86" s="78"/>
      <c r="K86" s="78"/>
      <c r="L86" s="78"/>
      <c r="M86" s="78"/>
      <c r="N86" s="78"/>
      <c r="O86" s="77">
        <v>0.15</v>
      </c>
      <c r="P86" s="78"/>
      <c r="Q86" s="78"/>
      <c r="R86" s="78"/>
      <c r="S86" s="78"/>
      <c r="T86" s="78"/>
      <c r="U86" s="78"/>
      <c r="V86" s="78"/>
      <c r="W86" s="78"/>
      <c r="X86" s="78"/>
      <c r="Y86" s="78"/>
      <c r="Z86" s="78"/>
      <c r="AA86" s="78"/>
      <c r="AB86" s="78"/>
      <c r="AC86" s="78"/>
      <c r="AD86" s="78"/>
      <c r="AE86" s="78"/>
      <c r="AF86" s="78"/>
      <c r="AG86" s="80"/>
      <c r="AH86" s="78"/>
      <c r="AI86" s="78"/>
      <c r="AJ86" s="77">
        <v>0.25</v>
      </c>
      <c r="AK86" s="78"/>
      <c r="AL86" s="77">
        <v>0.25</v>
      </c>
      <c r="AM86" s="89"/>
    </row>
    <row r="87" spans="2:39" ht="15.75" x14ac:dyDescent="0.25">
      <c r="B87" s="9" t="s">
        <v>206</v>
      </c>
      <c r="C87" s="8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81"/>
      <c r="AI87" s="78">
        <v>0.7</v>
      </c>
      <c r="AJ87" s="78">
        <v>0.5</v>
      </c>
      <c r="AK87" s="78"/>
      <c r="AL87" s="78">
        <v>0.48</v>
      </c>
      <c r="AM87" s="89"/>
    </row>
    <row r="88" spans="2:39" ht="15.75" x14ac:dyDescent="0.25">
      <c r="B88" s="9" t="s">
        <v>32</v>
      </c>
      <c r="C88" s="88"/>
      <c r="D88" s="78"/>
      <c r="E88" s="78"/>
      <c r="F88" s="78"/>
      <c r="G88" s="78"/>
      <c r="H88" s="78"/>
      <c r="I88" s="78"/>
      <c r="J88" s="78"/>
      <c r="K88" s="78"/>
      <c r="L88" s="78"/>
      <c r="M88" s="78"/>
      <c r="N88" s="78"/>
      <c r="O88" s="78"/>
      <c r="P88" s="78">
        <v>1.5</v>
      </c>
      <c r="Q88" s="78"/>
      <c r="R88" s="78"/>
      <c r="S88" s="78"/>
      <c r="T88" s="78"/>
      <c r="U88" s="78"/>
      <c r="V88" s="78"/>
      <c r="W88" s="78"/>
      <c r="X88" s="78"/>
      <c r="Y88" s="78"/>
      <c r="Z88" s="78"/>
      <c r="AA88" s="78"/>
      <c r="AB88" s="78"/>
      <c r="AC88" s="78"/>
      <c r="AD88" s="78">
        <v>1</v>
      </c>
      <c r="AE88" s="78"/>
      <c r="AF88" s="78"/>
      <c r="AG88" s="78"/>
      <c r="AH88" s="77">
        <v>0.63</v>
      </c>
      <c r="AI88" s="81"/>
      <c r="AJ88" s="78"/>
      <c r="AK88" s="78"/>
      <c r="AL88" s="77">
        <v>0.43</v>
      </c>
      <c r="AM88" s="89"/>
    </row>
    <row r="89" spans="2:39" ht="15.75" x14ac:dyDescent="0.25">
      <c r="B89" s="9" t="s">
        <v>33</v>
      </c>
      <c r="C89" s="8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7">
        <v>0.25</v>
      </c>
      <c r="AH89" s="77">
        <v>0.48</v>
      </c>
      <c r="AI89" s="78"/>
      <c r="AJ89" s="81"/>
      <c r="AK89" s="78"/>
      <c r="AL89" s="77">
        <v>0.45</v>
      </c>
      <c r="AM89" s="89"/>
    </row>
    <row r="90" spans="2:39" ht="15.75" x14ac:dyDescent="0.25">
      <c r="B90" s="9" t="s">
        <v>34</v>
      </c>
      <c r="C90" s="88"/>
      <c r="D90" s="78"/>
      <c r="E90" s="78">
        <v>0.25</v>
      </c>
      <c r="F90" s="78"/>
      <c r="G90" s="78"/>
      <c r="H90" s="78"/>
      <c r="I90" s="78"/>
      <c r="J90" s="78"/>
      <c r="K90" s="78"/>
      <c r="L90" s="78"/>
      <c r="M90" s="78"/>
      <c r="N90" s="78"/>
      <c r="O90" s="78">
        <v>0.35</v>
      </c>
      <c r="P90" s="78"/>
      <c r="Q90" s="78"/>
      <c r="R90" s="78"/>
      <c r="S90" s="78"/>
      <c r="T90" s="78"/>
      <c r="U90" s="78"/>
      <c r="V90" s="78"/>
      <c r="W90" s="78"/>
      <c r="X90" s="78"/>
      <c r="Y90" s="78"/>
      <c r="Z90" s="78"/>
      <c r="AA90" s="78"/>
      <c r="AB90" s="78"/>
      <c r="AC90" s="78"/>
      <c r="AD90" s="78"/>
      <c r="AE90" s="78"/>
      <c r="AF90" s="78"/>
      <c r="AG90" s="78"/>
      <c r="AH90" s="78"/>
      <c r="AI90" s="78"/>
      <c r="AJ90" s="78"/>
      <c r="AK90" s="81"/>
      <c r="AL90" s="77">
        <v>0.6</v>
      </c>
      <c r="AM90" s="89"/>
    </row>
    <row r="91" spans="2:39" ht="15.75" x14ac:dyDescent="0.25">
      <c r="B91" s="9" t="s">
        <v>35</v>
      </c>
      <c r="C91" s="88"/>
      <c r="D91" s="78"/>
      <c r="E91" s="77">
        <v>0.5</v>
      </c>
      <c r="F91" s="78"/>
      <c r="G91" s="78"/>
      <c r="H91" s="78"/>
      <c r="I91" s="78"/>
      <c r="J91" s="78"/>
      <c r="K91" s="78"/>
      <c r="L91" s="78"/>
      <c r="M91" s="78"/>
      <c r="N91" s="78"/>
      <c r="O91" s="78"/>
      <c r="P91" s="78">
        <v>0.6</v>
      </c>
      <c r="Q91" s="78"/>
      <c r="R91" s="78"/>
      <c r="S91" s="78"/>
      <c r="T91" s="78"/>
      <c r="U91" s="78"/>
      <c r="V91" s="78"/>
      <c r="W91" s="78"/>
      <c r="X91" s="78"/>
      <c r="Y91" s="78"/>
      <c r="Z91" s="78"/>
      <c r="AA91" s="78"/>
      <c r="AB91" s="77">
        <v>0.7</v>
      </c>
      <c r="AC91" s="78"/>
      <c r="AD91" s="78"/>
      <c r="AE91" s="78"/>
      <c r="AF91" s="78"/>
      <c r="AG91" s="77">
        <v>0.25</v>
      </c>
      <c r="AH91" s="78">
        <v>0.4</v>
      </c>
      <c r="AI91" s="77">
        <v>0.42</v>
      </c>
      <c r="AJ91" s="78">
        <v>0.4</v>
      </c>
      <c r="AK91" s="78">
        <v>0.35</v>
      </c>
      <c r="AL91" s="81"/>
      <c r="AM91" s="89"/>
    </row>
    <row r="92" spans="2:39" ht="15.75" x14ac:dyDescent="0.25">
      <c r="B92" s="9" t="s">
        <v>36</v>
      </c>
      <c r="C92" s="96"/>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1"/>
      <c r="AH92" s="91"/>
      <c r="AI92" s="91"/>
      <c r="AJ92" s="91"/>
      <c r="AK92" s="91"/>
      <c r="AL92" s="91"/>
      <c r="AM92" s="92"/>
    </row>
  </sheetData>
  <mergeCells count="1">
    <mergeCell ref="AT17:AT18"/>
  </mergeCells>
  <phoneticPr fontId="11" type="noConversion"/>
  <pageMargins left="0.75" right="0.75" top="1" bottom="1" header="0.5" footer="0.5"/>
  <pageSetup paperSize="9" orientation="portrait" horizontalDpi="200" verticalDpi="20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tint="0.39997558519241921"/>
  </sheetPr>
  <dimension ref="A2:AM46"/>
  <sheetViews>
    <sheetView zoomScale="70" zoomScaleNormal="70" workbookViewId="0">
      <selection activeCell="M13" sqref="M13"/>
    </sheetView>
  </sheetViews>
  <sheetFormatPr defaultRowHeight="15" x14ac:dyDescent="0.25"/>
  <cols>
    <col min="1" max="1" width="7.140625" customWidth="1"/>
    <col min="2" max="2" width="40.28515625" customWidth="1"/>
    <col min="3" max="39" width="6.42578125" customWidth="1"/>
  </cols>
  <sheetData>
    <row r="2" spans="1:39" ht="36" x14ac:dyDescent="0.55000000000000004">
      <c r="B2" s="98" t="s">
        <v>115</v>
      </c>
    </row>
    <row r="3" spans="1:39" ht="23.25" x14ac:dyDescent="0.35">
      <c r="B3" s="1" t="s">
        <v>75</v>
      </c>
    </row>
    <row r="4" spans="1:39" ht="23.25" x14ac:dyDescent="0.35">
      <c r="B4" s="1"/>
    </row>
    <row r="5" spans="1:39" x14ac:dyDescent="0.25">
      <c r="B5" s="158"/>
    </row>
    <row r="6" spans="1:39" x14ac:dyDescent="0.25">
      <c r="B6" s="32"/>
    </row>
    <row r="7" spans="1:39" x14ac:dyDescent="0.25">
      <c r="B7" s="100" t="s">
        <v>229</v>
      </c>
      <c r="C7" s="189"/>
    </row>
    <row r="8" spans="1:39" ht="15.75" x14ac:dyDescent="0.25">
      <c r="A8" s="104"/>
      <c r="B8" s="4" t="s">
        <v>0</v>
      </c>
      <c r="C8" s="41" t="s">
        <v>1</v>
      </c>
      <c r="D8" s="6" t="s">
        <v>2</v>
      </c>
      <c r="E8" s="6" t="s">
        <v>3</v>
      </c>
      <c r="F8" s="6" t="s">
        <v>4</v>
      </c>
      <c r="G8" s="6" t="s">
        <v>5</v>
      </c>
      <c r="H8" s="6" t="s">
        <v>6</v>
      </c>
      <c r="I8" s="6" t="s">
        <v>7</v>
      </c>
      <c r="J8" s="6" t="s">
        <v>8</v>
      </c>
      <c r="K8" s="6" t="s">
        <v>9</v>
      </c>
      <c r="L8" s="6" t="s">
        <v>10</v>
      </c>
      <c r="M8" s="6" t="s">
        <v>11</v>
      </c>
      <c r="N8" s="6" t="s">
        <v>12</v>
      </c>
      <c r="O8" s="209" t="s">
        <v>218</v>
      </c>
      <c r="P8" s="6" t="s">
        <v>13</v>
      </c>
      <c r="Q8" s="6" t="s">
        <v>14</v>
      </c>
      <c r="R8" s="6" t="s">
        <v>15</v>
      </c>
      <c r="S8" s="6" t="s">
        <v>16</v>
      </c>
      <c r="T8" s="6" t="s">
        <v>17</v>
      </c>
      <c r="U8" s="6" t="s">
        <v>18</v>
      </c>
      <c r="V8" s="6" t="s">
        <v>19</v>
      </c>
      <c r="W8" s="6" t="s">
        <v>20</v>
      </c>
      <c r="X8" s="6" t="s">
        <v>21</v>
      </c>
      <c r="Y8" s="6" t="s">
        <v>22</v>
      </c>
      <c r="Z8" s="6" t="s">
        <v>23</v>
      </c>
      <c r="AA8" s="6" t="s">
        <v>24</v>
      </c>
      <c r="AB8" s="6" t="s">
        <v>25</v>
      </c>
      <c r="AC8" s="6" t="s">
        <v>26</v>
      </c>
      <c r="AD8" s="6" t="s">
        <v>27</v>
      </c>
      <c r="AE8" s="6" t="s">
        <v>28</v>
      </c>
      <c r="AF8" s="6" t="s">
        <v>29</v>
      </c>
      <c r="AG8" s="31" t="s">
        <v>31</v>
      </c>
      <c r="AH8" s="6" t="s">
        <v>206</v>
      </c>
      <c r="AI8" s="6" t="s">
        <v>32</v>
      </c>
      <c r="AJ8" s="6" t="s">
        <v>33</v>
      </c>
      <c r="AK8" s="6" t="s">
        <v>34</v>
      </c>
      <c r="AL8" s="5" t="s">
        <v>35</v>
      </c>
      <c r="AM8" s="5" t="s">
        <v>36</v>
      </c>
    </row>
    <row r="9" spans="1:39" ht="15.75" x14ac:dyDescent="0.25">
      <c r="B9" s="9" t="s">
        <v>1</v>
      </c>
      <c r="C9" s="191"/>
      <c r="D9" s="17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92"/>
      <c r="AH9" s="192"/>
      <c r="AI9" s="192"/>
      <c r="AJ9" s="192"/>
      <c r="AK9" s="192"/>
      <c r="AL9" s="192"/>
      <c r="AM9" s="193"/>
    </row>
    <row r="10" spans="1:39" ht="15.75" x14ac:dyDescent="0.25">
      <c r="B10" s="9" t="s">
        <v>2</v>
      </c>
      <c r="C10" s="176"/>
      <c r="D10" s="194"/>
      <c r="E10" s="99"/>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95"/>
      <c r="AH10" s="195"/>
      <c r="AI10" s="195"/>
      <c r="AJ10" s="195"/>
      <c r="AK10" s="195"/>
      <c r="AL10" s="195"/>
      <c r="AM10" s="196"/>
    </row>
    <row r="11" spans="1:39" ht="15.75" x14ac:dyDescent="0.25">
      <c r="B11" s="9" t="s">
        <v>3</v>
      </c>
      <c r="C11" s="176"/>
      <c r="D11" s="99"/>
      <c r="E11" s="194"/>
      <c r="F11" s="99"/>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195"/>
      <c r="AH11" s="195"/>
      <c r="AI11" s="195"/>
      <c r="AJ11" s="195"/>
      <c r="AK11" s="195"/>
      <c r="AL11" s="99"/>
      <c r="AM11" s="196"/>
    </row>
    <row r="12" spans="1:39" ht="15.75" x14ac:dyDescent="0.25">
      <c r="B12" s="9" t="s">
        <v>4</v>
      </c>
      <c r="C12" s="176"/>
      <c r="D12" s="99"/>
      <c r="E12" s="99"/>
      <c r="F12" s="194"/>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195"/>
      <c r="AH12" s="195"/>
      <c r="AI12" s="195"/>
      <c r="AJ12" s="195"/>
      <c r="AK12" s="195"/>
      <c r="AL12" s="195"/>
      <c r="AM12" s="196"/>
    </row>
    <row r="13" spans="1:39" ht="15.75" x14ac:dyDescent="0.25">
      <c r="B13" s="9" t="s">
        <v>5</v>
      </c>
      <c r="C13" s="176"/>
      <c r="D13" s="99"/>
      <c r="E13" s="99"/>
      <c r="F13" s="99"/>
      <c r="G13" s="194"/>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95"/>
      <c r="AH13" s="195"/>
      <c r="AI13" s="195"/>
      <c r="AJ13" s="195"/>
      <c r="AK13" s="195"/>
      <c r="AL13" s="195"/>
      <c r="AM13" s="196"/>
    </row>
    <row r="14" spans="1:39" ht="15.75" x14ac:dyDescent="0.25">
      <c r="B14" s="9" t="s">
        <v>6</v>
      </c>
      <c r="C14" s="176"/>
      <c r="D14" s="99"/>
      <c r="E14" s="99"/>
      <c r="F14" s="99"/>
      <c r="G14" s="99"/>
      <c r="H14" s="194"/>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195"/>
      <c r="AH14" s="195"/>
      <c r="AI14" s="195"/>
      <c r="AJ14" s="195"/>
      <c r="AK14" s="195"/>
      <c r="AL14" s="195"/>
      <c r="AM14" s="196"/>
    </row>
    <row r="15" spans="1:39" ht="15.75" x14ac:dyDescent="0.25">
      <c r="B15" s="9" t="s">
        <v>7</v>
      </c>
      <c r="C15" s="176"/>
      <c r="D15" s="99"/>
      <c r="E15" s="99"/>
      <c r="F15" s="99"/>
      <c r="G15" s="99"/>
      <c r="H15" s="99"/>
      <c r="I15" s="194"/>
      <c r="J15" s="99"/>
      <c r="K15" s="99"/>
      <c r="L15" s="99"/>
      <c r="M15" s="99"/>
      <c r="N15" s="99"/>
      <c r="O15" s="99"/>
      <c r="P15" s="99"/>
      <c r="Q15" s="99"/>
      <c r="R15" s="99"/>
      <c r="S15" s="99"/>
      <c r="T15" s="99"/>
      <c r="U15" s="99"/>
      <c r="V15" s="99"/>
      <c r="W15" s="99"/>
      <c r="X15" s="99"/>
      <c r="Y15" s="99"/>
      <c r="Z15" s="99"/>
      <c r="AA15" s="99"/>
      <c r="AB15" s="99"/>
      <c r="AC15" s="99"/>
      <c r="AD15" s="99"/>
      <c r="AE15" s="99"/>
      <c r="AF15" s="99"/>
      <c r="AG15" s="195"/>
      <c r="AH15" s="195"/>
      <c r="AI15" s="195"/>
      <c r="AJ15" s="195"/>
      <c r="AK15" s="195"/>
      <c r="AL15" s="195"/>
      <c r="AM15" s="196"/>
    </row>
    <row r="16" spans="1:39" ht="15.75" x14ac:dyDescent="0.25">
      <c r="B16" s="9" t="s">
        <v>8</v>
      </c>
      <c r="C16" s="176"/>
      <c r="D16" s="99"/>
      <c r="E16" s="99"/>
      <c r="F16" s="99"/>
      <c r="G16" s="99"/>
      <c r="H16" s="99"/>
      <c r="I16" s="99"/>
      <c r="J16" s="194"/>
      <c r="K16" s="99"/>
      <c r="L16" s="99"/>
      <c r="M16" s="99"/>
      <c r="N16" s="99"/>
      <c r="O16" s="99"/>
      <c r="P16" s="99"/>
      <c r="Q16" s="99"/>
      <c r="R16" s="99"/>
      <c r="S16" s="99"/>
      <c r="T16" s="99"/>
      <c r="U16" s="99"/>
      <c r="V16" s="99"/>
      <c r="W16" s="99"/>
      <c r="X16" s="99"/>
      <c r="Y16" s="99"/>
      <c r="Z16" s="99"/>
      <c r="AA16" s="99"/>
      <c r="AB16" s="99"/>
      <c r="AC16" s="99"/>
      <c r="AD16" s="99"/>
      <c r="AE16" s="99"/>
      <c r="AF16" s="99"/>
      <c r="AG16" s="195"/>
      <c r="AH16" s="195"/>
      <c r="AI16" s="195"/>
      <c r="AJ16" s="195"/>
      <c r="AK16" s="195"/>
      <c r="AL16" s="195"/>
      <c r="AM16" s="196"/>
    </row>
    <row r="17" spans="1:39" ht="15.75" x14ac:dyDescent="0.25">
      <c r="A17" s="230"/>
      <c r="B17" s="9" t="s">
        <v>9</v>
      </c>
      <c r="C17" s="176"/>
      <c r="D17" s="99"/>
      <c r="E17" s="99"/>
      <c r="F17" s="99"/>
      <c r="G17" s="99"/>
      <c r="H17" s="99"/>
      <c r="I17" s="99"/>
      <c r="J17" s="99"/>
      <c r="K17" s="194"/>
      <c r="L17" s="99"/>
      <c r="M17" s="99"/>
      <c r="N17" s="99"/>
      <c r="O17" s="99"/>
      <c r="P17" s="99"/>
      <c r="Q17" s="99"/>
      <c r="R17" s="99"/>
      <c r="S17" s="99"/>
      <c r="T17" s="99"/>
      <c r="U17" s="99"/>
      <c r="V17" s="99"/>
      <c r="W17" s="182"/>
      <c r="X17" s="99"/>
      <c r="Y17" s="99"/>
      <c r="Z17" s="99"/>
      <c r="AA17" s="99"/>
      <c r="AB17" s="99"/>
      <c r="AC17" s="99"/>
      <c r="AD17" s="99"/>
      <c r="AE17" s="99"/>
      <c r="AF17" s="99"/>
      <c r="AG17" s="195"/>
      <c r="AH17" s="195"/>
      <c r="AI17" s="195"/>
      <c r="AJ17" s="195"/>
      <c r="AK17" s="195"/>
      <c r="AL17" s="195"/>
      <c r="AM17" s="196"/>
    </row>
    <row r="18" spans="1:39" ht="15.75" x14ac:dyDescent="0.25">
      <c r="A18" s="230"/>
      <c r="B18" s="9" t="s">
        <v>10</v>
      </c>
      <c r="C18" s="176"/>
      <c r="D18" s="99"/>
      <c r="E18" s="99"/>
      <c r="F18" s="99"/>
      <c r="G18" s="99"/>
      <c r="H18" s="99"/>
      <c r="I18" s="99"/>
      <c r="J18" s="99"/>
      <c r="K18" s="99"/>
      <c r="L18" s="194"/>
      <c r="M18" s="99"/>
      <c r="N18" s="159"/>
      <c r="O18" s="99"/>
      <c r="P18" s="99"/>
      <c r="Q18" s="99"/>
      <c r="R18" s="99"/>
      <c r="S18" s="99"/>
      <c r="T18" s="99"/>
      <c r="U18" s="99"/>
      <c r="V18" s="99"/>
      <c r="W18" s="99"/>
      <c r="X18" s="99"/>
      <c r="Y18" s="99"/>
      <c r="Z18" s="99"/>
      <c r="AA18" s="99"/>
      <c r="AB18" s="99"/>
      <c r="AC18" s="99"/>
      <c r="AD18" s="99"/>
      <c r="AE18" s="99"/>
      <c r="AF18" s="99"/>
      <c r="AG18" s="195"/>
      <c r="AH18" s="195"/>
      <c r="AI18" s="195"/>
      <c r="AJ18" s="195"/>
      <c r="AK18" s="195"/>
      <c r="AL18" s="195"/>
      <c r="AM18" s="196"/>
    </row>
    <row r="19" spans="1:39" ht="15.75" x14ac:dyDescent="0.25">
      <c r="B19" s="9" t="s">
        <v>11</v>
      </c>
      <c r="C19" s="176"/>
      <c r="D19" s="99"/>
      <c r="E19" s="99"/>
      <c r="F19" s="99"/>
      <c r="G19" s="99"/>
      <c r="H19" s="99"/>
      <c r="I19" s="99"/>
      <c r="J19" s="99"/>
      <c r="K19" s="99"/>
      <c r="L19" s="99"/>
      <c r="M19" s="194"/>
      <c r="N19" s="99"/>
      <c r="O19" s="99"/>
      <c r="P19" s="99"/>
      <c r="Q19" s="99"/>
      <c r="R19" s="99"/>
      <c r="S19" s="99"/>
      <c r="T19" s="99"/>
      <c r="U19" s="99"/>
      <c r="V19" s="99"/>
      <c r="W19" s="99"/>
      <c r="X19" s="99"/>
      <c r="Y19" s="99"/>
      <c r="Z19" s="99"/>
      <c r="AA19" s="99"/>
      <c r="AB19" s="99"/>
      <c r="AC19" s="99"/>
      <c r="AD19" s="99"/>
      <c r="AE19" s="99"/>
      <c r="AF19" s="99"/>
      <c r="AG19" s="195"/>
      <c r="AH19" s="195"/>
      <c r="AI19" s="195"/>
      <c r="AJ19" s="195"/>
      <c r="AK19" s="195"/>
      <c r="AL19" s="195"/>
      <c r="AM19" s="196"/>
    </row>
    <row r="20" spans="1:39" ht="15.75" x14ac:dyDescent="0.25">
      <c r="B20" s="9" t="s">
        <v>12</v>
      </c>
      <c r="C20" s="176"/>
      <c r="D20" s="99"/>
      <c r="E20" s="99"/>
      <c r="F20" s="99"/>
      <c r="G20" s="99"/>
      <c r="H20" s="99"/>
      <c r="I20" s="99"/>
      <c r="J20" s="99"/>
      <c r="K20" s="99"/>
      <c r="L20" s="159"/>
      <c r="M20" s="99"/>
      <c r="N20" s="194"/>
      <c r="O20" s="99"/>
      <c r="P20" s="99"/>
      <c r="Q20" s="99"/>
      <c r="R20" s="99"/>
      <c r="S20" s="99"/>
      <c r="T20" s="99"/>
      <c r="U20" s="99"/>
      <c r="V20" s="99"/>
      <c r="W20" s="99"/>
      <c r="X20" s="99"/>
      <c r="Y20" s="99"/>
      <c r="Z20" s="99"/>
      <c r="AA20" s="99"/>
      <c r="AB20" s="99"/>
      <c r="AC20" s="99"/>
      <c r="AD20" s="99"/>
      <c r="AE20" s="99"/>
      <c r="AF20" s="195"/>
      <c r="AG20" s="195"/>
      <c r="AH20" s="195"/>
      <c r="AI20" s="195"/>
      <c r="AJ20" s="195"/>
      <c r="AK20" s="195"/>
      <c r="AL20" s="195"/>
      <c r="AM20" s="196"/>
    </row>
    <row r="21" spans="1:39" x14ac:dyDescent="0.25">
      <c r="B21" s="209" t="s">
        <v>218</v>
      </c>
      <c r="C21" s="176"/>
      <c r="D21" s="99"/>
      <c r="E21" s="99"/>
      <c r="F21" s="99"/>
      <c r="G21" s="99"/>
      <c r="H21" s="99"/>
      <c r="I21" s="99"/>
      <c r="J21" s="99"/>
      <c r="K21" s="99"/>
      <c r="L21" s="99"/>
      <c r="M21" s="99"/>
      <c r="N21" s="99"/>
      <c r="O21" s="194"/>
      <c r="P21" s="99"/>
      <c r="Q21" s="99"/>
      <c r="R21" s="99"/>
      <c r="S21" s="99"/>
      <c r="T21" s="99"/>
      <c r="U21" s="99"/>
      <c r="V21" s="99"/>
      <c r="W21" s="99"/>
      <c r="X21" s="99"/>
      <c r="Y21" s="99"/>
      <c r="Z21" s="99"/>
      <c r="AA21" s="99"/>
      <c r="AB21" s="99"/>
      <c r="AC21" s="99"/>
      <c r="AD21" s="99"/>
      <c r="AE21" s="99"/>
      <c r="AF21" s="99"/>
      <c r="AG21" s="99"/>
      <c r="AH21" s="195"/>
      <c r="AI21" s="195"/>
      <c r="AJ21" s="195"/>
      <c r="AK21" s="195"/>
      <c r="AL21" s="195"/>
      <c r="AM21" s="196"/>
    </row>
    <row r="22" spans="1:39" ht="15.75" x14ac:dyDescent="0.25">
      <c r="B22" s="9" t="s">
        <v>13</v>
      </c>
      <c r="C22" s="173"/>
      <c r="D22" s="99"/>
      <c r="E22" s="99"/>
      <c r="F22" s="99"/>
      <c r="G22" s="99"/>
      <c r="H22" s="99"/>
      <c r="I22" s="99"/>
      <c r="J22" s="99"/>
      <c r="K22" s="99"/>
      <c r="L22" s="99"/>
      <c r="M22" s="99"/>
      <c r="N22" s="99"/>
      <c r="O22" s="99"/>
      <c r="P22" s="194"/>
      <c r="Q22" s="99"/>
      <c r="R22" s="99"/>
      <c r="S22" s="99"/>
      <c r="T22" s="99"/>
      <c r="U22" s="99"/>
      <c r="V22" s="99"/>
      <c r="W22" s="99"/>
      <c r="X22" s="99"/>
      <c r="Y22" s="99"/>
      <c r="Z22" s="99"/>
      <c r="AA22" s="99"/>
      <c r="AB22" s="99"/>
      <c r="AC22" s="99"/>
      <c r="AD22" s="99"/>
      <c r="AE22" s="99"/>
      <c r="AF22" s="99"/>
      <c r="AG22" s="99"/>
      <c r="AH22" s="99"/>
      <c r="AI22" s="99"/>
      <c r="AJ22" s="195"/>
      <c r="AK22" s="195"/>
      <c r="AL22" s="195"/>
      <c r="AM22" s="196"/>
    </row>
    <row r="23" spans="1:39" ht="15.75" x14ac:dyDescent="0.25">
      <c r="B23" s="9" t="s">
        <v>14</v>
      </c>
      <c r="C23" s="176"/>
      <c r="D23" s="99"/>
      <c r="E23" s="99"/>
      <c r="F23" s="99"/>
      <c r="G23" s="99"/>
      <c r="H23" s="99"/>
      <c r="I23" s="99"/>
      <c r="J23" s="99"/>
      <c r="K23" s="99"/>
      <c r="L23" s="99"/>
      <c r="M23" s="99"/>
      <c r="N23" s="99"/>
      <c r="O23" s="99"/>
      <c r="P23" s="99"/>
      <c r="Q23" s="194"/>
      <c r="R23" s="99"/>
      <c r="S23" s="99"/>
      <c r="T23" s="99"/>
      <c r="U23" s="99"/>
      <c r="V23" s="99"/>
      <c r="W23" s="99"/>
      <c r="X23" s="99"/>
      <c r="Y23" s="99"/>
      <c r="Z23" s="99"/>
      <c r="AA23" s="99"/>
      <c r="AB23" s="99"/>
      <c r="AC23" s="99"/>
      <c r="AD23" s="99"/>
      <c r="AE23" s="99"/>
      <c r="AF23" s="159"/>
      <c r="AG23" s="195"/>
      <c r="AH23" s="195"/>
      <c r="AI23" s="195"/>
      <c r="AJ23" s="195"/>
      <c r="AK23" s="195"/>
      <c r="AL23" s="195"/>
      <c r="AM23" s="196"/>
    </row>
    <row r="24" spans="1:39" ht="15.75" x14ac:dyDescent="0.25">
      <c r="B24" s="9" t="s">
        <v>15</v>
      </c>
      <c r="C24" s="176"/>
      <c r="D24" s="99"/>
      <c r="E24" s="99"/>
      <c r="F24" s="99"/>
      <c r="G24" s="99"/>
      <c r="H24" s="99"/>
      <c r="I24" s="99"/>
      <c r="J24" s="99"/>
      <c r="K24" s="99"/>
      <c r="L24" s="99"/>
      <c r="M24" s="99"/>
      <c r="N24" s="99"/>
      <c r="O24" s="99"/>
      <c r="P24" s="99"/>
      <c r="Q24" s="99"/>
      <c r="R24" s="194"/>
      <c r="S24" s="99"/>
      <c r="T24" s="99"/>
      <c r="U24" s="99"/>
      <c r="V24" s="99"/>
      <c r="W24" s="99"/>
      <c r="X24" s="99"/>
      <c r="Y24" s="99"/>
      <c r="Z24" s="99"/>
      <c r="AA24" s="99"/>
      <c r="AB24" s="99"/>
      <c r="AC24" s="99"/>
      <c r="AD24" s="99"/>
      <c r="AE24" s="99"/>
      <c r="AF24" s="99"/>
      <c r="AG24" s="195"/>
      <c r="AH24" s="195"/>
      <c r="AI24" s="195"/>
      <c r="AJ24" s="195"/>
      <c r="AK24" s="195"/>
      <c r="AL24" s="195"/>
      <c r="AM24" s="196"/>
    </row>
    <row r="25" spans="1:39" ht="15.75" x14ac:dyDescent="0.25">
      <c r="B25" s="9" t="s">
        <v>16</v>
      </c>
      <c r="C25" s="176"/>
      <c r="D25" s="99"/>
      <c r="E25" s="99"/>
      <c r="F25" s="99"/>
      <c r="G25" s="99"/>
      <c r="H25" s="99"/>
      <c r="I25" s="99"/>
      <c r="J25" s="99"/>
      <c r="K25" s="99"/>
      <c r="L25" s="99"/>
      <c r="M25" s="99"/>
      <c r="N25" s="99"/>
      <c r="O25" s="99"/>
      <c r="P25" s="99"/>
      <c r="Q25" s="99"/>
      <c r="R25" s="99"/>
      <c r="S25" s="194"/>
      <c r="T25" s="99"/>
      <c r="U25" s="99"/>
      <c r="V25" s="99"/>
      <c r="W25" s="99"/>
      <c r="X25" s="99"/>
      <c r="Y25" s="99"/>
      <c r="Z25" s="99"/>
      <c r="AA25" s="99"/>
      <c r="AB25" s="99"/>
      <c r="AC25" s="99"/>
      <c r="AD25" s="99"/>
      <c r="AE25" s="99"/>
      <c r="AF25" s="99"/>
      <c r="AG25" s="195"/>
      <c r="AH25" s="195"/>
      <c r="AI25" s="195"/>
      <c r="AJ25" s="195"/>
      <c r="AK25" s="195"/>
      <c r="AL25" s="195"/>
      <c r="AM25" s="196"/>
    </row>
    <row r="26" spans="1:39" ht="15.75" x14ac:dyDescent="0.25">
      <c r="B26" s="9" t="s">
        <v>17</v>
      </c>
      <c r="C26" s="176"/>
      <c r="D26" s="99"/>
      <c r="E26" s="99"/>
      <c r="F26" s="99"/>
      <c r="G26" s="99"/>
      <c r="H26" s="99"/>
      <c r="I26" s="99"/>
      <c r="J26" s="99"/>
      <c r="K26" s="99"/>
      <c r="L26" s="99"/>
      <c r="M26" s="99"/>
      <c r="N26" s="99"/>
      <c r="O26" s="99"/>
      <c r="P26" s="99"/>
      <c r="Q26" s="99"/>
      <c r="R26" s="99"/>
      <c r="S26" s="99"/>
      <c r="T26" s="194"/>
      <c r="U26" s="99"/>
      <c r="V26" s="99"/>
      <c r="W26" s="99"/>
      <c r="X26" s="99"/>
      <c r="Y26" s="99"/>
      <c r="Z26" s="99"/>
      <c r="AA26" s="99"/>
      <c r="AB26" s="99"/>
      <c r="AC26" s="99"/>
      <c r="AD26" s="99"/>
      <c r="AE26" s="99"/>
      <c r="AF26" s="99"/>
      <c r="AG26" s="195"/>
      <c r="AH26" s="195"/>
      <c r="AI26" s="195"/>
      <c r="AJ26" s="195"/>
      <c r="AK26" s="195"/>
      <c r="AL26" s="195"/>
      <c r="AM26" s="196"/>
    </row>
    <row r="27" spans="1:39" ht="15.75" x14ac:dyDescent="0.25">
      <c r="B27" s="9" t="s">
        <v>18</v>
      </c>
      <c r="C27" s="176"/>
      <c r="D27" s="99"/>
      <c r="E27" s="99"/>
      <c r="F27" s="99"/>
      <c r="G27" s="99"/>
      <c r="H27" s="99"/>
      <c r="I27" s="99"/>
      <c r="J27" s="99"/>
      <c r="K27" s="99"/>
      <c r="L27" s="99"/>
      <c r="M27" s="99"/>
      <c r="N27" s="99"/>
      <c r="O27" s="99"/>
      <c r="P27" s="99"/>
      <c r="Q27" s="99"/>
      <c r="R27" s="99"/>
      <c r="S27" s="99"/>
      <c r="T27" s="99"/>
      <c r="U27" s="194"/>
      <c r="V27" s="99"/>
      <c r="W27" s="99"/>
      <c r="X27" s="99"/>
      <c r="Y27" s="99"/>
      <c r="Z27" s="99"/>
      <c r="AA27" s="99"/>
      <c r="AB27" s="99"/>
      <c r="AC27" s="99"/>
      <c r="AD27" s="99"/>
      <c r="AE27" s="99"/>
      <c r="AF27" s="99"/>
      <c r="AG27" s="195"/>
      <c r="AH27" s="195"/>
      <c r="AI27" s="195"/>
      <c r="AJ27" s="195"/>
      <c r="AK27" s="195"/>
      <c r="AL27" s="195"/>
      <c r="AM27" s="196"/>
    </row>
    <row r="28" spans="1:39" ht="15.75" x14ac:dyDescent="0.25">
      <c r="B28" s="9" t="s">
        <v>19</v>
      </c>
      <c r="C28" s="176"/>
      <c r="D28" s="99"/>
      <c r="E28" s="99"/>
      <c r="F28" s="99"/>
      <c r="G28" s="99"/>
      <c r="H28" s="99"/>
      <c r="I28" s="99"/>
      <c r="J28" s="99"/>
      <c r="K28" s="99"/>
      <c r="L28" s="99"/>
      <c r="M28" s="99"/>
      <c r="N28" s="99"/>
      <c r="O28" s="99"/>
      <c r="P28" s="99"/>
      <c r="Q28" s="99"/>
      <c r="R28" s="99"/>
      <c r="S28" s="99"/>
      <c r="T28" s="99"/>
      <c r="U28" s="99"/>
      <c r="V28" s="194"/>
      <c r="W28" s="99"/>
      <c r="X28" s="99"/>
      <c r="Y28" s="99"/>
      <c r="Z28" s="99"/>
      <c r="AA28" s="99"/>
      <c r="AB28" s="99"/>
      <c r="AC28" s="99"/>
      <c r="AD28" s="99"/>
      <c r="AE28" s="99"/>
      <c r="AF28" s="99"/>
      <c r="AG28" s="195"/>
      <c r="AH28" s="195"/>
      <c r="AI28" s="195"/>
      <c r="AJ28" s="195"/>
      <c r="AK28" s="195"/>
      <c r="AL28" s="195"/>
      <c r="AM28" s="196"/>
    </row>
    <row r="29" spans="1:39" ht="15.75" x14ac:dyDescent="0.25">
      <c r="B29" s="9" t="s">
        <v>20</v>
      </c>
      <c r="C29" s="176"/>
      <c r="D29" s="99"/>
      <c r="E29" s="99"/>
      <c r="F29" s="99"/>
      <c r="G29" s="99"/>
      <c r="H29" s="99"/>
      <c r="I29" s="99"/>
      <c r="J29" s="99"/>
      <c r="K29" s="99"/>
      <c r="L29" s="99"/>
      <c r="M29" s="99"/>
      <c r="N29" s="99"/>
      <c r="O29" s="99"/>
      <c r="P29" s="99"/>
      <c r="Q29" s="99"/>
      <c r="R29" s="99"/>
      <c r="S29" s="99"/>
      <c r="T29" s="99"/>
      <c r="U29" s="99"/>
      <c r="V29" s="99"/>
      <c r="W29" s="194"/>
      <c r="X29" s="99"/>
      <c r="Y29" s="99"/>
      <c r="Z29" s="99"/>
      <c r="AA29" s="99"/>
      <c r="AB29" s="99"/>
      <c r="AC29" s="99"/>
      <c r="AD29" s="99"/>
      <c r="AE29" s="99"/>
      <c r="AF29" s="99"/>
      <c r="AG29" s="195"/>
      <c r="AH29" s="195"/>
      <c r="AI29" s="195"/>
      <c r="AJ29" s="195"/>
      <c r="AK29" s="195"/>
      <c r="AL29" s="195"/>
      <c r="AM29" s="196"/>
    </row>
    <row r="30" spans="1:39" ht="15.75" x14ac:dyDescent="0.25">
      <c r="B30" s="9" t="s">
        <v>21</v>
      </c>
      <c r="C30" s="176"/>
      <c r="D30" s="99"/>
      <c r="E30" s="99"/>
      <c r="F30" s="99"/>
      <c r="G30" s="99"/>
      <c r="H30" s="99"/>
      <c r="I30" s="99"/>
      <c r="J30" s="99"/>
      <c r="K30" s="99"/>
      <c r="L30" s="99"/>
      <c r="M30" s="99"/>
      <c r="N30" s="99"/>
      <c r="O30" s="99"/>
      <c r="P30" s="99"/>
      <c r="Q30" s="99"/>
      <c r="R30" s="99"/>
      <c r="S30" s="99"/>
      <c r="T30" s="99"/>
      <c r="U30" s="99"/>
      <c r="V30" s="99"/>
      <c r="W30" s="99"/>
      <c r="X30" s="194"/>
      <c r="Y30" s="99"/>
      <c r="Z30" s="99"/>
      <c r="AA30" s="99"/>
      <c r="AB30" s="99"/>
      <c r="AC30" s="99"/>
      <c r="AD30" s="99"/>
      <c r="AE30" s="99"/>
      <c r="AF30" s="99">
        <v>1</v>
      </c>
      <c r="AG30" s="195"/>
      <c r="AH30" s="195"/>
      <c r="AI30" s="195"/>
      <c r="AJ30" s="195"/>
      <c r="AK30" s="195"/>
      <c r="AL30" s="195"/>
      <c r="AM30" s="196"/>
    </row>
    <row r="31" spans="1:39" ht="15.75" x14ac:dyDescent="0.25">
      <c r="B31" s="9" t="s">
        <v>22</v>
      </c>
      <c r="C31" s="176"/>
      <c r="D31" s="99"/>
      <c r="E31" s="99"/>
      <c r="F31" s="99"/>
      <c r="G31" s="99"/>
      <c r="H31" s="99"/>
      <c r="I31" s="99"/>
      <c r="J31" s="99"/>
      <c r="K31" s="99"/>
      <c r="L31" s="99"/>
      <c r="M31" s="99"/>
      <c r="N31" s="99"/>
      <c r="O31" s="99"/>
      <c r="P31" s="99"/>
      <c r="Q31" s="99"/>
      <c r="R31" s="99"/>
      <c r="S31" s="99"/>
      <c r="T31" s="99"/>
      <c r="U31" s="99"/>
      <c r="V31" s="99"/>
      <c r="W31" s="99"/>
      <c r="X31" s="99"/>
      <c r="Y31" s="194"/>
      <c r="Z31" s="99"/>
      <c r="AA31" s="99"/>
      <c r="AB31" s="99"/>
      <c r="AC31" s="99"/>
      <c r="AD31" s="99"/>
      <c r="AE31" s="99"/>
      <c r="AF31" s="99"/>
      <c r="AG31" s="195"/>
      <c r="AH31" s="195"/>
      <c r="AI31" s="195"/>
      <c r="AJ31" s="195"/>
      <c r="AK31" s="195"/>
      <c r="AL31" s="195"/>
      <c r="AM31" s="196"/>
    </row>
    <row r="32" spans="1:39" ht="15.75" x14ac:dyDescent="0.25">
      <c r="B32" s="9" t="s">
        <v>23</v>
      </c>
      <c r="C32" s="176"/>
      <c r="D32" s="99"/>
      <c r="E32" s="99"/>
      <c r="F32" s="99"/>
      <c r="G32" s="99"/>
      <c r="H32" s="99"/>
      <c r="I32" s="99"/>
      <c r="J32" s="99"/>
      <c r="K32" s="99"/>
      <c r="L32" s="99"/>
      <c r="M32" s="99"/>
      <c r="N32" s="99"/>
      <c r="O32" s="99"/>
      <c r="P32" s="99"/>
      <c r="Q32" s="99"/>
      <c r="R32" s="99"/>
      <c r="S32" s="99"/>
      <c r="T32" s="99"/>
      <c r="U32" s="99"/>
      <c r="V32" s="99"/>
      <c r="W32" s="99"/>
      <c r="X32" s="99"/>
      <c r="Y32" s="99"/>
      <c r="Z32" s="194"/>
      <c r="AA32" s="99"/>
      <c r="AB32" s="99"/>
      <c r="AC32" s="99"/>
      <c r="AD32" s="99"/>
      <c r="AE32" s="99"/>
      <c r="AF32" s="99"/>
      <c r="AG32" s="195"/>
      <c r="AH32" s="195"/>
      <c r="AI32" s="195"/>
      <c r="AJ32" s="195"/>
      <c r="AK32" s="195"/>
      <c r="AL32" s="195"/>
      <c r="AM32" s="196"/>
    </row>
    <row r="33" spans="2:39" ht="15.75" x14ac:dyDescent="0.25">
      <c r="B33" s="9" t="s">
        <v>24</v>
      </c>
      <c r="C33" s="176"/>
      <c r="D33" s="99"/>
      <c r="E33" s="99"/>
      <c r="F33" s="99"/>
      <c r="G33" s="99"/>
      <c r="H33" s="99"/>
      <c r="I33" s="99"/>
      <c r="J33" s="99"/>
      <c r="K33" s="99"/>
      <c r="L33" s="99"/>
      <c r="M33" s="99"/>
      <c r="N33" s="99"/>
      <c r="O33" s="99"/>
      <c r="P33" s="99"/>
      <c r="Q33" s="99"/>
      <c r="R33" s="99"/>
      <c r="S33" s="99"/>
      <c r="T33" s="99"/>
      <c r="U33" s="99"/>
      <c r="V33" s="99"/>
      <c r="W33" s="99"/>
      <c r="X33" s="99"/>
      <c r="Y33" s="99"/>
      <c r="Z33" s="99"/>
      <c r="AA33" s="194"/>
      <c r="AB33" s="99"/>
      <c r="AC33" s="99"/>
      <c r="AD33" s="99"/>
      <c r="AE33" s="99"/>
      <c r="AF33" s="99"/>
      <c r="AG33" s="195"/>
      <c r="AH33" s="195"/>
      <c r="AI33" s="195"/>
      <c r="AJ33" s="195"/>
      <c r="AK33" s="195"/>
      <c r="AL33" s="195"/>
      <c r="AM33" s="196"/>
    </row>
    <row r="34" spans="2:39" ht="15.75" x14ac:dyDescent="0.25">
      <c r="B34" s="9" t="s">
        <v>25</v>
      </c>
      <c r="C34" s="176"/>
      <c r="D34" s="99"/>
      <c r="E34" s="99"/>
      <c r="F34" s="99"/>
      <c r="G34" s="99"/>
      <c r="H34" s="99"/>
      <c r="I34" s="99"/>
      <c r="J34" s="99"/>
      <c r="K34" s="99"/>
      <c r="L34" s="99"/>
      <c r="M34" s="99"/>
      <c r="N34" s="99"/>
      <c r="O34" s="99"/>
      <c r="P34" s="99"/>
      <c r="Q34" s="99"/>
      <c r="R34" s="99"/>
      <c r="S34" s="99"/>
      <c r="T34" s="99"/>
      <c r="U34" s="99"/>
      <c r="V34" s="99"/>
      <c r="W34" s="99"/>
      <c r="X34" s="99"/>
      <c r="Y34" s="99"/>
      <c r="Z34" s="99"/>
      <c r="AA34" s="99"/>
      <c r="AB34" s="194"/>
      <c r="AC34" s="99"/>
      <c r="AD34" s="99"/>
      <c r="AE34" s="99"/>
      <c r="AF34" s="99"/>
      <c r="AG34" s="195"/>
      <c r="AH34" s="195"/>
      <c r="AI34" s="195"/>
      <c r="AJ34" s="195"/>
      <c r="AK34" s="195"/>
      <c r="AL34" s="99"/>
      <c r="AM34" s="196"/>
    </row>
    <row r="35" spans="2:39" ht="15.75" x14ac:dyDescent="0.25">
      <c r="B35" s="9" t="s">
        <v>26</v>
      </c>
      <c r="C35" s="176"/>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194"/>
      <c r="AD35" s="99"/>
      <c r="AE35" s="99"/>
      <c r="AF35" s="99"/>
      <c r="AG35" s="195"/>
      <c r="AH35" s="195"/>
      <c r="AI35" s="195"/>
      <c r="AJ35" s="195"/>
      <c r="AK35" s="195"/>
      <c r="AL35" s="195"/>
      <c r="AM35" s="196"/>
    </row>
    <row r="36" spans="2:39" ht="15.75" x14ac:dyDescent="0.25">
      <c r="B36" s="9" t="s">
        <v>27</v>
      </c>
      <c r="C36" s="176"/>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194"/>
      <c r="AE36" s="99"/>
      <c r="AF36" s="99"/>
      <c r="AG36" s="195"/>
      <c r="AH36" s="195"/>
      <c r="AI36" s="195"/>
      <c r="AJ36" s="195"/>
      <c r="AK36" s="195"/>
      <c r="AL36" s="195"/>
      <c r="AM36" s="196"/>
    </row>
    <row r="37" spans="2:39" ht="15.75" x14ac:dyDescent="0.25">
      <c r="B37" s="9" t="s">
        <v>28</v>
      </c>
      <c r="C37" s="176"/>
      <c r="D37" s="99"/>
      <c r="E37" s="99"/>
      <c r="F37" s="99"/>
      <c r="G37" s="99"/>
      <c r="H37" s="99"/>
      <c r="I37" s="99"/>
      <c r="J37" s="99"/>
      <c r="K37" s="99"/>
      <c r="L37" s="99"/>
      <c r="M37" s="99"/>
      <c r="N37" s="99"/>
      <c r="O37" s="99"/>
      <c r="P37" s="99"/>
      <c r="Q37" s="99"/>
      <c r="R37" s="99"/>
      <c r="S37" s="99"/>
      <c r="T37" s="99"/>
      <c r="U37" s="99"/>
      <c r="V37" s="99"/>
      <c r="W37" s="99"/>
      <c r="X37" s="99"/>
      <c r="Y37" s="99"/>
      <c r="Z37" s="99"/>
      <c r="AA37" s="99"/>
      <c r="AB37" s="99"/>
      <c r="AC37" s="99"/>
      <c r="AD37" s="99"/>
      <c r="AE37" s="194"/>
      <c r="AF37" s="99"/>
      <c r="AG37" s="195"/>
      <c r="AH37" s="195"/>
      <c r="AI37" s="195"/>
      <c r="AJ37" s="195"/>
      <c r="AK37" s="195"/>
      <c r="AL37" s="195"/>
      <c r="AM37" s="196"/>
    </row>
    <row r="38" spans="2:39" ht="15.75" x14ac:dyDescent="0.25">
      <c r="B38" s="9" t="s">
        <v>29</v>
      </c>
      <c r="C38" s="176"/>
      <c r="D38" s="99"/>
      <c r="E38" s="99"/>
      <c r="F38" s="99"/>
      <c r="G38" s="99"/>
      <c r="H38" s="99"/>
      <c r="I38" s="99"/>
      <c r="J38" s="99"/>
      <c r="K38" s="99"/>
      <c r="L38" s="99"/>
      <c r="M38" s="99"/>
      <c r="N38" s="99"/>
      <c r="O38" s="99"/>
      <c r="P38" s="99"/>
      <c r="Q38" s="159"/>
      <c r="R38" s="99"/>
      <c r="S38" s="99"/>
      <c r="T38" s="99"/>
      <c r="U38" s="99"/>
      <c r="V38" s="99"/>
      <c r="W38" s="99"/>
      <c r="X38" s="99">
        <v>1</v>
      </c>
      <c r="Y38" s="99"/>
      <c r="Z38" s="99"/>
      <c r="AA38" s="99"/>
      <c r="AB38" s="99"/>
      <c r="AC38" s="99"/>
      <c r="AD38" s="99"/>
      <c r="AE38" s="99"/>
      <c r="AF38" s="194"/>
      <c r="AG38" s="195"/>
      <c r="AH38" s="195"/>
      <c r="AI38" s="195"/>
      <c r="AJ38" s="195"/>
      <c r="AK38" s="195"/>
      <c r="AL38" s="195"/>
      <c r="AM38" s="196"/>
    </row>
    <row r="39" spans="2:39" s="3" customFormat="1" ht="15.75" x14ac:dyDescent="0.25">
      <c r="B39" s="9" t="s">
        <v>31</v>
      </c>
      <c r="C39" s="198"/>
      <c r="D39" s="195"/>
      <c r="E39" s="195"/>
      <c r="F39" s="195"/>
      <c r="G39" s="195"/>
      <c r="H39" s="195"/>
      <c r="I39" s="195"/>
      <c r="J39" s="195"/>
      <c r="K39" s="195"/>
      <c r="L39" s="195"/>
      <c r="M39" s="195"/>
      <c r="N39" s="195"/>
      <c r="O39" s="99"/>
      <c r="P39" s="195"/>
      <c r="Q39" s="195"/>
      <c r="R39" s="195"/>
      <c r="S39" s="195"/>
      <c r="T39" s="195"/>
      <c r="U39" s="195"/>
      <c r="V39" s="195"/>
      <c r="W39" s="195"/>
      <c r="X39" s="195"/>
      <c r="Y39" s="195"/>
      <c r="Z39" s="195"/>
      <c r="AA39" s="195"/>
      <c r="AB39" s="195"/>
      <c r="AC39" s="195"/>
      <c r="AD39" s="195"/>
      <c r="AE39" s="195"/>
      <c r="AF39" s="195"/>
      <c r="AG39" s="199"/>
      <c r="AH39" s="195"/>
      <c r="AI39" s="195"/>
      <c r="AJ39" s="99"/>
      <c r="AK39" s="159"/>
      <c r="AL39" s="195"/>
      <c r="AM39" s="196"/>
    </row>
    <row r="40" spans="2:39" s="3" customFormat="1" ht="15.75" x14ac:dyDescent="0.25">
      <c r="B40" s="9" t="s">
        <v>206</v>
      </c>
      <c r="C40" s="198"/>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200"/>
      <c r="AI40" s="159"/>
      <c r="AJ40" s="195"/>
      <c r="AK40" s="195"/>
      <c r="AL40" s="195"/>
      <c r="AM40" s="196"/>
    </row>
    <row r="41" spans="2:39" s="3" customFormat="1" ht="15.75" x14ac:dyDescent="0.25">
      <c r="B41" s="9" t="s">
        <v>32</v>
      </c>
      <c r="C41" s="198"/>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59"/>
      <c r="AI41" s="200"/>
      <c r="AJ41" s="195"/>
      <c r="AK41" s="195"/>
      <c r="AL41" s="99"/>
      <c r="AM41" s="196"/>
    </row>
    <row r="42" spans="2:39" s="3" customFormat="1" ht="15.75" x14ac:dyDescent="0.25">
      <c r="B42" s="9" t="s">
        <v>33</v>
      </c>
      <c r="C42" s="198"/>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99"/>
      <c r="AH42" s="99"/>
      <c r="AI42" s="195"/>
      <c r="AJ42" s="200"/>
      <c r="AK42" s="195"/>
      <c r="AL42" s="99"/>
      <c r="AM42" s="196"/>
    </row>
    <row r="43" spans="2:39" s="3" customFormat="1" ht="15.75" x14ac:dyDescent="0.25">
      <c r="B43" s="9" t="s">
        <v>34</v>
      </c>
      <c r="C43" s="198"/>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59"/>
      <c r="AH43" s="195"/>
      <c r="AI43" s="195"/>
      <c r="AJ43" s="195"/>
      <c r="AK43" s="200"/>
      <c r="AL43" s="99"/>
      <c r="AM43" s="196"/>
    </row>
    <row r="44" spans="2:39" s="3" customFormat="1" ht="15.75" x14ac:dyDescent="0.25">
      <c r="B44" s="9" t="s">
        <v>35</v>
      </c>
      <c r="C44" s="198"/>
      <c r="D44" s="195"/>
      <c r="E44" s="99"/>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99"/>
      <c r="AL44" s="200"/>
      <c r="AM44" s="196"/>
    </row>
    <row r="45" spans="2:39" ht="15.75" x14ac:dyDescent="0.25">
      <c r="B45" s="9" t="s">
        <v>36</v>
      </c>
      <c r="C45" s="201"/>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3"/>
      <c r="AH45" s="203"/>
      <c r="AI45" s="203"/>
      <c r="AJ45" s="203"/>
      <c r="AK45" s="203"/>
      <c r="AL45" s="203"/>
      <c r="AM45" s="204"/>
    </row>
    <row r="46" spans="2:39" x14ac:dyDescent="0.2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sheetData>
  <mergeCells count="1">
    <mergeCell ref="A17:A18"/>
  </mergeCells>
  <pageMargins left="0.75" right="0.75" top="1" bottom="1" header="0.5" footer="0.5"/>
  <pageSetup paperSize="9" orientation="portrait"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9" tint="0.39997558519241921"/>
  </sheetPr>
  <dimension ref="A2:CH93"/>
  <sheetViews>
    <sheetView zoomScale="85" zoomScaleNormal="85" workbookViewId="0">
      <selection activeCell="N3" sqref="N3"/>
    </sheetView>
  </sheetViews>
  <sheetFormatPr defaultRowHeight="15" x14ac:dyDescent="0.25"/>
  <cols>
    <col min="1" max="1" width="7.140625" customWidth="1"/>
    <col min="2" max="2" width="40.28515625" customWidth="1"/>
    <col min="3" max="39" width="6.42578125" customWidth="1"/>
  </cols>
  <sheetData>
    <row r="2" spans="1:86" ht="36" x14ac:dyDescent="0.55000000000000004">
      <c r="B2" s="98" t="s">
        <v>115</v>
      </c>
    </row>
    <row r="3" spans="1:86" ht="23.25" x14ac:dyDescent="0.35">
      <c r="B3" s="1" t="s">
        <v>75</v>
      </c>
      <c r="AV3" s="1" t="s">
        <v>75</v>
      </c>
    </row>
    <row r="4" spans="1:86" ht="23.25" x14ac:dyDescent="0.35">
      <c r="B4" s="1"/>
      <c r="AV4" s="1"/>
    </row>
    <row r="5" spans="1:86" x14ac:dyDescent="0.25">
      <c r="B5" s="158"/>
      <c r="C5" t="s">
        <v>160</v>
      </c>
      <c r="AV5" s="32"/>
    </row>
    <row r="6" spans="1:86" x14ac:dyDescent="0.25">
      <c r="B6" s="32"/>
      <c r="AN6" t="s">
        <v>74</v>
      </c>
      <c r="AV6" s="32"/>
      <c r="CH6" t="s">
        <v>74</v>
      </c>
    </row>
    <row r="7" spans="1:86" x14ac:dyDescent="0.25">
      <c r="B7" s="100" t="s">
        <v>139</v>
      </c>
      <c r="C7" s="189"/>
      <c r="AW7" s="38" t="s">
        <v>43</v>
      </c>
    </row>
    <row r="8" spans="1:86" ht="15.75" x14ac:dyDescent="0.25">
      <c r="A8" s="104"/>
      <c r="B8" s="4" t="s">
        <v>0</v>
      </c>
      <c r="C8" s="41" t="s">
        <v>1</v>
      </c>
      <c r="D8" s="6" t="s">
        <v>2</v>
      </c>
      <c r="E8" s="6" t="s">
        <v>3</v>
      </c>
      <c r="F8" s="6" t="s">
        <v>4</v>
      </c>
      <c r="G8" s="6" t="s">
        <v>5</v>
      </c>
      <c r="H8" s="6" t="s">
        <v>6</v>
      </c>
      <c r="I8" s="6" t="s">
        <v>7</v>
      </c>
      <c r="J8" s="6" t="s">
        <v>8</v>
      </c>
      <c r="K8" s="6" t="s">
        <v>9</v>
      </c>
      <c r="L8" s="6" t="s">
        <v>10</v>
      </c>
      <c r="M8" s="6" t="s">
        <v>11</v>
      </c>
      <c r="N8" s="6" t="s">
        <v>12</v>
      </c>
      <c r="O8" s="209" t="s">
        <v>218</v>
      </c>
      <c r="P8" s="6" t="s">
        <v>13</v>
      </c>
      <c r="Q8" s="6" t="s">
        <v>14</v>
      </c>
      <c r="R8" s="6" t="s">
        <v>15</v>
      </c>
      <c r="S8" s="6" t="s">
        <v>16</v>
      </c>
      <c r="T8" s="6" t="s">
        <v>17</v>
      </c>
      <c r="U8" s="6" t="s">
        <v>18</v>
      </c>
      <c r="V8" s="6" t="s">
        <v>19</v>
      </c>
      <c r="W8" s="6" t="s">
        <v>20</v>
      </c>
      <c r="X8" s="6" t="s">
        <v>21</v>
      </c>
      <c r="Y8" s="6" t="s">
        <v>22</v>
      </c>
      <c r="Z8" s="6" t="s">
        <v>23</v>
      </c>
      <c r="AA8" s="6" t="s">
        <v>24</v>
      </c>
      <c r="AB8" s="6" t="s">
        <v>25</v>
      </c>
      <c r="AC8" s="6" t="s">
        <v>26</v>
      </c>
      <c r="AD8" s="6" t="s">
        <v>27</v>
      </c>
      <c r="AE8" s="6" t="s">
        <v>28</v>
      </c>
      <c r="AF8" s="6" t="s">
        <v>29</v>
      </c>
      <c r="AG8" s="31" t="s">
        <v>31</v>
      </c>
      <c r="AH8" s="6" t="s">
        <v>206</v>
      </c>
      <c r="AI8" s="6" t="s">
        <v>32</v>
      </c>
      <c r="AJ8" s="6" t="s">
        <v>33</v>
      </c>
      <c r="AK8" s="6" t="s">
        <v>34</v>
      </c>
      <c r="AL8" s="5" t="s">
        <v>35</v>
      </c>
      <c r="AM8" s="5" t="s">
        <v>36</v>
      </c>
      <c r="AV8" s="39" t="s">
        <v>44</v>
      </c>
      <c r="AW8" s="40" t="s">
        <v>1</v>
      </c>
      <c r="AX8" s="5" t="s">
        <v>2</v>
      </c>
      <c r="AY8" s="5" t="s">
        <v>3</v>
      </c>
      <c r="AZ8" s="5" t="s">
        <v>4</v>
      </c>
      <c r="BA8" s="5" t="s">
        <v>5</v>
      </c>
      <c r="BB8" s="5" t="s">
        <v>6</v>
      </c>
      <c r="BC8" s="5" t="s">
        <v>7</v>
      </c>
      <c r="BD8" s="5" t="s">
        <v>8</v>
      </c>
      <c r="BE8" s="5" t="s">
        <v>9</v>
      </c>
      <c r="BF8" s="5" t="s">
        <v>10</v>
      </c>
      <c r="BG8" s="5" t="s">
        <v>11</v>
      </c>
      <c r="BH8" s="5" t="s">
        <v>12</v>
      </c>
      <c r="BI8" s="209" t="s">
        <v>218</v>
      </c>
      <c r="BJ8" s="5" t="s">
        <v>13</v>
      </c>
      <c r="BK8" s="5" t="s">
        <v>14</v>
      </c>
      <c r="BL8" s="5" t="s">
        <v>15</v>
      </c>
      <c r="BM8" s="5" t="s">
        <v>16</v>
      </c>
      <c r="BN8" s="5" t="s">
        <v>17</v>
      </c>
      <c r="BO8" s="5" t="s">
        <v>18</v>
      </c>
      <c r="BP8" s="5" t="s">
        <v>19</v>
      </c>
      <c r="BQ8" s="6" t="s">
        <v>20</v>
      </c>
      <c r="BR8" s="5" t="s">
        <v>21</v>
      </c>
      <c r="BS8" s="5" t="s">
        <v>22</v>
      </c>
      <c r="BT8" s="5" t="s">
        <v>23</v>
      </c>
      <c r="BU8" s="5" t="s">
        <v>24</v>
      </c>
      <c r="BV8" s="5" t="s">
        <v>25</v>
      </c>
      <c r="BW8" s="5" t="s">
        <v>26</v>
      </c>
      <c r="BX8" s="5" t="s">
        <v>27</v>
      </c>
      <c r="BY8" s="5" t="s">
        <v>28</v>
      </c>
      <c r="BZ8" s="5" t="s">
        <v>29</v>
      </c>
      <c r="CA8" s="20" t="s">
        <v>31</v>
      </c>
      <c r="CB8" s="5" t="s">
        <v>206</v>
      </c>
      <c r="CC8" s="5" t="s">
        <v>32</v>
      </c>
      <c r="CD8" s="5" t="s">
        <v>33</v>
      </c>
      <c r="CE8" s="5" t="s">
        <v>34</v>
      </c>
      <c r="CF8" s="5" t="s">
        <v>35</v>
      </c>
      <c r="CG8" s="5" t="s">
        <v>36</v>
      </c>
    </row>
    <row r="9" spans="1:86" ht="15.75" x14ac:dyDescent="0.25">
      <c r="B9" s="9" t="s">
        <v>1</v>
      </c>
      <c r="C9" s="191" t="str">
        <f>IF(C56="","",IF((C56-zval(Bi_2010!C9))=0,C56,IF((C56-zval(Bi_2010!C9))&gt;0,C56,Bi_2010!C9)))</f>
        <v/>
      </c>
      <c r="D9" s="173" t="str">
        <f>IF(D56="","",IF((D56-zval(Bi_2010!D9))=0,D56,IF((D56-zval(Bi_2010!D9))&gt;0,D56,Bi_2010!D9)))</f>
        <v/>
      </c>
      <c r="E9" s="173" t="str">
        <f>IF(E56="","",IF((E56-zval(Bi_2010!E9))=0,E56,IF((E56-zval(Bi_2010!E9))&gt;0,E56,Bi_2010!E9)))</f>
        <v/>
      </c>
      <c r="F9" s="173">
        <f>IF(F56="","",IF((F56-zval(Bi_2010!F9))=0,F56,IF((F56-zval(Bi_2010!F9))&gt;0,F56,Bi_2010!F9)))</f>
        <v>1.2</v>
      </c>
      <c r="G9" s="173" t="str">
        <f>IF(G56="","",IF((G56-zval(Bi_2010!G9))=0,G56,IF((G56-zval(Bi_2010!G9))&gt;0,G56,Bi_2010!G9)))</f>
        <v/>
      </c>
      <c r="H9" s="173">
        <f>IF(H56="","",IF((H56-zval(Bi_2010!H9))=0,H56,IF((H56-zval(Bi_2010!H9))&gt;0,H56,Bi_2010!H9)))</f>
        <v>2.1800000000000002</v>
      </c>
      <c r="I9" s="173">
        <f>IF(I56="","",IF((I56-zval(Bi_2010!I9))=0,I56,IF((I56-zval(Bi_2010!I9))&gt;0,I56,Bi_2010!I9)))</f>
        <v>2.2000000000000002</v>
      </c>
      <c r="J9" s="173" t="str">
        <f>IF(J56="","",IF((J56-zval(Bi_2010!J9))=0,J56,IF((J56-zval(Bi_2010!J9))&gt;0,J56,Bi_2010!J9)))</f>
        <v/>
      </c>
      <c r="K9" s="173" t="str">
        <f>IF(K56="","",IF((K56-zval(Bi_2010!K9))=0,K56,IF((K56-zval(Bi_2010!K9))&gt;0,K56,Bi_2010!K9)))</f>
        <v/>
      </c>
      <c r="L9" s="173" t="str">
        <f>IF(L56="","",IF((L56-zval(Bi_2010!L9))=0,L56,IF((L56-zval(Bi_2010!L9))&gt;0,L56,Bi_2010!L9)))</f>
        <v/>
      </c>
      <c r="M9" s="173" t="str">
        <f>IF(M56="","",IF((M56-zval(Bi_2010!M9))=0,M56,IF((M56-zval(Bi_2010!M9))&gt;0,M56,Bi_2010!M9)))</f>
        <v/>
      </c>
      <c r="N9" s="173" t="str">
        <f>IF(N56="","",IF((N56-zval(Bi_2010!N9))=0,N56,IF((N56-zval(Bi_2010!N9))&gt;0,N56,Bi_2010!N9)))</f>
        <v/>
      </c>
      <c r="O9" s="173" t="str">
        <f>IF(O56="","",IF((O56-zval(Bi_2010!O9))=0,O56,IF((O56-zval(Bi_2010!O9))&gt;0,O56,Bi_2010!O9)))</f>
        <v/>
      </c>
      <c r="P9" s="173">
        <f>IF(P56="","",IF((P56-zval(Bi_2010!P9))=0,P56,IF((P56-zval(Bi_2010!P9))&gt;0,P56,Bi_2010!P9)))</f>
        <v>1.5</v>
      </c>
      <c r="Q9" s="173" t="str">
        <f>IF(Q56="","",IF((Q56-zval(Bi_2010!Q9))=0,Q56,IF((Q56-zval(Bi_2010!Q9))&gt;0,Q56,Bi_2010!Q9)))</f>
        <v/>
      </c>
      <c r="R9" s="173" t="str">
        <f>IF(R56="","",IF((R56-zval(Bi_2010!R9))=0,R56,IF((R56-zval(Bi_2010!R9))&gt;0,R56,Bi_2010!R9)))</f>
        <v/>
      </c>
      <c r="S9" s="173">
        <f>IF(S56="","",IF((S56-zval(Bi_2010!S9))=0,S56,IF((S56-zval(Bi_2010!S9))&gt;0,S56,Bi_2010!S9)))</f>
        <v>0.3</v>
      </c>
      <c r="T9" s="173" t="str">
        <f>IF(T56="","",IF((T56-zval(Bi_2010!T9))=0,T56,IF((T56-zval(Bi_2010!T9))&gt;0,T56,Bi_2010!T9)))</f>
        <v/>
      </c>
      <c r="U9" s="173" t="str">
        <f>IF(U56="","",IF((U56-zval(Bi_2010!U9))=0,U56,IF((U56-zval(Bi_2010!U9))&gt;0,U56,Bi_2010!U9)))</f>
        <v/>
      </c>
      <c r="V9" s="173" t="str">
        <f>IF(V56="","",IF((V56-zval(Bi_2010!V9))=0,V56,IF((V56-zval(Bi_2010!V9))&gt;0,V56,Bi_2010!V9)))</f>
        <v/>
      </c>
      <c r="W9" s="173" t="str">
        <f>IF(W56="","",IF((W56-zval(Bi_2010!W9))=0,W56,IF((W56-zval(Bi_2010!W9))&gt;0,W56,Bi_2010!W9)))</f>
        <v/>
      </c>
      <c r="X9" s="173" t="str">
        <f>IF(X56="","",IF((X56-zval(Bi_2010!X9))=0,X56,IF((X56-zval(Bi_2010!X9))&gt;0,X56,Bi_2010!X9)))</f>
        <v/>
      </c>
      <c r="Y9" s="173" t="str">
        <f>IF(Y56="","",IF((Y56-zval(Bi_2010!Y9))=0,Y56,IF((Y56-zval(Bi_2010!Y9))&gt;0,Y56,Bi_2010!Y9)))</f>
        <v/>
      </c>
      <c r="Z9" s="173" t="str">
        <f>IF(Z56="","",IF((Z56-zval(Bi_2010!Z9))=0,Z56,IF((Z56-zval(Bi_2010!Z9))&gt;0,Z56,Bi_2010!Z9)))</f>
        <v/>
      </c>
      <c r="AA9" s="173" t="str">
        <f>IF(AA56="","",IF((AA56-zval(Bi_2010!AA9))=0,AA56,IF((AA56-zval(Bi_2010!AA9))&gt;0,AA56,Bi_2010!AA9)))</f>
        <v/>
      </c>
      <c r="AB9" s="173" t="str">
        <f>IF(AB56="","",IF((AB56-zval(Bi_2010!AB9))=0,AB56,IF((AB56-zval(Bi_2010!AB9))&gt;0,AB56,Bi_2010!AB9)))</f>
        <v/>
      </c>
      <c r="AC9" s="173" t="str">
        <f>IF(AC56="","",IF((AC56-zval(Bi_2010!AC9))=0,AC56,IF((AC56-zval(Bi_2010!AC9))&gt;0,AC56,Bi_2010!AC9)))</f>
        <v/>
      </c>
      <c r="AD9" s="173">
        <f>IF(AD56="","",IF((AD56-zval(Bi_2010!AD9))=0,AD56,IF((AD56-zval(Bi_2010!AD9))&gt;0,AD56,Bi_2010!AD9)))</f>
        <v>0.9</v>
      </c>
      <c r="AE9" s="173" t="str">
        <f>IF(AE56="","",IF((AE56-zval(Bi_2010!AE9))=0,AE56,IF((AE56-zval(Bi_2010!AE9))&gt;0,AE56,Bi_2010!AE9)))</f>
        <v/>
      </c>
      <c r="AF9" s="173" t="str">
        <f>IF(AF56="","",IF((AF56-zval(Bi_2010!AF9))=0,AF56,IF((AF56-zval(Bi_2010!AF9))&gt;0,AF56,Bi_2010!AF9)))</f>
        <v/>
      </c>
      <c r="AG9" s="192" t="str">
        <f>IF(AG56="","",IF((AG56-zval(Bi_2010!AG9))=0,AG56,IF((AG56-zval(Bi_2010!AG9))&gt;0,AG56,Bi_2010!AG9)))</f>
        <v/>
      </c>
      <c r="AH9" s="192" t="str">
        <f>IF(AH56="","",IF((AH56-zval(Bi_2010!AH9))=0,AH56,IF((AH56-zval(Bi_2010!AH9))&gt;0,AH56,Bi_2010!AH9)))</f>
        <v/>
      </c>
      <c r="AI9" s="192" t="str">
        <f>IF(AI56="","",IF((AI56-zval(Bi_2010!AI9))=0,AI56,IF((AI56-zval(Bi_2010!AI9))&gt;0,AI56,Bi_2010!AI9)))</f>
        <v/>
      </c>
      <c r="AJ9" s="192" t="str">
        <f>IF(AJ56="","",IF((AJ56-zval(Bi_2010!AJ9))=0,AJ56,IF((AJ56-zval(Bi_2010!AJ9))&gt;0,AJ56,Bi_2010!AJ9)))</f>
        <v/>
      </c>
      <c r="AK9" s="192" t="str">
        <f>IF(AK56="","",IF((AK56-zval(Bi_2010!AK9))=0,AK56,IF((AK56-zval(Bi_2010!AK9))&gt;0,AK56,Bi_2010!AK9)))</f>
        <v/>
      </c>
      <c r="AL9" s="192" t="str">
        <f>IF(AL56="","",IF((AL56-zval(Bi_2010!AL9))=0,AL56,IF((AL56-zval(Bi_2010!AL9))&gt;0,AL56,Bi_2010!AL9)))</f>
        <v/>
      </c>
      <c r="AM9" s="193" t="str">
        <f>IF(AM56="","",IF((AM56-zval(Bi_2010!AM9))=0,AM56,IF((AM56-zval(Bi_2010!AM9))&gt;0,AM56,Bi_2010!AM9)))</f>
        <v/>
      </c>
      <c r="AV9" s="9" t="s">
        <v>1</v>
      </c>
      <c r="AW9" s="82"/>
      <c r="AX9" s="83"/>
      <c r="AY9" s="83"/>
      <c r="AZ9" s="83">
        <v>1.2</v>
      </c>
      <c r="BA9" s="83"/>
      <c r="BB9" s="83">
        <v>2.1800000000000002</v>
      </c>
      <c r="BC9" s="83">
        <v>2.2000000000000002</v>
      </c>
      <c r="BD9" s="83"/>
      <c r="BE9" s="83"/>
      <c r="BF9" s="83"/>
      <c r="BG9" s="83"/>
      <c r="BH9" s="83"/>
      <c r="BI9" s="83"/>
      <c r="BJ9" s="83">
        <v>1.2</v>
      </c>
      <c r="BK9" s="83"/>
      <c r="BL9" s="83"/>
      <c r="BM9" s="83">
        <v>0.28499999999999998</v>
      </c>
      <c r="BN9" s="83"/>
      <c r="BO9" s="83"/>
      <c r="BP9" s="83"/>
      <c r="BQ9" s="83"/>
      <c r="BR9" s="83"/>
      <c r="BS9" s="83"/>
      <c r="BT9" s="83"/>
      <c r="BU9" s="83"/>
      <c r="BV9" s="83"/>
      <c r="BW9" s="83"/>
      <c r="BX9" s="83">
        <v>0.9</v>
      </c>
      <c r="BY9" s="83"/>
      <c r="BZ9" s="83"/>
      <c r="CA9" s="84"/>
      <c r="CB9" s="84"/>
      <c r="CC9" s="84"/>
      <c r="CD9" s="84"/>
      <c r="CE9" s="84"/>
      <c r="CF9" s="84"/>
      <c r="CG9" s="85"/>
    </row>
    <row r="10" spans="1:86" ht="15.75" x14ac:dyDescent="0.25">
      <c r="B10" s="9" t="s">
        <v>2</v>
      </c>
      <c r="C10" s="176" t="str">
        <f>IF(C57="","",IF((C57-zval(Bi_2010!C10))=0,C57,IF((C57-zval(Bi_2010!C10))&gt;0,C57,Bi_2010!C10)))</f>
        <v/>
      </c>
      <c r="D10" s="194" t="str">
        <f>IF(D57="","",IF((D57-zval(Bi_2010!D10))=0,D57,IF((D57-zval(Bi_2010!D10))&gt;0,D57,Bi_2010!D10)))</f>
        <v/>
      </c>
      <c r="E10" s="99" t="str">
        <f>IF(E57="","",IF((E57-zval(Bi_2010!E10))=0,E57,IF((E57-zval(Bi_2010!E10))&gt;0,E57,Bi_2010!E10)))</f>
        <v/>
      </c>
      <c r="F10" s="99" t="str">
        <f>IF(F57="","",IF((F57-zval(Bi_2010!F10))=0,F57,IF((F57-zval(Bi_2010!F10))&gt;0,F57,Bi_2010!F10)))</f>
        <v/>
      </c>
      <c r="G10" s="99" t="str">
        <f>IF(G57="","",IF((G57-zval(Bi_2010!G10))=0,G57,IF((G57-zval(Bi_2010!G10))&gt;0,G57,Bi_2010!G10)))</f>
        <v/>
      </c>
      <c r="H10" s="99" t="str">
        <f>IF(H57="","",IF((H57-zval(Bi_2010!H10))=0,H57,IF((H57-zval(Bi_2010!H10))&gt;0,H57,Bi_2010!H10)))</f>
        <v/>
      </c>
      <c r="I10" s="99" t="str">
        <f>IF(I57="","",IF((I57-zval(Bi_2010!I10))=0,I57,IF((I57-zval(Bi_2010!I10))&gt;0,I57,Bi_2010!I10)))</f>
        <v/>
      </c>
      <c r="J10" s="99" t="str">
        <f>IF(J57="","",IF((J57-zval(Bi_2010!J10))=0,J57,IF((J57-zval(Bi_2010!J10))&gt;0,J57,Bi_2010!J10)))</f>
        <v/>
      </c>
      <c r="K10" s="99" t="str">
        <f>IF(K57="","",IF((K57-zval(Bi_2010!K10))=0,K57,IF((K57-zval(Bi_2010!K10))&gt;0,K57,Bi_2010!K10)))</f>
        <v/>
      </c>
      <c r="L10" s="99" t="str">
        <f>IF(L57="","",IF((L57-zval(Bi_2010!L10))=0,L57,IF((L57-zval(Bi_2010!L10))&gt;0,L57,Bi_2010!L10)))</f>
        <v/>
      </c>
      <c r="M10" s="99" t="str">
        <f>IF(M57="","",IF((M57-zval(Bi_2010!M10))=0,M57,IF((M57-zval(Bi_2010!M10))&gt;0,M57,Bi_2010!M10)))</f>
        <v/>
      </c>
      <c r="N10" s="99">
        <f>D20</f>
        <v>3.7</v>
      </c>
      <c r="O10" s="99" t="str">
        <f>IF(O57="","",IF((O57-zval(Bi_2010!O10))=0,O57,IF((O57-zval(Bi_2010!O10))&gt;0,O57,Bi_2010!O10)))</f>
        <v/>
      </c>
      <c r="P10" s="99" t="str">
        <f>IF(P57="","",IF((P57-zval(Bi_2010!P10))=0,P57,IF((P57-zval(Bi_2010!P10))&gt;0,P57,Bi_2010!P10)))</f>
        <v/>
      </c>
      <c r="Q10" s="99" t="str">
        <f>IF(Q57="","",IF((Q57-zval(Bi_2010!Q10))=0,Q57,IF((Q57-zval(Bi_2010!Q10))&gt;0,Q57,Bi_2010!Q10)))</f>
        <v/>
      </c>
      <c r="R10" s="99" t="str">
        <f>IF(R57="","",IF((R57-zval(Bi_2010!R10))=0,R57,IF((R57-zval(Bi_2010!R10))&gt;0,R57,Bi_2010!R10)))</f>
        <v/>
      </c>
      <c r="S10" s="99" t="str">
        <f>IF(S57="","",IF((S57-zval(Bi_2010!S10))=0,S57,IF((S57-zval(Bi_2010!S10))&gt;0,S57,Bi_2010!S10)))</f>
        <v/>
      </c>
      <c r="T10" s="99" t="str">
        <f>IF(T57="","",IF((T57-zval(Bi_2010!T10))=0,T57,IF((T57-zval(Bi_2010!T10))&gt;0,T57,Bi_2010!T10)))</f>
        <v/>
      </c>
      <c r="U10" s="99">
        <f>IF(U57="","",IF((U57-zval(Bi_2010!U10))=0,U57,IF((U57-zval(Bi_2010!U10))&gt;0,U57,Bi_2010!U10)))</f>
        <v>0.6</v>
      </c>
      <c r="V10" s="99" t="str">
        <f>IF(V57="","",IF((V57-zval(Bi_2010!V10))=0,V57,IF((V57-zval(Bi_2010!V10))&gt;0,V57,Bi_2010!V10)))</f>
        <v/>
      </c>
      <c r="W10" s="99" t="str">
        <f>IF(W57="","",IF((W57-zval(Bi_2010!W10))=0,W57,IF((W57-zval(Bi_2010!W10))&gt;0,W57,Bi_2010!W10)))</f>
        <v/>
      </c>
      <c r="X10" s="99">
        <f>IF(X57="","",IF((X57-zval(Bi_2010!X10))=0,X57,IF((X57-zval(Bi_2010!X10))&gt;0,X57,Bi_2010!X10)))</f>
        <v>2.4</v>
      </c>
      <c r="Y10" s="99" t="str">
        <f>IF(Y57="","",IF((Y57-zval(Bi_2010!Y10))=0,Y57,IF((Y57-zval(Bi_2010!Y10))&gt;0,Y57,Bi_2010!Y10)))</f>
        <v/>
      </c>
      <c r="Z10" s="99" t="str">
        <f>IF(Z57="","",IF((Z57-zval(Bi_2010!Z10))=0,Z57,IF((Z57-zval(Bi_2010!Z10))&gt;0,Z57,Bi_2010!Z10)))</f>
        <v/>
      </c>
      <c r="AA10" s="99" t="str">
        <f>IF(AA57="","",IF((AA57-zval(Bi_2010!AA10))=0,AA57,IF((AA57-zval(Bi_2010!AA10))&gt;0,AA57,Bi_2010!AA10)))</f>
        <v/>
      </c>
      <c r="AB10" s="99" t="str">
        <f>IF(AB57="","",IF((AB57-zval(Bi_2010!AB10))=0,AB57,IF((AB57-zval(Bi_2010!AB10))&gt;0,AB57,Bi_2010!AB10)))</f>
        <v/>
      </c>
      <c r="AC10" s="99" t="str">
        <f>IF(AC57="","",IF((AC57-zval(Bi_2010!AC10))=0,AC57,IF((AC57-zval(Bi_2010!AC10))&gt;0,AC57,Bi_2010!AC10)))</f>
        <v/>
      </c>
      <c r="AD10" s="99" t="str">
        <f>IF(AD57="","",IF((AD57-zval(Bi_2010!AD10))=0,AD57,IF((AD57-zval(Bi_2010!AD10))&gt;0,AD57,Bi_2010!AD10)))</f>
        <v/>
      </c>
      <c r="AE10" s="99" t="str">
        <f>IF(AE57="","",IF((AE57-zval(Bi_2010!AE10))=0,AE57,IF((AE57-zval(Bi_2010!AE10))&gt;0,AE57,Bi_2010!AE10)))</f>
        <v/>
      </c>
      <c r="AF10" s="99" t="str">
        <f>IF(AF57="","",IF((AF57-zval(Bi_2010!AF10))=0,AF57,IF((AF57-zval(Bi_2010!AF10))&gt;0,AF57,Bi_2010!AF10)))</f>
        <v/>
      </c>
      <c r="AG10" s="195" t="str">
        <f>IF(AG57="","",IF((AG57-zval(Bi_2010!AG10))=0,AG57,IF((AG57-zval(Bi_2010!AG10))&gt;0,AG57,Bi_2010!AG10)))</f>
        <v/>
      </c>
      <c r="AH10" s="195" t="str">
        <f>IF(AH57="","",IF((AH57-zval(Bi_2010!AH10))=0,AH57,IF((AH57-zval(Bi_2010!AH10))&gt;0,AH57,Bi_2010!AH10)))</f>
        <v/>
      </c>
      <c r="AI10" s="195" t="str">
        <f>IF(AI57="","",IF((AI57-zval(Bi_2010!AI10))=0,AI57,IF((AI57-zval(Bi_2010!AI10))&gt;0,AI57,Bi_2010!AI10)))</f>
        <v/>
      </c>
      <c r="AJ10" s="195" t="str">
        <f>IF(AJ57="","",IF((AJ57-zval(Bi_2010!AJ10))=0,AJ57,IF((AJ57-zval(Bi_2010!AJ10))&gt;0,AJ57,Bi_2010!AJ10)))</f>
        <v/>
      </c>
      <c r="AK10" s="195" t="str">
        <f>IF(AK57="","",IF((AK57-zval(Bi_2010!AK10))=0,AK57,IF((AK57-zval(Bi_2010!AK10))&gt;0,AK57,Bi_2010!AK10)))</f>
        <v/>
      </c>
      <c r="AL10" s="195" t="str">
        <f>IF(AL57="","",IF((AL57-zval(Bi_2010!AL10))=0,AL57,IF((AL57-zval(Bi_2010!AL10))&gt;0,AL57,Bi_2010!AL10)))</f>
        <v/>
      </c>
      <c r="AM10" s="196" t="str">
        <f>IF(AM57="","",IF((AM57-zval(Bi_2010!AM10))=0,AM57,IF((AM57-zval(Bi_2010!AM10))&gt;0,AM57,Bi_2010!AM10)))</f>
        <v/>
      </c>
      <c r="AV10" s="9" t="s">
        <v>2</v>
      </c>
      <c r="AW10" s="86"/>
      <c r="AX10" s="76"/>
      <c r="AY10" s="77"/>
      <c r="AZ10" s="77"/>
      <c r="BA10" s="77"/>
      <c r="BB10" s="77"/>
      <c r="BC10" s="77"/>
      <c r="BD10" s="77"/>
      <c r="BE10" s="77"/>
      <c r="BF10" s="77"/>
      <c r="BG10" s="77"/>
      <c r="BH10" s="77">
        <v>3.7</v>
      </c>
      <c r="BI10" s="77"/>
      <c r="BJ10" s="77"/>
      <c r="BK10" s="77"/>
      <c r="BL10" s="77"/>
      <c r="BM10" s="77"/>
      <c r="BN10" s="77"/>
      <c r="BO10" s="77">
        <v>0.6</v>
      </c>
      <c r="BP10" s="77"/>
      <c r="BQ10" s="77"/>
      <c r="BR10" s="77">
        <v>2.4</v>
      </c>
      <c r="BS10" s="77"/>
      <c r="BT10" s="77"/>
      <c r="BU10" s="77"/>
      <c r="BV10" s="77"/>
      <c r="BW10" s="77"/>
      <c r="BX10" s="77"/>
      <c r="BY10" s="77"/>
      <c r="BZ10" s="77"/>
      <c r="CA10" s="78"/>
      <c r="CB10" s="78"/>
      <c r="CC10" s="78"/>
      <c r="CD10" s="78"/>
      <c r="CE10" s="78"/>
      <c r="CF10" s="78"/>
      <c r="CG10" s="87"/>
    </row>
    <row r="11" spans="1:86" ht="15.75" x14ac:dyDescent="0.25">
      <c r="B11" s="9" t="s">
        <v>3</v>
      </c>
      <c r="C11" s="176" t="str">
        <f>IF(C58="","",IF((C58-zval(Bi_2010!C11))=0,C58,IF((C58-zval(Bi_2010!C11))&gt;0,C58,Bi_2010!C11)))</f>
        <v/>
      </c>
      <c r="D11" s="99" t="str">
        <f>IF(D58="","",IF((D58-zval(Bi_2010!D11))=0,D58,IF((D58-zval(Bi_2010!D11))&gt;0,D58,Bi_2010!D11)))</f>
        <v/>
      </c>
      <c r="E11" s="194" t="str">
        <f>IF(E58="","",IF((E58-zval(Bi_2010!E11))=0,E58,IF((E58-zval(Bi_2010!E11))&gt;0,E58,Bi_2010!E11)))</f>
        <v/>
      </c>
      <c r="F11" s="99" t="str">
        <f>IF(F58="","",IF((F58-zval(Bi_2010!F11))=0,F58,IF((F58-zval(Bi_2010!F11))&gt;0,F58,Bi_2010!F11)))</f>
        <v/>
      </c>
      <c r="G11" s="99" t="str">
        <f>IF(G58="","",IF((G58-zval(Bi_2010!G11))=0,G58,IF((G58-zval(Bi_2010!G11))&gt;0,G58,Bi_2010!G11)))</f>
        <v/>
      </c>
      <c r="H11" s="99" t="str">
        <f>IF(H58="","",IF((H58-zval(Bi_2010!H11))=0,H58,IF((H58-zval(Bi_2010!H11))&gt;0,H58,Bi_2010!H11)))</f>
        <v/>
      </c>
      <c r="I11" s="99" t="str">
        <f>IF(I58="","",IF((I58-zval(Bi_2010!I11))=0,I58,IF((I58-zval(Bi_2010!I11))&gt;0,I58,Bi_2010!I11)))</f>
        <v/>
      </c>
      <c r="J11" s="99" t="str">
        <f>IF(J58="","",IF((J58-zval(Bi_2010!J11))=0,J58,IF((J58-zval(Bi_2010!J11))&gt;0,J58,Bi_2010!J11)))</f>
        <v/>
      </c>
      <c r="K11" s="99" t="str">
        <f>IF(K58="","",IF((K58-zval(Bi_2010!K11))=0,K58,IF((K58-zval(Bi_2010!K11))&gt;0,K58,Bi_2010!K11)))</f>
        <v/>
      </c>
      <c r="L11" s="99" t="str">
        <f>IF(L58="","",IF((L58-zval(Bi_2010!L11))=0,L58,IF((L58-zval(Bi_2010!L11))&gt;0,L58,Bi_2010!L11)))</f>
        <v/>
      </c>
      <c r="M11" s="99" t="str">
        <f>IF(M58="","",IF((M58-zval(Bi_2010!M11))=0,M58,IF((M58-zval(Bi_2010!M11))&gt;0,M58,Bi_2010!M11)))</f>
        <v/>
      </c>
      <c r="N11" s="99" t="str">
        <f>IF(N58="","",IF((N58-zval(Bi_2010!N11))=0,N58,IF((N58-zval(Bi_2010!N11))&gt;0,N58,Bi_2010!N11)))</f>
        <v/>
      </c>
      <c r="O11" s="99">
        <f>IF(O58="","",IF((O58-zval(Bi_2010!O11))=0,O58,IF((O58-zval(Bi_2010!O11))&gt;0,O58,Bi_2010!O11)))</f>
        <v>1.5</v>
      </c>
      <c r="P11" s="99" t="str">
        <f>IF(P58="","",IF((P58-zval(Bi_2010!P11))=0,P58,IF((P58-zval(Bi_2010!P11))&gt;0,P58,Bi_2010!P11)))</f>
        <v/>
      </c>
      <c r="Q11" s="99" t="str">
        <f>IF(Q58="","",IF((Q58-zval(Bi_2010!Q11))=0,Q58,IF((Q58-zval(Bi_2010!Q11))&gt;0,Q58,Bi_2010!Q11)))</f>
        <v/>
      </c>
      <c r="R11" s="99" t="str">
        <f>IF(R58="","",IF((R58-zval(Bi_2010!R11))=0,R58,IF((R58-zval(Bi_2010!R11))&gt;0,R58,Bi_2010!R11)))</f>
        <v/>
      </c>
      <c r="S11" s="99" t="str">
        <f>IF(S58="","",IF((S58-zval(Bi_2010!S11))=0,S58,IF((S58-zval(Bi_2010!S11))&gt;0,S58,Bi_2010!S11)))</f>
        <v/>
      </c>
      <c r="T11" s="99" t="str">
        <f>IF(T58="","",IF((T58-zval(Bi_2010!T11))=0,T58,IF((T58-zval(Bi_2010!T11))&gt;0,T58,Bi_2010!T11)))</f>
        <v/>
      </c>
      <c r="U11" s="99" t="str">
        <f>IF(U58="","",IF((U58-zval(Bi_2010!U11))=0,U58,IF((U58-zval(Bi_2010!U11))&gt;0,U58,Bi_2010!U11)))</f>
        <v/>
      </c>
      <c r="V11" s="99" t="str">
        <f>IF(V58="","",IF((V58-zval(Bi_2010!V11))=0,V58,IF((V58-zval(Bi_2010!V11))&gt;0,V58,Bi_2010!V11)))</f>
        <v/>
      </c>
      <c r="W11" s="99" t="str">
        <f>IF(W58="","",IF((W58-zval(Bi_2010!W11))=0,W58,IF((W58-zval(Bi_2010!W11))&gt;0,W58,Bi_2010!W11)))</f>
        <v/>
      </c>
      <c r="X11" s="99" t="str">
        <f>IF(X58="","",IF((X58-zval(Bi_2010!X11))=0,X58,IF((X58-zval(Bi_2010!X11))&gt;0,X58,Bi_2010!X11)))</f>
        <v/>
      </c>
      <c r="Y11" s="99" t="str">
        <f>IF(Y58="","",IF((Y58-zval(Bi_2010!Y11))=0,Y58,IF((Y58-zval(Bi_2010!Y11))&gt;0,Y58,Bi_2010!Y11)))</f>
        <v/>
      </c>
      <c r="Z11" s="99" t="str">
        <f>IF(Z58="","",IF((Z58-zval(Bi_2010!Z11))=0,Z58,IF((Z58-zval(Bi_2010!Z11))&gt;0,Z58,Bi_2010!Z11)))</f>
        <v/>
      </c>
      <c r="AA11" s="99" t="str">
        <f>IF(AA58="","",IF((AA58-zval(Bi_2010!AA11))=0,AA58,IF((AA58-zval(Bi_2010!AA11))&gt;0,AA58,Bi_2010!AA11)))</f>
        <v/>
      </c>
      <c r="AB11" s="99">
        <f>IF(AB58="","",IF((AB58-zval(Bi_2010!AB11))=0,AB58,IF((AB58-zval(Bi_2010!AB11))&gt;0,AB58,Bi_2010!AB11)))</f>
        <v>0.95</v>
      </c>
      <c r="AC11" s="99" t="str">
        <f>IF(AC58="","",IF((AC58-zval(Bi_2010!AC11))=0,AC58,IF((AC58-zval(Bi_2010!AC11))&gt;0,AC58,Bi_2010!AC11)))</f>
        <v/>
      </c>
      <c r="AD11" s="99" t="str">
        <f>IF(AD58="","",IF((AD58-zval(Bi_2010!AD11))=0,AD58,IF((AD58-zval(Bi_2010!AD11))&gt;0,AD58,Bi_2010!AD11)))</f>
        <v/>
      </c>
      <c r="AE11" s="99" t="str">
        <f>IF(AE58="","",IF((AE58-zval(Bi_2010!AE11))=0,AE58,IF((AE58-zval(Bi_2010!AE11))&gt;0,AE58,Bi_2010!AE11)))</f>
        <v/>
      </c>
      <c r="AF11" s="99" t="str">
        <f>IF(AF58="","",IF((AF58-zval(Bi_2010!AF11))=0,AF58,IF((AF58-zval(Bi_2010!AF11))&gt;0,AF58,Bi_2010!AF11)))</f>
        <v/>
      </c>
      <c r="AG11" s="195" t="str">
        <f>IF(AG58="","",IF((AG58-zval(Bi_2010!AG11))=0,AG58,IF((AG58-zval(Bi_2010!AG11))&gt;0,AG58,Bi_2010!AG11)))</f>
        <v/>
      </c>
      <c r="AH11" s="195" t="str">
        <f>IF(AH58="","",IF((AH58-zval(Bi_2010!AH11))=0,AH58,IF((AH58-zval(Bi_2010!AH11))&gt;0,AH58,Bi_2010!AH11)))</f>
        <v/>
      </c>
      <c r="AI11" s="195" t="str">
        <f>IF(AI58="","",IF((AI58-zval(Bi_2010!AI11))=0,AI58,IF((AI58-zval(Bi_2010!AI11))&gt;0,AI58,Bi_2010!AI11)))</f>
        <v/>
      </c>
      <c r="AJ11" s="195" t="str">
        <f>IF(AJ58="","",IF((AJ58-zval(Bi_2010!AJ11))=0,AJ58,IF((AJ58-zval(Bi_2010!AJ11))&gt;0,AJ58,Bi_2010!AJ11)))</f>
        <v/>
      </c>
      <c r="AK11" s="195">
        <f>IF(AK58="","",IF((AK58-zval(Bi_2010!AK11))=0,AK58,IF((AK58-zval(Bi_2010!AK11))&gt;0,AK58,Bi_2010!AK11)))</f>
        <v>0.45</v>
      </c>
      <c r="AL11" s="99">
        <f>IF(AL58="","",IF((AL58-zval(Bi_2010!AL11))=0,AL58,IF((AL58-zval(Bi_2010!AL11))&gt;0,AL58,Bi_2010!AL11)))</f>
        <v>1</v>
      </c>
      <c r="AM11" s="196" t="str">
        <f>IF(AM58="","",IF((AM58-zval(Bi_2010!AM11))=0,AM58,IF((AM58-zval(Bi_2010!AM11))&gt;0,AM58,Bi_2010!AM11)))</f>
        <v/>
      </c>
      <c r="AV11" s="9" t="s">
        <v>3</v>
      </c>
      <c r="AW11" s="86"/>
      <c r="AX11" s="77"/>
      <c r="AY11" s="76"/>
      <c r="AZ11" s="77"/>
      <c r="BA11" s="77"/>
      <c r="BB11" s="77"/>
      <c r="BC11" s="77"/>
      <c r="BD11" s="77"/>
      <c r="BE11" s="77"/>
      <c r="BF11" s="77"/>
      <c r="BG11" s="77"/>
      <c r="BH11" s="77"/>
      <c r="BI11" s="77">
        <v>1.4</v>
      </c>
      <c r="BJ11" s="77"/>
      <c r="BK11" s="77"/>
      <c r="BL11" s="77"/>
      <c r="BM11" s="77"/>
      <c r="BN11" s="77"/>
      <c r="BO11" s="77"/>
      <c r="BP11" s="77"/>
      <c r="BQ11" s="77"/>
      <c r="BR11" s="77"/>
      <c r="BS11" s="77"/>
      <c r="BT11" s="77"/>
      <c r="BU11" s="77"/>
      <c r="BV11" s="77">
        <v>0.95</v>
      </c>
      <c r="BW11" s="77"/>
      <c r="BX11" s="77"/>
      <c r="BY11" s="77"/>
      <c r="BZ11" s="77"/>
      <c r="CA11" s="78"/>
      <c r="CB11" s="78"/>
      <c r="CC11" s="78"/>
      <c r="CD11" s="78"/>
      <c r="CE11" s="78">
        <v>0.25</v>
      </c>
      <c r="CF11" s="77">
        <v>0.5</v>
      </c>
      <c r="CG11" s="87"/>
    </row>
    <row r="12" spans="1:86" ht="15.75" x14ac:dyDescent="0.25">
      <c r="B12" s="9" t="s">
        <v>4</v>
      </c>
      <c r="C12" s="176">
        <f>IF(C59="","",IF((C59-zval(Bi_2010!C12))=0,C59,IF((C59-zval(Bi_2010!C12))&gt;0,C59,Bi_2010!C12)))</f>
        <v>1.2</v>
      </c>
      <c r="D12" s="99" t="str">
        <f>IF(D59="","",IF((D59-zval(Bi_2010!D12))=0,D59,IF((D59-zval(Bi_2010!D12))&gt;0,D59,Bi_2010!D12)))</f>
        <v/>
      </c>
      <c r="E12" s="99" t="str">
        <f>IF(E59="","",IF((E59-zval(Bi_2010!E12))=0,E59,IF((E59-zval(Bi_2010!E12))&gt;0,E59,Bi_2010!E12)))</f>
        <v/>
      </c>
      <c r="F12" s="194" t="str">
        <f>IF(F59="","",IF((F59-zval(Bi_2010!F12))=0,F59,IF((F59-zval(Bi_2010!F12))&gt;0,F59,Bi_2010!F12)))</f>
        <v/>
      </c>
      <c r="G12" s="99" t="str">
        <f>IF(G59="","",IF((G59-zval(Bi_2010!G12))=0,G59,IF((G59-zval(Bi_2010!G12))&gt;0,G59,Bi_2010!G12)))</f>
        <v/>
      </c>
      <c r="H12" s="99" t="str">
        <f>IF(H59="","",IF((H59-zval(Bi_2010!H12))=0,H59,IF((H59-zval(Bi_2010!H12))&gt;0,H59,Bi_2010!H12)))</f>
        <v/>
      </c>
      <c r="I12" s="99">
        <f>IF(I59="","",IF((I59-zval(Bi_2010!I12))=0,I59,IF((I59-zval(Bi_2010!I12))&gt;0,I59,Bi_2010!I12)))</f>
        <v>4.4000000000000004</v>
      </c>
      <c r="J12" s="99" t="str">
        <f>IF(J59="","",IF((J59-zval(Bi_2010!J12))=0,J59,IF((J59-zval(Bi_2010!J12))&gt;0,J59,Bi_2010!J12)))</f>
        <v/>
      </c>
      <c r="K12" s="99" t="str">
        <f>IF(K59="","",IF((K59-zval(Bi_2010!K12))=0,K59,IF((K59-zval(Bi_2010!K12))&gt;0,K59,Bi_2010!K12)))</f>
        <v/>
      </c>
      <c r="L12" s="99" t="str">
        <f>IF(L59="","",IF((L59-zval(Bi_2010!L12))=0,L59,IF((L59-zval(Bi_2010!L12))&gt;0,L59,Bi_2010!L12)))</f>
        <v/>
      </c>
      <c r="M12" s="99" t="str">
        <f>IF(M59="","",IF((M59-zval(Bi_2010!M12))=0,M59,IF((M59-zval(Bi_2010!M12))&gt;0,M59,Bi_2010!M12)))</f>
        <v/>
      </c>
      <c r="N12" s="99">
        <f>IF(N59="","",IF((N59-zval(Bi_2010!N12))=0,N59,IF((N59-zval(Bi_2010!N12))&gt;0,N59,Bi_2010!N12)))</f>
        <v>3.5</v>
      </c>
      <c r="O12" s="99" t="str">
        <f>IF(O59="","",IF((O59-zval(Bi_2010!O12))=0,O59,IF((O59-zval(Bi_2010!O12))&gt;0,O59,Bi_2010!O12)))</f>
        <v/>
      </c>
      <c r="P12" s="99" t="str">
        <f>IF(P59="","",IF((P59-zval(Bi_2010!P12))=0,P59,IF((P59-zval(Bi_2010!P12))&gt;0,P59,Bi_2010!P12)))</f>
        <v/>
      </c>
      <c r="Q12" s="99" t="str">
        <f>IF(Q59="","",IF((Q59-zval(Bi_2010!Q12))=0,Q59,IF((Q59-zval(Bi_2010!Q12))&gt;0,Q59,Bi_2010!Q12)))</f>
        <v/>
      </c>
      <c r="R12" s="99" t="str">
        <f>IF(R59="","",IF((R59-zval(Bi_2010!R12))=0,R59,IF((R59-zval(Bi_2010!R12))&gt;0,R59,Bi_2010!R12)))</f>
        <v/>
      </c>
      <c r="S12" s="99">
        <f>IF(S59="","",IF((S59-zval(Bi_2010!S12))=0,S59,IF((S59-zval(Bi_2010!S12))&gt;0,S59,Bi_2010!S12)))</f>
        <v>4.6399999999999997</v>
      </c>
      <c r="T12" s="99" t="str">
        <f>IF(T59="","",IF((T59-zval(Bi_2010!T12))=0,T59,IF((T59-zval(Bi_2010!T12))&gt;0,T59,Bi_2010!T12)))</f>
        <v/>
      </c>
      <c r="U12" s="99" t="str">
        <f>IF(U59="","",IF((U59-zval(Bi_2010!U12))=0,U59,IF((U59-zval(Bi_2010!U12))&gt;0,U59,Bi_2010!U12)))</f>
        <v/>
      </c>
      <c r="V12" s="99" t="str">
        <f>IF(V59="","",IF((V59-zval(Bi_2010!V12))=0,V59,IF((V59-zval(Bi_2010!V12))&gt;0,V59,Bi_2010!V12)))</f>
        <v/>
      </c>
      <c r="W12" s="99" t="str">
        <f>IF(W59="","",IF((W59-zval(Bi_2010!W12))=0,W59,IF((W59-zval(Bi_2010!W12))&gt;0,W59,Bi_2010!W12)))</f>
        <v/>
      </c>
      <c r="X12" s="99" t="str">
        <f>IF(X59="","",IF((X59-zval(Bi_2010!X12))=0,X59,IF((X59-zval(Bi_2010!X12))&gt;0,X59,Bi_2010!X12)))</f>
        <v/>
      </c>
      <c r="Y12" s="99" t="str">
        <f>IF(Y59="","",IF((Y59-zval(Bi_2010!Y12))=0,Y59,IF((Y59-zval(Bi_2010!Y12))&gt;0,Y59,Bi_2010!Y12)))</f>
        <v/>
      </c>
      <c r="Z12" s="99" t="str">
        <f>IF(Z59="","",IF((Z59-zval(Bi_2010!Z12))=0,Z59,IF((Z59-zval(Bi_2010!Z12))&gt;0,Z59,Bi_2010!Z12)))</f>
        <v/>
      </c>
      <c r="AA12" s="99" t="str">
        <f>IF(AA59="","",IF((AA59-zval(Bi_2010!AA12))=0,AA59,IF((AA59-zval(Bi_2010!AA12))&gt;0,AA59,Bi_2010!AA12)))</f>
        <v/>
      </c>
      <c r="AB12" s="99" t="str">
        <f>IF(AB59="","",IF((AB59-zval(Bi_2010!AB12))=0,AB59,IF((AB59-zval(Bi_2010!AB12))&gt;0,AB59,Bi_2010!AB12)))</f>
        <v/>
      </c>
      <c r="AC12" s="99" t="str">
        <f>IF(AC59="","",IF((AC59-zval(Bi_2010!AC12))=0,AC59,IF((AC59-zval(Bi_2010!AC12))&gt;0,AC59,Bi_2010!AC12)))</f>
        <v/>
      </c>
      <c r="AD12" s="99" t="str">
        <f>IF(AD59="","",IF((AD59-zval(Bi_2010!AD12))=0,AD59,IF((AD59-zval(Bi_2010!AD12))&gt;0,AD59,Bi_2010!AD12)))</f>
        <v/>
      </c>
      <c r="AE12" s="99" t="str">
        <f>IF(AE59="","",IF((AE59-zval(Bi_2010!AE12))=0,AE59,IF((AE59-zval(Bi_2010!AE12))&gt;0,AE59,Bi_2010!AE12)))</f>
        <v/>
      </c>
      <c r="AF12" s="99" t="str">
        <f>IF(AF59="","",IF((AF59-zval(Bi_2010!AF12))=0,AF59,IF((AF59-zval(Bi_2010!AF12))&gt;0,AF59,Bi_2010!AF12)))</f>
        <v/>
      </c>
      <c r="AG12" s="195" t="str">
        <f>IF(AG59="","",IF((AG59-zval(Bi_2010!AG12))=0,AG59,IF((AG59-zval(Bi_2010!AG12))&gt;0,AG59,Bi_2010!AG12)))</f>
        <v/>
      </c>
      <c r="AH12" s="195" t="str">
        <f>IF(AH59="","",IF((AH59-zval(Bi_2010!AH12))=0,AH59,IF((AH59-zval(Bi_2010!AH12))&gt;0,AH59,Bi_2010!AH12)))</f>
        <v/>
      </c>
      <c r="AI12" s="195" t="str">
        <f>IF(AI59="","",IF((AI59-zval(Bi_2010!AI12))=0,AI59,IF((AI59-zval(Bi_2010!AI12))&gt;0,AI59,Bi_2010!AI12)))</f>
        <v/>
      </c>
      <c r="AJ12" s="195" t="str">
        <f>IF(AJ59="","",IF((AJ59-zval(Bi_2010!AJ12))=0,AJ59,IF((AJ59-zval(Bi_2010!AJ12))&gt;0,AJ59,Bi_2010!AJ12)))</f>
        <v/>
      </c>
      <c r="AK12" s="195" t="str">
        <f>IF(AK59="","",IF((AK59-zval(Bi_2010!AK12))=0,AK59,IF((AK59-zval(Bi_2010!AK12))&gt;0,AK59,Bi_2010!AK12)))</f>
        <v/>
      </c>
      <c r="AL12" s="195" t="str">
        <f>IF(AL59="","",IF((AL59-zval(Bi_2010!AL12))=0,AL59,IF((AL59-zval(Bi_2010!AL12))&gt;0,AL59,Bi_2010!AL12)))</f>
        <v/>
      </c>
      <c r="AM12" s="196" t="str">
        <f>IF(AM59="","",IF((AM59-zval(Bi_2010!AM12))=0,AM59,IF((AM59-zval(Bi_2010!AM12))&gt;0,AM59,Bi_2010!AM12)))</f>
        <v/>
      </c>
      <c r="AV12" s="9" t="s">
        <v>4</v>
      </c>
      <c r="AW12" s="86">
        <v>1.2</v>
      </c>
      <c r="AX12" s="77"/>
      <c r="AY12" s="77"/>
      <c r="AZ12" s="76"/>
      <c r="BA12" s="77"/>
      <c r="BB12" s="77"/>
      <c r="BC12" s="77">
        <v>1.5</v>
      </c>
      <c r="BD12" s="77"/>
      <c r="BE12" s="77"/>
      <c r="BF12" s="77"/>
      <c r="BG12" s="77"/>
      <c r="BH12" s="77">
        <v>3.2</v>
      </c>
      <c r="BI12" s="77"/>
      <c r="BJ12" s="77"/>
      <c r="BK12" s="77"/>
      <c r="BL12" s="77"/>
      <c r="BM12" s="77">
        <v>1.81</v>
      </c>
      <c r="BN12" s="77"/>
      <c r="BO12" s="77"/>
      <c r="BP12" s="77"/>
      <c r="BQ12" s="77"/>
      <c r="BR12" s="77"/>
      <c r="BS12" s="77"/>
      <c r="BT12" s="77"/>
      <c r="BU12" s="77"/>
      <c r="BV12" s="77"/>
      <c r="BW12" s="77"/>
      <c r="BX12" s="77"/>
      <c r="BY12" s="77"/>
      <c r="BZ12" s="77"/>
      <c r="CA12" s="78"/>
      <c r="CB12" s="78"/>
      <c r="CC12" s="78"/>
      <c r="CD12" s="78"/>
      <c r="CE12" s="78"/>
      <c r="CF12" s="78"/>
      <c r="CG12" s="87"/>
    </row>
    <row r="13" spans="1:86" ht="15.75" x14ac:dyDescent="0.25">
      <c r="B13" s="9" t="s">
        <v>5</v>
      </c>
      <c r="C13" s="176" t="str">
        <f>IF(C60="","",IF((C60-zval(Bi_2010!C13))=0,C60,IF((C60-zval(Bi_2010!C13))&gt;0,C60,Bi_2010!C13)))</f>
        <v/>
      </c>
      <c r="D13" s="99" t="str">
        <f>IF(D60="","",IF((D60-zval(Bi_2010!D13))=0,D60,IF((D60-zval(Bi_2010!D13))&gt;0,D60,Bi_2010!D13)))</f>
        <v/>
      </c>
      <c r="E13" s="99" t="str">
        <f>IF(E60="","",IF((E60-zval(Bi_2010!E13))=0,E60,IF((E60-zval(Bi_2010!E13))&gt;0,E60,Bi_2010!E13)))</f>
        <v/>
      </c>
      <c r="F13" s="99" t="str">
        <f>IF(F60="","",IF((F60-zval(Bi_2010!F13))=0,F60,IF((F60-zval(Bi_2010!F13))&gt;0,F60,Bi_2010!F13)))</f>
        <v/>
      </c>
      <c r="G13" s="194" t="str">
        <f>IF(G60="","",IF((G60-zval(Bi_2010!G13))=0,G60,IF((G60-zval(Bi_2010!G13))&gt;0,G60,Bi_2010!G13)))</f>
        <v/>
      </c>
      <c r="H13" s="99" t="str">
        <f>IF(H60="","",IF((H60-zval(Bi_2010!H13))=0,H60,IF((H60-zval(Bi_2010!H13))&gt;0,H60,Bi_2010!H13)))</f>
        <v/>
      </c>
      <c r="I13" s="99" t="str">
        <f>IF(I60="","",IF((I60-zval(Bi_2010!I13))=0,I60,IF((I60-zval(Bi_2010!I13))&gt;0,I60,Bi_2010!I13)))</f>
        <v/>
      </c>
      <c r="J13" s="99" t="str">
        <f>IF(J60="","",IF((J60-zval(Bi_2010!J13))=0,J60,IF((J60-zval(Bi_2010!J13))&gt;0,J60,Bi_2010!J13)))</f>
        <v/>
      </c>
      <c r="K13" s="99" t="str">
        <f>IF(K60="","",IF((K60-zval(Bi_2010!K13))=0,K60,IF((K60-zval(Bi_2010!K13))&gt;0,K60,Bi_2010!K13)))</f>
        <v/>
      </c>
      <c r="L13" s="99" t="str">
        <f>IF(L60="","",IF((L60-zval(Bi_2010!L13))=0,L60,IF((L60-zval(Bi_2010!L13))&gt;0,L60,Bi_2010!L13)))</f>
        <v/>
      </c>
      <c r="M13" s="99" t="str">
        <f>IF(M60="","",IF((M60-zval(Bi_2010!M13))=0,M60,IF((M60-zval(Bi_2010!M13))&gt;0,M60,Bi_2010!M13)))</f>
        <v/>
      </c>
      <c r="N13" s="99" t="str">
        <f>IF(N60="","",IF((N60-zval(Bi_2010!N13))=0,N60,IF((N60-zval(Bi_2010!N13))&gt;0,N60,Bi_2010!N13)))</f>
        <v/>
      </c>
      <c r="O13" s="99" t="str">
        <f>IF(O60="","",IF((O60-zval(Bi_2010!O13))=0,O60,IF((O60-zval(Bi_2010!O13))&gt;0,O60,Bi_2010!O13)))</f>
        <v/>
      </c>
      <c r="P13" s="99" t="str">
        <f>IF(P60="","",IF((P60-zval(Bi_2010!P13))=0,P60,IF((P60-zval(Bi_2010!P13))&gt;0,P60,Bi_2010!P13)))</f>
        <v/>
      </c>
      <c r="Q13" s="99" t="str">
        <f>IF(Q60="","",IF((Q60-zval(Bi_2010!Q13))=0,Q60,IF((Q60-zval(Bi_2010!Q13))&gt;0,Q60,Bi_2010!Q13)))</f>
        <v/>
      </c>
      <c r="R13" s="99" t="str">
        <f>IF(R60="","",IF((R60-zval(Bi_2010!R13))=0,R60,IF((R60-zval(Bi_2010!R13))&gt;0,R60,Bi_2010!R13)))</f>
        <v/>
      </c>
      <c r="S13" s="99" t="str">
        <f>IF(S60="","",IF((S60-zval(Bi_2010!S13))=0,S60,IF((S60-zval(Bi_2010!S13))&gt;0,S60,Bi_2010!S13)))</f>
        <v/>
      </c>
      <c r="T13" s="99" t="str">
        <f>IF(T60="","",IF((T60-zval(Bi_2010!T13))=0,T60,IF((T60-zval(Bi_2010!T13))&gt;0,T60,Bi_2010!T13)))</f>
        <v/>
      </c>
      <c r="U13" s="99" t="str">
        <f>IF(U60="","",IF((U60-zval(Bi_2010!U13))=0,U60,IF((U60-zval(Bi_2010!U13))&gt;0,U60,Bi_2010!U13)))</f>
        <v/>
      </c>
      <c r="V13" s="99" t="str">
        <f>IF(V60="","",IF((V60-zval(Bi_2010!V13))=0,V60,IF((V60-zval(Bi_2010!V13))&gt;0,V60,Bi_2010!V13)))</f>
        <v/>
      </c>
      <c r="W13" s="99" t="str">
        <f>IF(W60="","",IF((W60-zval(Bi_2010!W13))=0,W60,IF((W60-zval(Bi_2010!W13))&gt;0,W60,Bi_2010!W13)))</f>
        <v/>
      </c>
      <c r="X13" s="99" t="str">
        <f>IF(X60="","",IF((X60-zval(Bi_2010!X13))=0,X60,IF((X60-zval(Bi_2010!X13))&gt;0,X60,Bi_2010!X13)))</f>
        <v/>
      </c>
      <c r="Y13" s="99" t="str">
        <f>IF(Y60="","",IF((Y60-zval(Bi_2010!Y13))=0,Y60,IF((Y60-zval(Bi_2010!Y13))&gt;0,Y60,Bi_2010!Y13)))</f>
        <v/>
      </c>
      <c r="Z13" s="99" t="str">
        <f>IF(Z60="","",IF((Z60-zval(Bi_2010!Z13))=0,Z60,IF((Z60-zval(Bi_2010!Z13))&gt;0,Z60,Bi_2010!Z13)))</f>
        <v/>
      </c>
      <c r="AA13" s="99" t="str">
        <f>IF(AA60="","",IF((AA60-zval(Bi_2010!AA13))=0,AA60,IF((AA60-zval(Bi_2010!AA13))&gt;0,AA60,Bi_2010!AA13)))</f>
        <v/>
      </c>
      <c r="AB13" s="99" t="str">
        <f>IF(AB60="","",IF((AB60-zval(Bi_2010!AB13))=0,AB60,IF((AB60-zval(Bi_2010!AB13))&gt;0,AB60,Bi_2010!AB13)))</f>
        <v/>
      </c>
      <c r="AC13" s="99" t="str">
        <f>IF(AC60="","",IF((AC60-zval(Bi_2010!AC13))=0,AC60,IF((AC60-zval(Bi_2010!AC13))&gt;0,AC60,Bi_2010!AC13)))</f>
        <v/>
      </c>
      <c r="AD13" s="99" t="str">
        <f>IF(AD60="","",IF((AD60-zval(Bi_2010!AD13))=0,AD60,IF((AD60-zval(Bi_2010!AD13))&gt;0,AD60,Bi_2010!AD13)))</f>
        <v/>
      </c>
      <c r="AE13" s="99" t="str">
        <f>IF(AE60="","",IF((AE60-zval(Bi_2010!AE13))=0,AE60,IF((AE60-zval(Bi_2010!AE13))&gt;0,AE60,Bi_2010!AE13)))</f>
        <v/>
      </c>
      <c r="AF13" s="99" t="str">
        <f>IF(AF60="","",IF((AF60-zval(Bi_2010!AF13))=0,AF60,IF((AF60-zval(Bi_2010!AF13))&gt;0,AF60,Bi_2010!AF13)))</f>
        <v/>
      </c>
      <c r="AG13" s="195" t="str">
        <f>IF(AG60="","",IF((AG60-zval(Bi_2010!AG13))=0,AG60,IF((AG60-zval(Bi_2010!AG13))&gt;0,AG60,Bi_2010!AG13)))</f>
        <v/>
      </c>
      <c r="AH13" s="195" t="str">
        <f>IF(AH60="","",IF((AH60-zval(Bi_2010!AH13))=0,AH60,IF((AH60-zval(Bi_2010!AH13))&gt;0,AH60,Bi_2010!AH13)))</f>
        <v/>
      </c>
      <c r="AI13" s="195" t="str">
        <f>IF(AI60="","",IF((AI60-zval(Bi_2010!AI13))=0,AI60,IF((AI60-zval(Bi_2010!AI13))&gt;0,AI60,Bi_2010!AI13)))</f>
        <v/>
      </c>
      <c r="AJ13" s="195" t="str">
        <f>IF(AJ60="","",IF((AJ60-zval(Bi_2010!AJ13))=0,AJ60,IF((AJ60-zval(Bi_2010!AJ13))&gt;0,AJ60,Bi_2010!AJ13)))</f>
        <v/>
      </c>
      <c r="AK13" s="195" t="str">
        <f>IF(AK60="","",IF((AK60-zval(Bi_2010!AK13))=0,AK60,IF((AK60-zval(Bi_2010!AK13))&gt;0,AK60,Bi_2010!AK13)))</f>
        <v/>
      </c>
      <c r="AL13" s="195" t="str">
        <f>IF(AL60="","",IF((AL60-zval(Bi_2010!AL13))=0,AL60,IF((AL60-zval(Bi_2010!AL13))&gt;0,AL60,Bi_2010!AL13)))</f>
        <v/>
      </c>
      <c r="AM13" s="196" t="str">
        <f>IF(AM60="","",IF((AM60-zval(Bi_2010!AM13))=0,AM60,IF((AM60-zval(Bi_2010!AM13))&gt;0,AM60,Bi_2010!AM13)))</f>
        <v/>
      </c>
      <c r="AV13" s="9" t="s">
        <v>5</v>
      </c>
      <c r="AW13" s="86"/>
      <c r="AX13" s="77"/>
      <c r="AY13" s="77"/>
      <c r="AZ13" s="77"/>
      <c r="BA13" s="76"/>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8"/>
      <c r="CB13" s="78"/>
      <c r="CC13" s="78"/>
      <c r="CD13" s="78"/>
      <c r="CE13" s="78"/>
      <c r="CF13" s="78"/>
      <c r="CG13" s="87"/>
    </row>
    <row r="14" spans="1:86" ht="15.75" x14ac:dyDescent="0.25">
      <c r="B14" s="9" t="s">
        <v>6</v>
      </c>
      <c r="C14" s="176">
        <f>IF(C61="","",IF((C61-zval(Bi_2010!C14))=0,C61,IF((C61-zval(Bi_2010!C14))&gt;0,C61,Bi_2010!C14)))</f>
        <v>2.1800000000000002</v>
      </c>
      <c r="D14" s="99" t="str">
        <f>IF(D61="","",IF((D61-zval(Bi_2010!D14))=0,D61,IF((D61-zval(Bi_2010!D14))&gt;0,D61,Bi_2010!D14)))</f>
        <v/>
      </c>
      <c r="E14" s="99" t="str">
        <f>IF(E61="","",IF((E61-zval(Bi_2010!E14))=0,E61,IF((E61-zval(Bi_2010!E14))&gt;0,E61,Bi_2010!E14)))</f>
        <v/>
      </c>
      <c r="F14" s="99" t="str">
        <f>IF(F61="","",IF((F61-zval(Bi_2010!F14))=0,F61,IF((F61-zval(Bi_2010!F14))&gt;0,F61,Bi_2010!F14)))</f>
        <v/>
      </c>
      <c r="G14" s="99" t="str">
        <f>IF(G61="","",IF((G61-zval(Bi_2010!G14))=0,G61,IF((G61-zval(Bi_2010!G14))&gt;0,G61,Bi_2010!G14)))</f>
        <v/>
      </c>
      <c r="H14" s="194" t="str">
        <f>IF(H61="","",IF((H61-zval(Bi_2010!H14))=0,H61,IF((H61-zval(Bi_2010!H14))&gt;0,H61,Bi_2010!H14)))</f>
        <v/>
      </c>
      <c r="I14" s="99">
        <f>IF(I61="","",IF((I61-zval(Bi_2010!I14))=0,I61,IF((I61-zval(Bi_2010!I14))&gt;0,I61,Bi_2010!I14)))</f>
        <v>2.2999999999999998</v>
      </c>
      <c r="J14" s="99" t="str">
        <f>IF(J61="","",IF((J61-zval(Bi_2010!J14))=0,J61,IF((J61-zval(Bi_2010!J14))&gt;0,J61,Bi_2010!J14)))</f>
        <v/>
      </c>
      <c r="K14" s="99" t="str">
        <f>IF(K61="","",IF((K61-zval(Bi_2010!K14))=0,K61,IF((K61-zval(Bi_2010!K14))&gt;0,K61,Bi_2010!K14)))</f>
        <v/>
      </c>
      <c r="L14" s="99" t="str">
        <f>IF(L61="","",IF((L61-zval(Bi_2010!L14))=0,L61,IF((L61-zval(Bi_2010!L14))&gt;0,L61,Bi_2010!L14)))</f>
        <v/>
      </c>
      <c r="M14" s="99" t="str">
        <f>IF(M61="","",IF((M61-zval(Bi_2010!M14))=0,M61,IF((M61-zval(Bi_2010!M14))&gt;0,M61,Bi_2010!M14)))</f>
        <v/>
      </c>
      <c r="N14" s="99" t="str">
        <f>IF(N61="","",IF((N61-zval(Bi_2010!N14))=0,N61,IF((N61-zval(Bi_2010!N14))&gt;0,N61,Bi_2010!N14)))</f>
        <v/>
      </c>
      <c r="O14" s="99" t="str">
        <f>IF(O61="","",IF((O61-zval(Bi_2010!O14))=0,O61,IF((O61-zval(Bi_2010!O14))&gt;0,O61,Bi_2010!O14)))</f>
        <v/>
      </c>
      <c r="P14" s="99" t="str">
        <f>IF(P61="","",IF((P61-zval(Bi_2010!P14))=0,P61,IF((P61-zval(Bi_2010!P14))&gt;0,P61,Bi_2010!P14)))</f>
        <v/>
      </c>
      <c r="Q14" s="99" t="str">
        <f>IF(Q61="","",IF((Q61-zval(Bi_2010!Q14))=0,Q61,IF((Q61-zval(Bi_2010!Q14))&gt;0,Q61,Bi_2010!Q14)))</f>
        <v/>
      </c>
      <c r="R14" s="99" t="str">
        <f>IF(R61="","",IF((R61-zval(Bi_2010!R14))=0,R61,IF((R61-zval(Bi_2010!R14))&gt;0,R61,Bi_2010!R14)))</f>
        <v/>
      </c>
      <c r="S14" s="99" t="str">
        <f>IF(S61="","",IF((S61-zval(Bi_2010!S14))=0,S61,IF((S61-zval(Bi_2010!S14))&gt;0,S61,Bi_2010!S14)))</f>
        <v/>
      </c>
      <c r="T14" s="99" t="str">
        <f>IF(T61="","",IF((T61-zval(Bi_2010!T14))=0,T61,IF((T61-zval(Bi_2010!T14))&gt;0,T61,Bi_2010!T14)))</f>
        <v/>
      </c>
      <c r="U14" s="99" t="str">
        <f>IF(U61="","",IF((U61-zval(Bi_2010!U14))=0,U61,IF((U61-zval(Bi_2010!U14))&gt;0,U61,Bi_2010!U14)))</f>
        <v/>
      </c>
      <c r="V14" s="99" t="str">
        <f>IF(V61="","",IF((V61-zval(Bi_2010!V14))=0,V61,IF((V61-zval(Bi_2010!V14))&gt;0,V61,Bi_2010!V14)))</f>
        <v/>
      </c>
      <c r="W14" s="99" t="str">
        <f>IF(W61="","",IF((W61-zval(Bi_2010!W14))=0,W61,IF((W61-zval(Bi_2010!W14))&gt;0,W61,Bi_2010!W14)))</f>
        <v/>
      </c>
      <c r="X14" s="99" t="str">
        <f>IF(X61="","",IF((X61-zval(Bi_2010!X14))=0,X61,IF((X61-zval(Bi_2010!X14))&gt;0,X61,Bi_2010!X14)))</f>
        <v/>
      </c>
      <c r="Y14" s="99" t="str">
        <f>IF(Y61="","",IF((Y61-zval(Bi_2010!Y14))=0,Y61,IF((Y61-zval(Bi_2010!Y14))&gt;0,Y61,Bi_2010!Y14)))</f>
        <v/>
      </c>
      <c r="Z14" s="99">
        <f>IF(Z61="","",IF((Z61-zval(Bi_2010!Z14))=0,Z61,IF((Z61-zval(Bi_2010!Z14))&gt;0,Z61,Bi_2010!Z14)))</f>
        <v>2</v>
      </c>
      <c r="AA14" s="99" t="str">
        <f>IF(AA61="","",IF((AA61-zval(Bi_2010!AA14))=0,AA61,IF((AA61-zval(Bi_2010!AA14))&gt;0,AA61,Bi_2010!AA14)))</f>
        <v/>
      </c>
      <c r="AB14" s="99" t="str">
        <f>IF(AB61="","",IF((AB61-zval(Bi_2010!AB14))=0,AB61,IF((AB61-zval(Bi_2010!AB14))&gt;0,AB61,Bi_2010!AB14)))</f>
        <v/>
      </c>
      <c r="AC14" s="99" t="str">
        <f>IF(AC61="","",IF((AC61-zval(Bi_2010!AC14))=0,AC61,IF((AC61-zval(Bi_2010!AC14))&gt;0,AC61,Bi_2010!AC14)))</f>
        <v/>
      </c>
      <c r="AD14" s="99" t="str">
        <f>IF(AD61="","",IF((AD61-zval(Bi_2010!AD14))=0,AD61,IF((AD61-zval(Bi_2010!AD14))&gt;0,AD61,Bi_2010!AD14)))</f>
        <v/>
      </c>
      <c r="AE14" s="99">
        <f>IF(AE61="","",IF((AE61-zval(Bi_2010!AE14))=0,AE61,IF((AE61-zval(Bi_2010!AE14))&gt;0,AE61,Bi_2010!AE14)))</f>
        <v>2</v>
      </c>
      <c r="AF14" s="99" t="str">
        <f>IF(AF61="","",IF((AF61-zval(Bi_2010!AF14))=0,AF61,IF((AF61-zval(Bi_2010!AF14))&gt;0,AF61,Bi_2010!AF14)))</f>
        <v/>
      </c>
      <c r="AG14" s="195" t="str">
        <f>IF(AG61="","",IF((AG61-zval(Bi_2010!AG14))=0,AG61,IF((AG61-zval(Bi_2010!AG14))&gt;0,AG61,Bi_2010!AG14)))</f>
        <v/>
      </c>
      <c r="AH14" s="195" t="str">
        <f>IF(AH61="","",IF((AH61-zval(Bi_2010!AH14))=0,AH61,IF((AH61-zval(Bi_2010!AH14))&gt;0,AH61,Bi_2010!AH14)))</f>
        <v/>
      </c>
      <c r="AI14" s="195" t="str">
        <f>IF(AI61="","",IF((AI61-zval(Bi_2010!AI14))=0,AI61,IF((AI61-zval(Bi_2010!AI14))&gt;0,AI61,Bi_2010!AI14)))</f>
        <v/>
      </c>
      <c r="AJ14" s="195" t="str">
        <f>IF(AJ61="","",IF((AJ61-zval(Bi_2010!AJ14))=0,AJ61,IF((AJ61-zval(Bi_2010!AJ14))&gt;0,AJ61,Bi_2010!AJ14)))</f>
        <v/>
      </c>
      <c r="AK14" s="195" t="str">
        <f>IF(AK61="","",IF((AK61-zval(Bi_2010!AK14))=0,AK61,IF((AK61-zval(Bi_2010!AK14))&gt;0,AK61,Bi_2010!AK14)))</f>
        <v/>
      </c>
      <c r="AL14" s="195" t="str">
        <f>IF(AL61="","",IF((AL61-zval(Bi_2010!AL14))=0,AL61,IF((AL61-zval(Bi_2010!AL14))&gt;0,AL61,Bi_2010!AL14)))</f>
        <v/>
      </c>
      <c r="AM14" s="196" t="str">
        <f>IF(AM61="","",IF((AM61-zval(Bi_2010!AM14))=0,AM61,IF((AM61-zval(Bi_2010!AM14))&gt;0,AM61,Bi_2010!AM14)))</f>
        <v/>
      </c>
      <c r="AV14" s="9" t="s">
        <v>6</v>
      </c>
      <c r="AW14" s="86">
        <v>1.2</v>
      </c>
      <c r="AX14" s="77"/>
      <c r="AY14" s="77"/>
      <c r="AZ14" s="77"/>
      <c r="BA14" s="77"/>
      <c r="BB14" s="76"/>
      <c r="BC14" s="77">
        <v>0.8</v>
      </c>
      <c r="BD14" s="77"/>
      <c r="BE14" s="77"/>
      <c r="BF14" s="77"/>
      <c r="BG14" s="77"/>
      <c r="BH14" s="77"/>
      <c r="BI14" s="77"/>
      <c r="BJ14" s="77"/>
      <c r="BK14" s="77"/>
      <c r="BL14" s="77"/>
      <c r="BM14" s="77"/>
      <c r="BN14" s="77"/>
      <c r="BO14" s="77"/>
      <c r="BP14" s="77"/>
      <c r="BQ14" s="77"/>
      <c r="BR14" s="77"/>
      <c r="BS14" s="77"/>
      <c r="BT14" s="77">
        <v>2</v>
      </c>
      <c r="BU14" s="77"/>
      <c r="BV14" s="77"/>
      <c r="BW14" s="77"/>
      <c r="BX14" s="77"/>
      <c r="BY14" s="77">
        <v>1</v>
      </c>
      <c r="BZ14" s="77"/>
      <c r="CA14" s="78"/>
      <c r="CB14" s="78"/>
      <c r="CC14" s="78"/>
      <c r="CD14" s="78"/>
      <c r="CE14" s="78"/>
      <c r="CF14" s="78"/>
      <c r="CG14" s="87"/>
    </row>
    <row r="15" spans="1:86" ht="15.75" x14ac:dyDescent="0.25">
      <c r="B15" s="9" t="s">
        <v>7</v>
      </c>
      <c r="C15" s="176">
        <f>IF(C62="","",IF((C62-zval(Bi_2010!C15))=0,C62,IF((C62-zval(Bi_2010!C15))&gt;0,C62,Bi_2010!C15)))</f>
        <v>2.2000000000000002</v>
      </c>
      <c r="D15" s="99" t="str">
        <f>IF(D62="","",IF((D62-zval(Bi_2010!D15))=0,D62,IF((D62-zval(Bi_2010!D15))&gt;0,D62,Bi_2010!D15)))</f>
        <v/>
      </c>
      <c r="E15" s="99" t="str">
        <f>IF(E62="","",IF((E62-zval(Bi_2010!E15))=0,E62,IF((E62-zval(Bi_2010!E15))&gt;0,E62,Bi_2010!E15)))</f>
        <v/>
      </c>
      <c r="F15" s="99">
        <f>IF(F62="","",IF((F62-zval(Bi_2010!F15))=0,F62,IF((F62-zval(Bi_2010!F15))&gt;0,F62,Bi_2010!F15)))</f>
        <v>4.4000000000000004</v>
      </c>
      <c r="G15" s="99" t="str">
        <f>IF(G62="","",IF((G62-zval(Bi_2010!G15))=0,G62,IF((G62-zval(Bi_2010!G15))&gt;0,G62,Bi_2010!G15)))</f>
        <v/>
      </c>
      <c r="H15" s="99">
        <f>IF(H62="","",IF((H62-zval(Bi_2010!H15))=0,H62,IF((H62-zval(Bi_2010!H15))&gt;0,H62,Bi_2010!H15)))</f>
        <v>2.2999999999999998</v>
      </c>
      <c r="I15" s="194" t="str">
        <f>IF(I62="","",IF((I62-zval(Bi_2010!I15))=0,I62,IF((I62-zval(Bi_2010!I15))&gt;0,I62,Bi_2010!I15)))</f>
        <v/>
      </c>
      <c r="J15" s="99">
        <f>I16</f>
        <v>2.5499999999999998</v>
      </c>
      <c r="K15" s="99" t="str">
        <f>IF(K62="","",IF((K62-zval(Bi_2010!K15))=0,K62,IF((K62-zval(Bi_2010!K15))&gt;0,K62,Bi_2010!K15)))</f>
        <v/>
      </c>
      <c r="L15" s="99" t="str">
        <f>IF(L62="","",IF((L62-zval(Bi_2010!L15))=0,L62,IF((L62-zval(Bi_2010!L15))&gt;0,L62,Bi_2010!L15)))</f>
        <v/>
      </c>
      <c r="M15" s="99" t="str">
        <f>IF(M62="","",IF((M62-zval(Bi_2010!M15))=0,M62,IF((M62-zval(Bi_2010!M15))&gt;0,M62,Bi_2010!M15)))</f>
        <v/>
      </c>
      <c r="N15" s="99">
        <f>IF(N62="","",IF((N62-zval(Bi_2010!N15))=0,N62,IF((N62-zval(Bi_2010!N15))&gt;0,N62,Bi_2010!N15)))</f>
        <v>5.6</v>
      </c>
      <c r="O15" s="99" t="str">
        <f>IF(O62="","",IF((O62-zval(Bi_2010!O15))=0,O62,IF((O62-zval(Bi_2010!O15))&gt;0,O62,Bi_2010!O15)))</f>
        <v/>
      </c>
      <c r="P15" s="99" t="str">
        <f>IF(P62="","",IF((P62-zval(Bi_2010!P15))=0,P62,IF((P62-zval(Bi_2010!P15))&gt;0,P62,Bi_2010!P15)))</f>
        <v/>
      </c>
      <c r="Q15" s="99" t="str">
        <f>IF(Q62="","",IF((Q62-zval(Bi_2010!Q15))=0,Q62,IF((Q62-zval(Bi_2010!Q15))&gt;0,Q62,Bi_2010!Q15)))</f>
        <v/>
      </c>
      <c r="R15" s="99" t="str">
        <f>IF(R62="","",IF((R62-zval(Bi_2010!R15))=0,R62,IF((R62-zval(Bi_2010!R15))&gt;0,R62,Bi_2010!R15)))</f>
        <v/>
      </c>
      <c r="S15" s="99" t="str">
        <f>IF(S62="","",IF((S62-zval(Bi_2010!S15))=0,S62,IF((S62-zval(Bi_2010!S15))&gt;0,S62,Bi_2010!S15)))</f>
        <v/>
      </c>
      <c r="T15" s="99" t="str">
        <f>IF(T62="","",IF((T62-zval(Bi_2010!T15))=0,T62,IF((T62-zval(Bi_2010!T15))&gt;0,T62,Bi_2010!T15)))</f>
        <v/>
      </c>
      <c r="U15" s="99">
        <f>IF(U62="","",IF((U62-zval(Bi_2010!U15))=0,U62,IF((U62-zval(Bi_2010!U15))&gt;0,U62,Bi_2010!U15)))</f>
        <v>0.98</v>
      </c>
      <c r="V15" s="99" t="str">
        <f>IF(V62="","",IF((V62-zval(Bi_2010!V15))=0,V62,IF((V62-zval(Bi_2010!V15))&gt;0,V62,Bi_2010!V15)))</f>
        <v/>
      </c>
      <c r="W15" s="99" t="str">
        <f>IF(W62="","",IF((W62-zval(Bi_2010!W15))=0,W62,IF((W62-zval(Bi_2010!W15))&gt;0,W62,Bi_2010!W15)))</f>
        <v/>
      </c>
      <c r="X15" s="99">
        <f>IF(X62="","",IF((X62-zval(Bi_2010!X15))=0,X62,IF((X62-zval(Bi_2010!X15))&gt;0,X62,Bi_2010!X15)))</f>
        <v>5.35</v>
      </c>
      <c r="Y15" s="99" t="str">
        <f>IF(Y62="","",IF((Y62-zval(Bi_2010!Y15))=0,Y62,IF((Y62-zval(Bi_2010!Y15))&gt;0,Y62,Bi_2010!Y15)))</f>
        <v/>
      </c>
      <c r="Z15" s="99">
        <f>IF(Z62="","",IF((Z62-zval(Bi_2010!Z15))=0,Z62,IF((Z62-zval(Bi_2010!Z15))&gt;0,Z62,Bi_2010!Z15)))</f>
        <v>1.6</v>
      </c>
      <c r="AA15" s="99" t="str">
        <f>IF(AA62="","",IF((AA62-zval(Bi_2010!AA15))=0,AA62,IF((AA62-zval(Bi_2010!AA15))&gt;0,AA62,Bi_2010!AA15)))</f>
        <v/>
      </c>
      <c r="AB15" s="99" t="str">
        <f>IF(AB62="","",IF((AB62-zval(Bi_2010!AB15))=0,AB62,IF((AB62-zval(Bi_2010!AB15))&gt;0,AB62,Bi_2010!AB15)))</f>
        <v/>
      </c>
      <c r="AC15" s="99">
        <f>IF(AC62="","",IF((AC62-zval(Bi_2010!AC15))=0,AC62,IF((AC62-zval(Bi_2010!AC15))&gt;0,AC62,Bi_2010!AC15)))</f>
        <v>0.6</v>
      </c>
      <c r="AD15" s="99" t="str">
        <f>IF(AD62="","",IF((AD62-zval(Bi_2010!AD15))=0,AD62,IF((AD62-zval(Bi_2010!AD15))&gt;0,AD62,Bi_2010!AD15)))</f>
        <v/>
      </c>
      <c r="AE15" s="99" t="str">
        <f>IF(AE62="","",IF((AE62-zval(Bi_2010!AE15))=0,AE62,IF((AE62-zval(Bi_2010!AE15))&gt;0,AE62,Bi_2010!AE15)))</f>
        <v/>
      </c>
      <c r="AF15" s="99" t="str">
        <f>IF(AF62="","",IF((AF62-zval(Bi_2010!AF15))=0,AF62,IF((AF62-zval(Bi_2010!AF15))&gt;0,AF62,Bi_2010!AF15)))</f>
        <v/>
      </c>
      <c r="AG15" s="195" t="str">
        <f>IF(AG62="","",IF((AG62-zval(Bi_2010!AG15))=0,AG62,IF((AG62-zval(Bi_2010!AG15))&gt;0,AG62,Bi_2010!AG15)))</f>
        <v/>
      </c>
      <c r="AH15" s="195" t="str">
        <f>IF(AH62="","",IF((AH62-zval(Bi_2010!AH15))=0,AH62,IF((AH62-zval(Bi_2010!AH15))&gt;0,AH62,Bi_2010!AH15)))</f>
        <v/>
      </c>
      <c r="AI15" s="195" t="str">
        <f>IF(AI62="","",IF((AI62-zval(Bi_2010!AI15))=0,AI62,IF((AI62-zval(Bi_2010!AI15))&gt;0,AI62,Bi_2010!AI15)))</f>
        <v/>
      </c>
      <c r="AJ15" s="195" t="str">
        <f>IF(AJ62="","",IF((AJ62-zval(Bi_2010!AJ15))=0,AJ62,IF((AJ62-zval(Bi_2010!AJ15))&gt;0,AJ62,Bi_2010!AJ15)))</f>
        <v/>
      </c>
      <c r="AK15" s="195" t="str">
        <f>IF(AK62="","",IF((AK62-zval(Bi_2010!AK15))=0,AK62,IF((AK62-zval(Bi_2010!AK15))&gt;0,AK62,Bi_2010!AK15)))</f>
        <v/>
      </c>
      <c r="AL15" s="195" t="str">
        <f>IF(AL62="","",IF((AL62-zval(Bi_2010!AL15))=0,AL62,IF((AL62-zval(Bi_2010!AL15))&gt;0,AL62,Bi_2010!AL15)))</f>
        <v/>
      </c>
      <c r="AM15" s="196" t="str">
        <f>IF(AM62="","",IF((AM62-zval(Bi_2010!AM15))=0,AM62,IF((AM62-zval(Bi_2010!AM15))&gt;0,AM62,Bi_2010!AM15)))</f>
        <v/>
      </c>
      <c r="AV15" s="9" t="s">
        <v>7</v>
      </c>
      <c r="AW15" s="86">
        <v>2</v>
      </c>
      <c r="AX15" s="77"/>
      <c r="AY15" s="77"/>
      <c r="AZ15" s="77">
        <v>3.2</v>
      </c>
      <c r="BA15" s="77"/>
      <c r="BB15" s="77">
        <v>2.2999999999999998</v>
      </c>
      <c r="BC15" s="76"/>
      <c r="BD15" s="77">
        <v>2.5499999999999998</v>
      </c>
      <c r="BE15" s="77"/>
      <c r="BF15" s="77"/>
      <c r="BG15" s="77"/>
      <c r="BH15" s="77">
        <v>2.9</v>
      </c>
      <c r="BI15" s="77"/>
      <c r="BJ15" s="77"/>
      <c r="BK15" s="77"/>
      <c r="BL15" s="77"/>
      <c r="BM15" s="77"/>
      <c r="BN15" s="77"/>
      <c r="BO15" s="77">
        <v>0</v>
      </c>
      <c r="BP15" s="77"/>
      <c r="BQ15" s="77"/>
      <c r="BR15" s="77">
        <v>4.5</v>
      </c>
      <c r="BS15" s="77"/>
      <c r="BT15" s="77">
        <v>1.5</v>
      </c>
      <c r="BU15" s="77"/>
      <c r="BV15" s="77"/>
      <c r="BW15" s="77">
        <v>0.6</v>
      </c>
      <c r="BX15" s="77"/>
      <c r="BY15" s="77"/>
      <c r="BZ15" s="77"/>
      <c r="CA15" s="78"/>
      <c r="CB15" s="78"/>
      <c r="CC15" s="78"/>
      <c r="CD15" s="78"/>
      <c r="CE15" s="78"/>
      <c r="CF15" s="78"/>
      <c r="CG15" s="87"/>
    </row>
    <row r="16" spans="1:86" ht="15.75" x14ac:dyDescent="0.25">
      <c r="B16" s="9" t="s">
        <v>8</v>
      </c>
      <c r="C16" s="176" t="str">
        <f>IF(C63="","",IF((C63-zval(Bi_2010!C16))=0,C63,IF((C63-zval(Bi_2010!C16))&gt;0,C63,Bi_2010!C16)))</f>
        <v/>
      </c>
      <c r="D16" s="99" t="str">
        <f>IF(D63="","",IF((D63-zval(Bi_2010!D16))=0,D63,IF((D63-zval(Bi_2010!D16))&gt;0,D63,Bi_2010!D16)))</f>
        <v/>
      </c>
      <c r="E16" s="99" t="str">
        <f>IF(E63="","",IF((E63-zval(Bi_2010!E16))=0,E63,IF((E63-zval(Bi_2010!E16))&gt;0,E63,Bi_2010!E16)))</f>
        <v/>
      </c>
      <c r="F16" s="99" t="str">
        <f>IF(F63="","",IF((F63-zval(Bi_2010!F16))=0,F63,IF((F63-zval(Bi_2010!F16))&gt;0,F63,Bi_2010!F16)))</f>
        <v/>
      </c>
      <c r="G16" s="99" t="str">
        <f>IF(G63="","",IF((G63-zval(Bi_2010!G16))=0,G63,IF((G63-zval(Bi_2010!G16))&gt;0,G63,Bi_2010!G16)))</f>
        <v/>
      </c>
      <c r="H16" s="99" t="str">
        <f>IF(H63="","",IF((H63-zval(Bi_2010!H16))=0,H63,IF((H63-zval(Bi_2010!H16))&gt;0,H63,Bi_2010!H16)))</f>
        <v/>
      </c>
      <c r="I16" s="99">
        <f>IF(I63="","",IF((I63-zval(Bi_2010!I16))=0,I63,IF((I63-zval(Bi_2010!I16))&gt;0,I63,Bi_2010!I16)))</f>
        <v>2.5499999999999998</v>
      </c>
      <c r="J16" s="194" t="str">
        <f>IF(J63="","",IF((J63-zval(Bi_2010!J16))=0,J63,IF((J63-zval(Bi_2010!J16))&gt;0,J63,Bi_2010!J16)))</f>
        <v/>
      </c>
      <c r="K16" s="99" t="str">
        <f>IF(K63="","",IF((K63-zval(Bi_2010!K16))=0,K63,IF((K63-zval(Bi_2010!K16))&gt;0,K63,Bi_2010!K16)))</f>
        <v/>
      </c>
      <c r="L16" s="99" t="str">
        <f>IF(L63="","",IF((L63-zval(Bi_2010!L16))=0,L63,IF((L63-zval(Bi_2010!L16))&gt;0,L63,Bi_2010!L16)))</f>
        <v/>
      </c>
      <c r="M16" s="99" t="str">
        <f>IF(M63="","",IF((M63-zval(Bi_2010!M16))=0,M63,IF((M63-zval(Bi_2010!M16))&gt;0,M63,Bi_2010!M16)))</f>
        <v/>
      </c>
      <c r="N16" s="99" t="str">
        <f>IF(N63="","",IF((N63-zval(Bi_2010!N16))=0,N63,IF((N63-zval(Bi_2010!N16))&gt;0,N63,Bi_2010!N16)))</f>
        <v/>
      </c>
      <c r="O16" s="99" t="str">
        <f>IF(O63="","",IF((O63-zval(Bi_2010!O16))=0,O63,IF((O63-zval(Bi_2010!O16))&gt;0,O63,Bi_2010!O16)))</f>
        <v/>
      </c>
      <c r="P16" s="99" t="str">
        <f>IF(P63="","",IF((P63-zval(Bi_2010!P16))=0,P63,IF((P63-zval(Bi_2010!P16))&gt;0,P63,Bi_2010!P16)))</f>
        <v/>
      </c>
      <c r="Q16" s="99" t="str">
        <f>IF(Q63="","",IF((Q63-zval(Bi_2010!Q16))=0,Q63,IF((Q63-zval(Bi_2010!Q16))&gt;0,Q63,Bi_2010!Q16)))</f>
        <v/>
      </c>
      <c r="R16" s="99" t="str">
        <f>IF(R63="","",IF((R63-zval(Bi_2010!R16))=0,R63,IF((R63-zval(Bi_2010!R16))&gt;0,R63,Bi_2010!R16)))</f>
        <v/>
      </c>
      <c r="S16" s="99" t="str">
        <f>IF(S63="","",IF((S63-zval(Bi_2010!S16))=0,S63,IF((S63-zval(Bi_2010!S16))&gt;0,S63,Bi_2010!S16)))</f>
        <v/>
      </c>
      <c r="T16" s="99" t="str">
        <f>IF(T63="","",IF((T63-zval(Bi_2010!T16))=0,T63,IF((T63-zval(Bi_2010!T16))&gt;0,T63,Bi_2010!T16)))</f>
        <v/>
      </c>
      <c r="U16" s="99" t="str">
        <f>IF(U63="","",IF((U63-zval(Bi_2010!U16))=0,U63,IF((U63-zval(Bi_2010!U16))&gt;0,U63,Bi_2010!U16)))</f>
        <v/>
      </c>
      <c r="V16" s="99" t="str">
        <f>IF(V63="","",IF((V63-zval(Bi_2010!V16))=0,V63,IF((V63-zval(Bi_2010!V16))&gt;0,V63,Bi_2010!V16)))</f>
        <v/>
      </c>
      <c r="W16" s="99" t="str">
        <f>IF(W63="","",IF((W63-zval(Bi_2010!W16))=0,W63,IF((W63-zval(Bi_2010!W16))&gt;0,W63,Bi_2010!W16)))</f>
        <v/>
      </c>
      <c r="X16" s="99" t="str">
        <f>IF(X63="","",IF((X63-zval(Bi_2010!X16))=0,X63,IF((X63-zval(Bi_2010!X16))&gt;0,X63,Bi_2010!X16)))</f>
        <v/>
      </c>
      <c r="Y16" s="99">
        <f>IF(Y63="","",IF((Y63-zval(Bi_2010!Y16))=0,Y63,IF((Y63-zval(Bi_2010!Y16))&gt;0,Y63,Bi_2010!Y16)))</f>
        <v>1.6</v>
      </c>
      <c r="Z16" s="99" t="str">
        <f>IF(Z63="","",IF((Z63-zval(Bi_2010!Z16))=0,Z63,IF((Z63-zval(Bi_2010!Z16))&gt;0,Z63,Bi_2010!Z16)))</f>
        <v/>
      </c>
      <c r="AA16" s="99" t="str">
        <f>IF(AA63="","",IF((AA63-zval(Bi_2010!AA16))=0,AA63,IF((AA63-zval(Bi_2010!AA16))&gt;0,AA63,Bi_2010!AA16)))</f>
        <v/>
      </c>
      <c r="AB16" s="99" t="str">
        <f>IF(AB63="","",IF((AB63-zval(Bi_2010!AB16))=0,AB63,IF((AB63-zval(Bi_2010!AB16))&gt;0,AB63,Bi_2010!AB16)))</f>
        <v/>
      </c>
      <c r="AC16" s="99">
        <f>IF(AC63="","",IF((AC63-zval(Bi_2010!AC16))=0,AC63,IF((AC63-zval(Bi_2010!AC16))&gt;0,AC63,Bi_2010!AC16)))</f>
        <v>2.44</v>
      </c>
      <c r="AD16" s="99" t="str">
        <f>IF(AD63="","",IF((AD63-zval(Bi_2010!AD16))=0,AD63,IF((AD63-zval(Bi_2010!AD16))&gt;0,AD63,Bi_2010!AD16)))</f>
        <v/>
      </c>
      <c r="AE16" s="99" t="str">
        <f>IF(AE63="","",IF((AE63-zval(Bi_2010!AE16))=0,AE63,IF((AE63-zval(Bi_2010!AE16))&gt;0,AE63,Bi_2010!AE16)))</f>
        <v/>
      </c>
      <c r="AF16" s="99" t="str">
        <f>IF(AF63="","",IF((AF63-zval(Bi_2010!AF16))=0,AF63,IF((AF63-zval(Bi_2010!AF16))&gt;0,AF63,Bi_2010!AF16)))</f>
        <v/>
      </c>
      <c r="AG16" s="195" t="str">
        <f>IF(AG63="","",IF((AG63-zval(Bi_2010!AG16))=0,AG63,IF((AG63-zval(Bi_2010!AG16))&gt;0,AG63,Bi_2010!AG16)))</f>
        <v/>
      </c>
      <c r="AH16" s="195" t="str">
        <f>IF(AH63="","",IF((AH63-zval(Bi_2010!AH16))=0,AH63,IF((AH63-zval(Bi_2010!AH16))&gt;0,AH63,Bi_2010!AH16)))</f>
        <v/>
      </c>
      <c r="AI16" s="195" t="str">
        <f>IF(AI63="","",IF((AI63-zval(Bi_2010!AI16))=0,AI63,IF((AI63-zval(Bi_2010!AI16))&gt;0,AI63,Bi_2010!AI16)))</f>
        <v/>
      </c>
      <c r="AJ16" s="195" t="str">
        <f>IF(AJ63="","",IF((AJ63-zval(Bi_2010!AJ16))=0,AJ63,IF((AJ63-zval(Bi_2010!AJ16))&gt;0,AJ63,Bi_2010!AJ16)))</f>
        <v/>
      </c>
      <c r="AK16" s="195" t="str">
        <f>IF(AK63="","",IF((AK63-zval(Bi_2010!AK16))=0,AK63,IF((AK63-zval(Bi_2010!AK16))&gt;0,AK63,Bi_2010!AK16)))</f>
        <v/>
      </c>
      <c r="AL16" s="195" t="str">
        <f>IF(AL63="","",IF((AL63-zval(Bi_2010!AL16))=0,AL63,IF((AL63-zval(Bi_2010!AL16))&gt;0,AL63,Bi_2010!AL16)))</f>
        <v/>
      </c>
      <c r="AM16" s="196" t="str">
        <f>IF(AM63="","",IF((AM63-zval(Bi_2010!AM16))=0,AM63,IF((AM63-zval(Bi_2010!AM16))&gt;0,AM63,Bi_2010!AM16)))</f>
        <v/>
      </c>
      <c r="AV16" s="9" t="s">
        <v>8</v>
      </c>
      <c r="AW16" s="86"/>
      <c r="AX16" s="77"/>
      <c r="AY16" s="77"/>
      <c r="AZ16" s="77"/>
      <c r="BA16" s="77"/>
      <c r="BB16" s="77"/>
      <c r="BC16" s="77">
        <v>2.0499999999999998</v>
      </c>
      <c r="BD16" s="76"/>
      <c r="BE16" s="77"/>
      <c r="BF16" s="77"/>
      <c r="BG16" s="77"/>
      <c r="BH16" s="77"/>
      <c r="BI16" s="77"/>
      <c r="BJ16" s="77"/>
      <c r="BK16" s="77"/>
      <c r="BL16" s="77"/>
      <c r="BM16" s="77"/>
      <c r="BN16" s="77"/>
      <c r="BO16" s="77"/>
      <c r="BP16" s="77"/>
      <c r="BQ16" s="77"/>
      <c r="BR16" s="77"/>
      <c r="BS16" s="77">
        <v>1.6</v>
      </c>
      <c r="BT16" s="77"/>
      <c r="BU16" s="77"/>
      <c r="BV16" s="77"/>
      <c r="BW16" s="77">
        <v>1.98</v>
      </c>
      <c r="BX16" s="77"/>
      <c r="BY16" s="77"/>
      <c r="BZ16" s="77"/>
      <c r="CA16" s="78"/>
      <c r="CB16" s="78"/>
      <c r="CC16" s="78"/>
      <c r="CD16" s="78"/>
      <c r="CE16" s="78"/>
      <c r="CF16" s="78"/>
      <c r="CG16" s="87"/>
    </row>
    <row r="17" spans="1:85" ht="15.75" x14ac:dyDescent="0.25">
      <c r="A17" s="230"/>
      <c r="B17" s="9" t="s">
        <v>9</v>
      </c>
      <c r="C17" s="176" t="str">
        <f>IF(C64="","",IF((C64-zval(Bi_2010!C17))=0,C64,IF((C64-zval(Bi_2010!C17))&gt;0,C64,Bi_2010!C17)))</f>
        <v/>
      </c>
      <c r="D17" s="99" t="str">
        <f>IF(D64="","",IF((D64-zval(Bi_2010!D17))=0,D64,IF((D64-zval(Bi_2010!D17))&gt;0,D64,Bi_2010!D17)))</f>
        <v/>
      </c>
      <c r="E17" s="99" t="str">
        <f>IF(E64="","",IF((E64-zval(Bi_2010!E17))=0,E64,IF((E64-zval(Bi_2010!E17))&gt;0,E64,Bi_2010!E17)))</f>
        <v/>
      </c>
      <c r="F17" s="99" t="str">
        <f>IF(F64="","",IF((F64-zval(Bi_2010!F17))=0,F64,IF((F64-zval(Bi_2010!F17))&gt;0,F64,Bi_2010!F17)))</f>
        <v/>
      </c>
      <c r="G17" s="99" t="str">
        <f>IF(G64="","",IF((G64-zval(Bi_2010!G17))=0,G64,IF((G64-zval(Bi_2010!G17))&gt;0,G64,Bi_2010!G17)))</f>
        <v/>
      </c>
      <c r="H17" s="99" t="str">
        <f>IF(H64="","",IF((H64-zval(Bi_2010!H17))=0,H64,IF((H64-zval(Bi_2010!H17))&gt;0,H64,Bi_2010!H17)))</f>
        <v/>
      </c>
      <c r="I17" s="99" t="str">
        <f>IF(I64="","",IF((I64-zval(Bi_2010!I17))=0,I64,IF((I64-zval(Bi_2010!I17))&gt;0,I64,Bi_2010!I17)))</f>
        <v/>
      </c>
      <c r="J17" s="99" t="str">
        <f>IF(J64="","",IF((J64-zval(Bi_2010!J17))=0,J64,IF((J64-zval(Bi_2010!J17))&gt;0,J64,Bi_2010!J17)))</f>
        <v/>
      </c>
      <c r="K17" s="194" t="str">
        <f>IF(K64="","",IF((K64-zval(Bi_2010!K17))=0,K64,IF((K64-zval(Bi_2010!K17))&gt;0,K64,Bi_2010!K17)))</f>
        <v/>
      </c>
      <c r="L17" s="99" t="str">
        <f>IF(L64="","",IF((L64-zval(Bi_2010!L17))=0,L64,IF((L64-zval(Bi_2010!L17))&gt;0,L64,Bi_2010!L17)))</f>
        <v/>
      </c>
      <c r="M17" s="99">
        <f>IF(M64="","",IF((M64-zval(Bi_2010!M17))=0,M64,IF((M64-zval(Bi_2010!M17))&gt;0,M64,Bi_2010!M17)))</f>
        <v>1</v>
      </c>
      <c r="N17" s="99" t="str">
        <f>IF(N64="","",IF((N64-zval(Bi_2010!N17))=0,N64,IF((N64-zval(Bi_2010!N17))&gt;0,N64,Bi_2010!N17)))</f>
        <v/>
      </c>
      <c r="O17" s="99" t="str">
        <f>IF(O64="","",IF((O64-zval(Bi_2010!O17))=0,O64,IF((O64-zval(Bi_2010!O17))&gt;0,O64,Bi_2010!O17)))</f>
        <v/>
      </c>
      <c r="P17" s="99" t="str">
        <f>IF(P64="","",IF((P64-zval(Bi_2010!P17))=0,P64,IF((P64-zval(Bi_2010!P17))&gt;0,P64,Bi_2010!P17)))</f>
        <v/>
      </c>
      <c r="Q17" s="99" t="str">
        <f>IF(Q64="","",IF((Q64-zval(Bi_2010!Q17))=0,Q64,IF((Q64-zval(Bi_2010!Q17))&gt;0,Q64,Bi_2010!Q17)))</f>
        <v/>
      </c>
      <c r="R17" s="99" t="str">
        <f>IF(R64="","",IF((R64-zval(Bi_2010!R17))=0,R64,IF((R64-zval(Bi_2010!R17))&gt;0,R64,Bi_2010!R17)))</f>
        <v/>
      </c>
      <c r="S17" s="99" t="str">
        <f>IF(S64="","",IF((S64-zval(Bi_2010!S17))=0,S64,IF((S64-zval(Bi_2010!S17))&gt;0,S64,Bi_2010!S17)))</f>
        <v/>
      </c>
      <c r="T17" s="99" t="str">
        <f>IF(T64="","",IF((T64-zval(Bi_2010!T17))=0,T64,IF((T64-zval(Bi_2010!T17))&gt;0,T64,Bi_2010!T17)))</f>
        <v/>
      </c>
      <c r="U17" s="99" t="str">
        <f>IF(U64="","",IF((U64-zval(Bi_2010!U17))=0,U64,IF((U64-zval(Bi_2010!U17))&gt;0,U64,Bi_2010!U17)))</f>
        <v/>
      </c>
      <c r="V17" s="99">
        <f>IF(V64="","",IF((V64-zval(Bi_2010!V17))=0,V64,IF((V64-zval(Bi_2010!V17))&gt;0,V64,Bi_2010!V17)))</f>
        <v>1</v>
      </c>
      <c r="W17" s="182" t="str">
        <f>IF(W64="","",IF((W64-zval(Bi_2010!W17))=0,W64,IF((W64-zval(Bi_2010!W17))&gt;0,W64,Bi_2010!W17)))</f>
        <v/>
      </c>
      <c r="X17" s="99" t="str">
        <f>IF(X64="","",IF((X64-zval(Bi_2010!X17))=0,X64,IF((X64-zval(Bi_2010!X17))&gt;0,X64,Bi_2010!X17)))</f>
        <v/>
      </c>
      <c r="Y17" s="99" t="str">
        <f>IF(Y64="","",IF((Y64-zval(Bi_2010!Y17))=0,Y64,IF((Y64-zval(Bi_2010!Y17))&gt;0,Y64,Bi_2010!Y17)))</f>
        <v/>
      </c>
      <c r="Z17" s="99" t="str">
        <f>IF(Z64="","",IF((Z64-zval(Bi_2010!Z17))=0,Z64,IF((Z64-zval(Bi_2010!Z17))&gt;0,Z64,Bi_2010!Z17)))</f>
        <v/>
      </c>
      <c r="AA17" s="99" t="str">
        <f>IF(AA64="","",IF((AA64-zval(Bi_2010!AA17))=0,AA64,IF((AA64-zval(Bi_2010!AA17))&gt;0,AA64,Bi_2010!AA17)))</f>
        <v/>
      </c>
      <c r="AB17" s="99" t="str">
        <f>IF(AB64="","",IF((AB64-zval(Bi_2010!AB17))=0,AB64,IF((AB64-zval(Bi_2010!AB17))&gt;0,AB64,Bi_2010!AB17)))</f>
        <v/>
      </c>
      <c r="AC17" s="99" t="str">
        <f>IF(AC64="","",IF((AC64-zval(Bi_2010!AC17))=0,AC64,IF((AC64-zval(Bi_2010!AC17))&gt;0,AC64,Bi_2010!AC17)))</f>
        <v/>
      </c>
      <c r="AD17" s="99" t="str">
        <f>IF(AD64="","",IF((AD64-zval(Bi_2010!AD17))=0,AD64,IF((AD64-zval(Bi_2010!AD17))&gt;0,AD64,Bi_2010!AD17)))</f>
        <v/>
      </c>
      <c r="AE17" s="99" t="str">
        <f>IF(AE64="","",IF((AE64-zval(Bi_2010!AE17))=0,AE64,IF((AE64-zval(Bi_2010!AE17))&gt;0,AE64,Bi_2010!AE17)))</f>
        <v/>
      </c>
      <c r="AF17" s="99" t="str">
        <f>IF(AF64="","",IF((AF64-zval(Bi_2010!AF17))=0,AF64,IF((AF64-zval(Bi_2010!AF17))&gt;0,AF64,Bi_2010!AF17)))</f>
        <v/>
      </c>
      <c r="AG17" s="195" t="str">
        <f>IF(AG64="","",IF((AG64-zval(Bi_2010!AG17))=0,AG64,IF((AG64-zval(Bi_2010!AG17))&gt;0,AG64,Bi_2010!AG17)))</f>
        <v/>
      </c>
      <c r="AH17" s="195" t="str">
        <f>IF(AH64="","",IF((AH64-zval(Bi_2010!AH17))=0,AH64,IF((AH64-zval(Bi_2010!AH17))&gt;0,AH64,Bi_2010!AH17)))</f>
        <v/>
      </c>
      <c r="AI17" s="195" t="str">
        <f>IF(AI64="","",IF((AI64-zval(Bi_2010!AI17))=0,AI64,IF((AI64-zval(Bi_2010!AI17))&gt;0,AI64,Bi_2010!AI17)))</f>
        <v/>
      </c>
      <c r="AJ17" s="195" t="str">
        <f>IF(AJ64="","",IF((AJ64-zval(Bi_2010!AJ17))=0,AJ64,IF((AJ64-zval(Bi_2010!AJ17))&gt;0,AJ64,Bi_2010!AJ17)))</f>
        <v/>
      </c>
      <c r="AK17" s="195" t="str">
        <f>IF(AK64="","",IF((AK64-zval(Bi_2010!AK17))=0,AK64,IF((AK64-zval(Bi_2010!AK17))&gt;0,AK64,Bi_2010!AK17)))</f>
        <v/>
      </c>
      <c r="AL17" s="195" t="str">
        <f>IF(AL64="","",IF((AL64-zval(Bi_2010!AL17))=0,AL64,IF((AL64-zval(Bi_2010!AL17))&gt;0,AL64,Bi_2010!AL17)))</f>
        <v/>
      </c>
      <c r="AM17" s="196" t="str">
        <f>IF(AM64="","",IF((AM64-zval(Bi_2010!AM17))=0,AM64,IF((AM64-zval(Bi_2010!AM17))&gt;0,AM64,Bi_2010!AM17)))</f>
        <v/>
      </c>
      <c r="AV17" s="9" t="s">
        <v>9</v>
      </c>
      <c r="AW17" s="86"/>
      <c r="AX17" s="77"/>
      <c r="AY17" s="77"/>
      <c r="AZ17" s="77"/>
      <c r="BA17" s="77"/>
      <c r="BB17" s="77"/>
      <c r="BC17" s="77"/>
      <c r="BD17" s="77"/>
      <c r="BE17" s="76"/>
      <c r="BF17" s="77"/>
      <c r="BG17" s="77">
        <v>1</v>
      </c>
      <c r="BH17" s="77"/>
      <c r="BI17" s="77"/>
      <c r="BJ17" s="77"/>
      <c r="BK17" s="77"/>
      <c r="BL17" s="77"/>
      <c r="BM17" s="77"/>
      <c r="BN17" s="77"/>
      <c r="BO17" s="77"/>
      <c r="BP17" s="77">
        <v>0.85</v>
      </c>
      <c r="BQ17" s="77"/>
      <c r="BR17" s="77"/>
      <c r="BS17" s="77"/>
      <c r="BT17" s="77"/>
      <c r="BU17" s="77"/>
      <c r="BV17" s="77"/>
      <c r="BW17" s="77"/>
      <c r="BX17" s="77"/>
      <c r="BY17" s="77"/>
      <c r="BZ17" s="77"/>
      <c r="CA17" s="78"/>
      <c r="CB17" s="78"/>
      <c r="CC17" s="78"/>
      <c r="CD17" s="78"/>
      <c r="CE17" s="78"/>
      <c r="CF17" s="78"/>
      <c r="CG17" s="87"/>
    </row>
    <row r="18" spans="1:85" ht="15.75" x14ac:dyDescent="0.25">
      <c r="A18" s="230"/>
      <c r="B18" s="9" t="s">
        <v>10</v>
      </c>
      <c r="C18" s="176" t="str">
        <f>IF(C65="","",IF((C65-zval(Bi_2010!C18))=0,C65,IF((C65-zval(Bi_2010!C18))&gt;0,C65,Bi_2010!C18)))</f>
        <v/>
      </c>
      <c r="D18" s="99" t="str">
        <f>IF(D65="","",IF((D65-zval(Bi_2010!D18))=0,D65,IF((D65-zval(Bi_2010!D18))&gt;0,D65,Bi_2010!D18)))</f>
        <v/>
      </c>
      <c r="E18" s="99" t="str">
        <f>IF(E65="","",IF((E65-zval(Bi_2010!E18))=0,E65,IF((E65-zval(Bi_2010!E18))&gt;0,E65,Bi_2010!E18)))</f>
        <v/>
      </c>
      <c r="F18" s="99" t="str">
        <f>IF(F65="","",IF((F65-zval(Bi_2010!F18))=0,F65,IF((F65-zval(Bi_2010!F18))&gt;0,F65,Bi_2010!F18)))</f>
        <v/>
      </c>
      <c r="G18" s="99" t="str">
        <f>IF(G65="","",IF((G65-zval(Bi_2010!G18))=0,G65,IF((G65-zval(Bi_2010!G18))&gt;0,G65,Bi_2010!G18)))</f>
        <v/>
      </c>
      <c r="H18" s="99" t="str">
        <f>IF(H65="","",IF((H65-zval(Bi_2010!H18))=0,H65,IF((H65-zval(Bi_2010!H18))&gt;0,H65,Bi_2010!H18)))</f>
        <v/>
      </c>
      <c r="I18" s="99" t="str">
        <f>IF(I65="","",IF((I65-zval(Bi_2010!I18))=0,I65,IF((I65-zval(Bi_2010!I18))&gt;0,I65,Bi_2010!I18)))</f>
        <v/>
      </c>
      <c r="J18" s="99" t="str">
        <f>IF(J65="","",IF((J65-zval(Bi_2010!J18))=0,J65,IF((J65-zval(Bi_2010!J18))&gt;0,J65,Bi_2010!J18)))</f>
        <v/>
      </c>
      <c r="K18" s="99" t="str">
        <f>IF(K65="","",IF((K65-zval(Bi_2010!K18))=0,K65,IF((K65-zval(Bi_2010!K18))&gt;0,K65,Bi_2010!K18)))</f>
        <v/>
      </c>
      <c r="L18" s="194" t="str">
        <f>IF(L65="","",IF((L65-zval(Bi_2010!L18))=0,L65,IF((L65-zval(Bi_2010!L18))&gt;0,L65,Bi_2010!L18)))</f>
        <v/>
      </c>
      <c r="M18" s="99" t="str">
        <f>IF(M65="","",IF((M65-zval(Bi_2010!M18))=0,M65,IF((M65-zval(Bi_2010!M18))&gt;0,M65,Bi_2010!M18)))</f>
        <v/>
      </c>
      <c r="N18" s="159">
        <v>2.8</v>
      </c>
      <c r="O18" s="99" t="str">
        <f>IF(O65="","",IF((O65-zval(Bi_2010!O18))=0,O65,IF((O65-zval(Bi_2010!O18))&gt;0,O65,Bi_2010!O18)))</f>
        <v/>
      </c>
      <c r="P18" s="99" t="str">
        <f>IF(P65="","",IF((P65-zval(Bi_2010!P18))=0,P65,IF((P65-zval(Bi_2010!P18))&gt;0,P65,Bi_2010!P18)))</f>
        <v/>
      </c>
      <c r="Q18" s="99" t="str">
        <f>IF(Q65="","",IF((Q65-zval(Bi_2010!Q18))=0,Q65,IF((Q65-zval(Bi_2010!Q18))&gt;0,Q65,Bi_2010!Q18)))</f>
        <v/>
      </c>
      <c r="R18" s="99" t="str">
        <f>IF(R65="","",IF((R65-zval(Bi_2010!R18))=0,R65,IF((R65-zval(Bi_2010!R18))&gt;0,R65,Bi_2010!R18)))</f>
        <v/>
      </c>
      <c r="S18" s="99" t="str">
        <f>IF(S65="","",IF((S65-zval(Bi_2010!S18))=0,S65,IF((S65-zval(Bi_2010!S18))&gt;0,S65,Bi_2010!S18)))</f>
        <v/>
      </c>
      <c r="T18" s="99" t="str">
        <f>IF(T65="","",IF((T65-zval(Bi_2010!T18))=0,T65,IF((T65-zval(Bi_2010!T18))&gt;0,T65,Bi_2010!T18)))</f>
        <v/>
      </c>
      <c r="U18" s="99" t="str">
        <f>IF(U65="","",IF((U65-zval(Bi_2010!U18))=0,U65,IF((U65-zval(Bi_2010!U18))&gt;0,U65,Bi_2010!U18)))</f>
        <v/>
      </c>
      <c r="V18" s="99" t="str">
        <f>IF(V65="","",IF((V65-zval(Bi_2010!V18))=0,V65,IF((V65-zval(Bi_2010!V18))&gt;0,V65,Bi_2010!V18)))</f>
        <v/>
      </c>
      <c r="W18" s="99" t="str">
        <f>IF(W65="","",IF((W65-zval(Bi_2010!W18))=0,W65,IF((W65-zval(Bi_2010!W18))&gt;0,W65,Bi_2010!W18)))</f>
        <v/>
      </c>
      <c r="X18" s="99" t="str">
        <f>IF(X65="","",IF((X65-zval(Bi_2010!X18))=0,X65,IF((X65-zval(Bi_2010!X18))&gt;0,X65,Bi_2010!X18)))</f>
        <v/>
      </c>
      <c r="Y18" s="99" t="str">
        <f>IF(Y65="","",IF((Y65-zval(Bi_2010!Y18))=0,Y65,IF((Y65-zval(Bi_2010!Y18))&gt;0,Y65,Bi_2010!Y18)))</f>
        <v/>
      </c>
      <c r="Z18" s="99" t="str">
        <f>IF(Z65="","",IF((Z65-zval(Bi_2010!Z18))=0,Z65,IF((Z65-zval(Bi_2010!Z18))&gt;0,Z65,Bi_2010!Z18)))</f>
        <v/>
      </c>
      <c r="AA18" s="99">
        <f>IF(AA65="","",IF((AA65-zval(Bi_2010!AA18))=0,AA65,IF((AA65-zval(Bi_2010!AA18))&gt;0,AA65,Bi_2010!AA18)))</f>
        <v>3</v>
      </c>
      <c r="AB18" s="99" t="str">
        <f>IF(AB65="","",IF((AB65-zval(Bi_2010!AB18))=0,AB65,IF((AB65-zval(Bi_2010!AB18))&gt;0,AB65,Bi_2010!AB18)))</f>
        <v/>
      </c>
      <c r="AC18" s="99" t="str">
        <f>IF(AC65="","",IF((AC65-zval(Bi_2010!AC18))=0,AC65,IF((AC65-zval(Bi_2010!AC18))&gt;0,AC65,Bi_2010!AC18)))</f>
        <v/>
      </c>
      <c r="AD18" s="99" t="str">
        <f>IF(AD65="","",IF((AD65-zval(Bi_2010!AD18))=0,AD65,IF((AD65-zval(Bi_2010!AD18))&gt;0,AD65,Bi_2010!AD18)))</f>
        <v/>
      </c>
      <c r="AE18" s="99" t="str">
        <f>IF(AE65="","",IF((AE65-zval(Bi_2010!AE18))=0,AE65,IF((AE65-zval(Bi_2010!AE18))&gt;0,AE65,Bi_2010!AE18)))</f>
        <v/>
      </c>
      <c r="AF18" s="99" t="str">
        <f>IF(AF65="","",IF((AF65-zval(Bi_2010!AF18))=0,AF65,IF((AF65-zval(Bi_2010!AF18))&gt;0,AF65,Bi_2010!AF18)))</f>
        <v/>
      </c>
      <c r="AG18" s="195" t="str">
        <f>IF(AG65="","",IF((AG65-zval(Bi_2010!AG18))=0,AG65,IF((AG65-zval(Bi_2010!AG18))&gt;0,AG65,Bi_2010!AG18)))</f>
        <v/>
      </c>
      <c r="AH18" s="195" t="str">
        <f>IF(AH65="","",IF((AH65-zval(Bi_2010!AH18))=0,AH65,IF((AH65-zval(Bi_2010!AH18))&gt;0,AH65,Bi_2010!AH18)))</f>
        <v/>
      </c>
      <c r="AI18" s="195" t="str">
        <f>IF(AI65="","",IF((AI65-zval(Bi_2010!AI18))=0,AI65,IF((AI65-zval(Bi_2010!AI18))&gt;0,AI65,Bi_2010!AI18)))</f>
        <v/>
      </c>
      <c r="AJ18" s="195" t="str">
        <f>IF(AJ65="","",IF((AJ65-zval(Bi_2010!AJ18))=0,AJ65,IF((AJ65-zval(Bi_2010!AJ18))&gt;0,AJ65,Bi_2010!AJ18)))</f>
        <v/>
      </c>
      <c r="AK18" s="195" t="str">
        <f>IF(AK65="","",IF((AK65-zval(Bi_2010!AK18))=0,AK65,IF((AK65-zval(Bi_2010!AK18))&gt;0,AK65,Bi_2010!AK18)))</f>
        <v/>
      </c>
      <c r="AL18" s="195" t="str">
        <f>IF(AL65="","",IF((AL65-zval(Bi_2010!AL18))=0,AL65,IF((AL65-zval(Bi_2010!AL18))&gt;0,AL65,Bi_2010!AL18)))</f>
        <v/>
      </c>
      <c r="AM18" s="196" t="str">
        <f>IF(AM65="","",IF((AM65-zval(Bi_2010!AM18))=0,AM65,IF((AM65-zval(Bi_2010!AM18))&gt;0,AM65,Bi_2010!AM18)))</f>
        <v/>
      </c>
      <c r="AV18" s="9" t="s">
        <v>10</v>
      </c>
      <c r="AW18" s="86"/>
      <c r="AX18" s="77"/>
      <c r="AY18" s="77"/>
      <c r="AZ18" s="77"/>
      <c r="BA18" s="77"/>
      <c r="BB18" s="77"/>
      <c r="BC18" s="77"/>
      <c r="BD18" s="77"/>
      <c r="BE18" s="77"/>
      <c r="BF18" s="76"/>
      <c r="BG18" s="77"/>
      <c r="BH18" s="77">
        <v>2.6</v>
      </c>
      <c r="BI18" s="77"/>
      <c r="BJ18" s="77"/>
      <c r="BK18" s="77"/>
      <c r="BL18" s="77"/>
      <c r="BM18" s="77"/>
      <c r="BN18" s="77"/>
      <c r="BO18" s="77"/>
      <c r="BP18" s="77"/>
      <c r="BQ18" s="77"/>
      <c r="BR18" s="77"/>
      <c r="BS18" s="77"/>
      <c r="BT18" s="77"/>
      <c r="BU18" s="77">
        <v>3</v>
      </c>
      <c r="BV18" s="77"/>
      <c r="BW18" s="77"/>
      <c r="BX18" s="77"/>
      <c r="BY18" s="77"/>
      <c r="BZ18" s="77"/>
      <c r="CA18" s="78"/>
      <c r="CB18" s="78"/>
      <c r="CC18" s="78"/>
      <c r="CD18" s="78"/>
      <c r="CE18" s="78"/>
      <c r="CF18" s="78"/>
      <c r="CG18" s="87"/>
    </row>
    <row r="19" spans="1:85" ht="15.75" x14ac:dyDescent="0.25">
      <c r="B19" s="9" t="s">
        <v>11</v>
      </c>
      <c r="C19" s="176" t="str">
        <f>IF(C66="","",IF((C66-zval(Bi_2010!C19))=0,C66,IF((C66-zval(Bi_2010!C19))&gt;0,C66,Bi_2010!C19)))</f>
        <v/>
      </c>
      <c r="D19" s="99" t="str">
        <f>IF(D66="","",IF((D66-zval(Bi_2010!D19))=0,D66,IF((D66-zval(Bi_2010!D19))&gt;0,D66,Bi_2010!D19)))</f>
        <v/>
      </c>
      <c r="E19" s="99" t="str">
        <f>IF(E66="","",IF((E66-zval(Bi_2010!E19))=0,E66,IF((E66-zval(Bi_2010!E19))&gt;0,E66,Bi_2010!E19)))</f>
        <v/>
      </c>
      <c r="F19" s="99" t="str">
        <f>IF(F66="","",IF((F66-zval(Bi_2010!F19))=0,F66,IF((F66-zval(Bi_2010!F19))&gt;0,F66,Bi_2010!F19)))</f>
        <v/>
      </c>
      <c r="G19" s="99" t="str">
        <f>IF(G66="","",IF((G66-zval(Bi_2010!G19))=0,G66,IF((G66-zval(Bi_2010!G19))&gt;0,G66,Bi_2010!G19)))</f>
        <v/>
      </c>
      <c r="H19" s="99" t="str">
        <f>IF(H66="","",IF((H66-zval(Bi_2010!H19))=0,H66,IF((H66-zval(Bi_2010!H19))&gt;0,H66,Bi_2010!H19)))</f>
        <v/>
      </c>
      <c r="I19" s="99" t="str">
        <f>IF(I66="","",IF((I66-zval(Bi_2010!I19))=0,I66,IF((I66-zval(Bi_2010!I19))&gt;0,I66,Bi_2010!I19)))</f>
        <v/>
      </c>
      <c r="J19" s="99" t="str">
        <f>IF(J66="","",IF((J66-zval(Bi_2010!J19))=0,J66,IF((J66-zval(Bi_2010!J19))&gt;0,J66,Bi_2010!J19)))</f>
        <v/>
      </c>
      <c r="K19" s="99">
        <f>IF(K66="","",IF((K66-zval(Bi_2010!K19))=0,K66,IF((K66-zval(Bi_2010!K19))&gt;0,K66,Bi_2010!K19)))</f>
        <v>1</v>
      </c>
      <c r="L19" s="99" t="str">
        <f>IF(L66="","",IF((L66-zval(Bi_2010!L19))=0,L66,IF((L66-zval(Bi_2010!L19))&gt;0,L66,Bi_2010!L19)))</f>
        <v/>
      </c>
      <c r="M19" s="194" t="str">
        <f>IF(M66="","",IF((M66-zval(Bi_2010!M19))=0,M66,IF((M66-zval(Bi_2010!M19))&gt;0,M66,Bi_2010!M19)))</f>
        <v/>
      </c>
      <c r="N19" s="99" t="str">
        <f>IF(N66="","",IF((N66-zval(Bi_2010!N19))=0,N66,IF((N66-zval(Bi_2010!N19))&gt;0,N66,Bi_2010!N19)))</f>
        <v/>
      </c>
      <c r="O19" s="99" t="str">
        <f>IF(O66="","",IF((O66-zval(Bi_2010!O19))=0,O66,IF((O66-zval(Bi_2010!O19))&gt;0,O66,Bi_2010!O19)))</f>
        <v/>
      </c>
      <c r="P19" s="99" t="str">
        <f>IF(P66="","",IF((P66-zval(Bi_2010!P19))=0,P66,IF((P66-zval(Bi_2010!P19))&gt;0,P66,Bi_2010!P19)))</f>
        <v/>
      </c>
      <c r="Q19" s="99" t="str">
        <f>IF(Q66="","",IF((Q66-zval(Bi_2010!Q19))=0,Q66,IF((Q66-zval(Bi_2010!Q19))&gt;0,Q66,Bi_2010!Q19)))</f>
        <v/>
      </c>
      <c r="R19" s="99" t="str">
        <f>IF(R66="","",IF((R66-zval(Bi_2010!R19))=0,R66,IF((R66-zval(Bi_2010!R19))&gt;0,R66,Bi_2010!R19)))</f>
        <v/>
      </c>
      <c r="S19" s="99" t="str">
        <f>IF(S66="","",IF((S66-zval(Bi_2010!S19))=0,S66,IF((S66-zval(Bi_2010!S19))&gt;0,S66,Bi_2010!S19)))</f>
        <v/>
      </c>
      <c r="T19" s="99" t="str">
        <f>IF(T66="","",IF((T66-zval(Bi_2010!T19))=0,T66,IF((T66-zval(Bi_2010!T19))&gt;0,T66,Bi_2010!T19)))</f>
        <v/>
      </c>
      <c r="U19" s="99" t="str">
        <f>IF(U66="","",IF((U66-zval(Bi_2010!U19))=0,U66,IF((U66-zval(Bi_2010!U19))&gt;0,U66,Bi_2010!U19)))</f>
        <v/>
      </c>
      <c r="V19" s="99" t="str">
        <f>IF(V66="","",IF((V66-zval(Bi_2010!V19))=0,V66,IF((V66-zval(Bi_2010!V19))&gt;0,V66,Bi_2010!V19)))</f>
        <v/>
      </c>
      <c r="W19" s="99" t="str">
        <f>IF(W66="","",IF((W66-zval(Bi_2010!W19))=0,W66,IF((W66-zval(Bi_2010!W19))&gt;0,W66,Bi_2010!W19)))</f>
        <v/>
      </c>
      <c r="X19" s="99" t="str">
        <f>IF(X66="","",IF((X66-zval(Bi_2010!X19))=0,X66,IF((X66-zval(Bi_2010!X19))&gt;0,X66,Bi_2010!X19)))</f>
        <v/>
      </c>
      <c r="Y19" s="99">
        <f>IF(Y66="","",IF((Y66-zval(Bi_2010!Y19))=0,Y66,IF((Y66-zval(Bi_2010!Y19))&gt;0,Y66,Bi_2010!Y19)))</f>
        <v>1</v>
      </c>
      <c r="Z19" s="99" t="str">
        <f>IF(Z66="","",IF((Z66-zval(Bi_2010!Z19))=0,Z66,IF((Z66-zval(Bi_2010!Z19))&gt;0,Z66,Bi_2010!Z19)))</f>
        <v/>
      </c>
      <c r="AA19" s="99" t="str">
        <f>IF(AA66="","",IF((AA66-zval(Bi_2010!AA19))=0,AA66,IF((AA66-zval(Bi_2010!AA19))&gt;0,AA66,Bi_2010!AA19)))</f>
        <v/>
      </c>
      <c r="AB19" s="99" t="str">
        <f>IF(AB66="","",IF((AB66-zval(Bi_2010!AB19))=0,AB66,IF((AB66-zval(Bi_2010!AB19))&gt;0,AB66,Bi_2010!AB19)))</f>
        <v/>
      </c>
      <c r="AC19" s="99">
        <f>M35</f>
        <v>2.5499999999999998</v>
      </c>
      <c r="AD19" s="99" t="str">
        <f>IF(AD66="","",IF((AD66-zval(Bi_2010!AD19))=0,AD66,IF((AD66-zval(Bi_2010!AD19))&gt;0,AD66,Bi_2010!AD19)))</f>
        <v/>
      </c>
      <c r="AE19" s="99" t="str">
        <f>IF(AE66="","",IF((AE66-zval(Bi_2010!AE19))=0,AE66,IF((AE66-zval(Bi_2010!AE19))&gt;0,AE66,Bi_2010!AE19)))</f>
        <v/>
      </c>
      <c r="AF19" s="99" t="str">
        <f>IF(AF66="","",IF((AF66-zval(Bi_2010!AF19))=0,AF66,IF((AF66-zval(Bi_2010!AF19))&gt;0,AF66,Bi_2010!AF19)))</f>
        <v/>
      </c>
      <c r="AG19" s="195" t="str">
        <f>IF(AG66="","",IF((AG66-zval(Bi_2010!AG19))=0,AG66,IF((AG66-zval(Bi_2010!AG19))&gt;0,AG66,Bi_2010!AG19)))</f>
        <v/>
      </c>
      <c r="AH19" s="195" t="str">
        <f>IF(AH66="","",IF((AH66-zval(Bi_2010!AH19))=0,AH66,IF((AH66-zval(Bi_2010!AH19))&gt;0,AH66,Bi_2010!AH19)))</f>
        <v/>
      </c>
      <c r="AI19" s="195" t="str">
        <f>IF(AI66="","",IF((AI66-zval(Bi_2010!AI19))=0,AI66,IF((AI66-zval(Bi_2010!AI19))&gt;0,AI66,Bi_2010!AI19)))</f>
        <v/>
      </c>
      <c r="AJ19" s="195" t="str">
        <f>IF(AJ66="","",IF((AJ66-zval(Bi_2010!AJ19))=0,AJ66,IF((AJ66-zval(Bi_2010!AJ19))&gt;0,AJ66,Bi_2010!AJ19)))</f>
        <v/>
      </c>
      <c r="AK19" s="195" t="str">
        <f>IF(AK66="","",IF((AK66-zval(Bi_2010!AK19))=0,AK66,IF((AK66-zval(Bi_2010!AK19))&gt;0,AK66,Bi_2010!AK19)))</f>
        <v/>
      </c>
      <c r="AL19" s="195" t="str">
        <f>IF(AL66="","",IF((AL66-zval(Bi_2010!AL19))=0,AL66,IF((AL66-zval(Bi_2010!AL19))&gt;0,AL66,Bi_2010!AL19)))</f>
        <v/>
      </c>
      <c r="AM19" s="196" t="str">
        <f>IF(AM66="","",IF((AM66-zval(Bi_2010!AM19))=0,AM66,IF((AM66-zval(Bi_2010!AM19))&gt;0,AM66,Bi_2010!AM19)))</f>
        <v/>
      </c>
      <c r="AV19" s="9" t="s">
        <v>11</v>
      </c>
      <c r="AW19" s="86"/>
      <c r="AX19" s="77"/>
      <c r="AY19" s="77"/>
      <c r="AZ19" s="77"/>
      <c r="BA19" s="77"/>
      <c r="BB19" s="77"/>
      <c r="BC19" s="77"/>
      <c r="BD19" s="77"/>
      <c r="BE19" s="77">
        <v>1</v>
      </c>
      <c r="BF19" s="77"/>
      <c r="BG19" s="76"/>
      <c r="BH19" s="77"/>
      <c r="BI19" s="77"/>
      <c r="BJ19" s="77"/>
      <c r="BK19" s="77"/>
      <c r="BL19" s="77"/>
      <c r="BM19" s="77"/>
      <c r="BN19" s="77"/>
      <c r="BO19" s="77"/>
      <c r="BP19" s="77"/>
      <c r="BQ19" s="77"/>
      <c r="BR19" s="77"/>
      <c r="BS19" s="77">
        <v>0.1</v>
      </c>
      <c r="BT19" s="77"/>
      <c r="BU19" s="77"/>
      <c r="BV19" s="77"/>
      <c r="BW19" s="77">
        <v>2.5499999999999998</v>
      </c>
      <c r="BX19" s="77"/>
      <c r="BY19" s="77"/>
      <c r="BZ19" s="77"/>
      <c r="CA19" s="78"/>
      <c r="CB19" s="78"/>
      <c r="CC19" s="78"/>
      <c r="CD19" s="78"/>
      <c r="CE19" s="78"/>
      <c r="CF19" s="78"/>
      <c r="CG19" s="87"/>
    </row>
    <row r="20" spans="1:85" ht="15.75" x14ac:dyDescent="0.25">
      <c r="B20" s="9" t="s">
        <v>12</v>
      </c>
      <c r="C20" s="176" t="str">
        <f>IF(C67="","",IF((C67-zval(Bi_2010!C20))=0,C67,IF((C67-zval(Bi_2010!C20))&gt;0,C67,Bi_2010!C20)))</f>
        <v/>
      </c>
      <c r="D20" s="99">
        <f>IF(D67="","",IF((D67-zval(Bi_2010!D20))=0,D67,IF((D67-zval(Bi_2010!D20))&gt;0,D67,Bi_2010!D20)))</f>
        <v>3.7</v>
      </c>
      <c r="E20" s="99" t="str">
        <f>IF(E67="","",IF((E67-zval(Bi_2010!E20))=0,E67,IF((E67-zval(Bi_2010!E20))&gt;0,E67,Bi_2010!E20)))</f>
        <v/>
      </c>
      <c r="F20" s="99">
        <f>IF(F67="","",IF((F67-zval(Bi_2010!F20))=0,F67,IF((F67-zval(Bi_2010!F20))&gt;0,F67,Bi_2010!F20)))</f>
        <v>3.5</v>
      </c>
      <c r="G20" s="99" t="str">
        <f>IF(G67="","",IF((G67-zval(Bi_2010!G20))=0,G67,IF((G67-zval(Bi_2010!G20))&gt;0,G67,Bi_2010!G20)))</f>
        <v/>
      </c>
      <c r="H20" s="99" t="str">
        <f>IF(H67="","",IF((H67-zval(Bi_2010!H20))=0,H67,IF((H67-zval(Bi_2010!H20))&gt;0,H67,Bi_2010!H20)))</f>
        <v/>
      </c>
      <c r="I20" s="99">
        <f>IF(I67="","",IF((I67-zval(Bi_2010!I20))=0,I67,IF((I67-zval(Bi_2010!I20))&gt;0,I67,Bi_2010!I20)))</f>
        <v>5.6</v>
      </c>
      <c r="J20" s="99" t="str">
        <f>IF(J67="","",IF((J67-zval(Bi_2010!J20))=0,J67,IF((J67-zval(Bi_2010!J20))&gt;0,J67,Bi_2010!J20)))</f>
        <v/>
      </c>
      <c r="K20" s="99" t="str">
        <f>IF(K67="","",IF((K67-zval(Bi_2010!K20))=0,K67,IF((K67-zval(Bi_2010!K20))&gt;0,K67,Bi_2010!K20)))</f>
        <v/>
      </c>
      <c r="L20" s="159">
        <v>2.8</v>
      </c>
      <c r="M20" s="99" t="str">
        <f>IF(M67="","",IF((M67-zval(Bi_2010!M20))=0,M67,IF((M67-zval(Bi_2010!M20))&gt;0,M67,Bi_2010!M20)))</f>
        <v/>
      </c>
      <c r="N20" s="194" t="str">
        <f>IF(N67="","",IF((N67-zval(Bi_2010!N20))=0,N67,IF((N67-zval(Bi_2010!N20))&gt;0,N67,Bi_2010!N20)))</f>
        <v/>
      </c>
      <c r="O20" s="99" t="str">
        <f>IF(O67="","",IF((O67-zval(Bi_2010!O20))=0,O67,IF((O67-zval(Bi_2010!O20))&gt;0,O67,Bi_2010!O20)))</f>
        <v/>
      </c>
      <c r="P20" s="99" t="str">
        <f>IF(P67="","",IF((P67-zval(Bi_2010!P20))=0,P67,IF((P67-zval(Bi_2010!P20))&gt;0,P67,Bi_2010!P20)))</f>
        <v/>
      </c>
      <c r="Q20" s="99" t="str">
        <f>IF(Q67="","",IF((Q67-zval(Bi_2010!Q20))=0,Q67,IF((Q67-zval(Bi_2010!Q20))&gt;0,Q67,Bi_2010!Q20)))</f>
        <v/>
      </c>
      <c r="R20" s="99" t="str">
        <f>IF(R67="","",IF((R67-zval(Bi_2010!R20))=0,R67,IF((R67-zval(Bi_2010!R20))&gt;0,R67,Bi_2010!R20)))</f>
        <v/>
      </c>
      <c r="S20" s="99">
        <f>IF(S67="","",IF((S67-zval(Bi_2010!S20))=0,S67,IF((S67-zval(Bi_2010!S20))&gt;0,S67,Bi_2010!S20)))</f>
        <v>3.25</v>
      </c>
      <c r="T20" s="99" t="str">
        <f>IF(T67="","",IF((T67-zval(Bi_2010!T20))=0,T67,IF((T67-zval(Bi_2010!T20))&gt;0,T67,Bi_2010!T20)))</f>
        <v/>
      </c>
      <c r="U20" s="99">
        <f>IF(U67="","",IF((U67-zval(Bi_2010!U20))=0,U67,IF((U67-zval(Bi_2010!U20))&gt;0,U67,Bi_2010!U20)))</f>
        <v>0.3</v>
      </c>
      <c r="V20" s="99" t="str">
        <f>IF(V67="","",IF((V67-zval(Bi_2010!V20))=0,V67,IF((V67-zval(Bi_2010!V20))&gt;0,V67,Bi_2010!V20)))</f>
        <v/>
      </c>
      <c r="W20" s="99" t="str">
        <f>IF(W67="","",IF((W67-zval(Bi_2010!W20))=0,W67,IF((W67-zval(Bi_2010!W20))&gt;0,W67,Bi_2010!W20)))</f>
        <v/>
      </c>
      <c r="X20" s="99" t="str">
        <f>IF(X67="","",IF((X67-zval(Bi_2010!X20))=0,X67,IF((X67-zval(Bi_2010!X20))&gt;0,X67,Bi_2010!X20)))</f>
        <v/>
      </c>
      <c r="Y20" s="99" t="str">
        <f>IF(Y67="","",IF((Y67-zval(Bi_2010!Y20))=0,Y67,IF((Y67-zval(Bi_2010!Y20))&gt;0,Y67,Bi_2010!Y20)))</f>
        <v/>
      </c>
      <c r="Z20" s="99" t="str">
        <f>IF(Z67="","",IF((Z67-zval(Bi_2010!Z20))=0,Z67,IF((Z67-zval(Bi_2010!Z20))&gt;0,Z67,Bi_2010!Z20)))</f>
        <v/>
      </c>
      <c r="AA20" s="99" t="str">
        <f>IF(AA67="","",IF((AA67-zval(Bi_2010!AA20))=0,AA67,IF((AA67-zval(Bi_2010!AA20))&gt;0,AA67,Bi_2010!AA20)))</f>
        <v/>
      </c>
      <c r="AB20" s="99" t="str">
        <f>IF(AB67="","",IF((AB67-zval(Bi_2010!AB20))=0,AB67,IF((AB67-zval(Bi_2010!AB20))&gt;0,AB67,Bi_2010!AB20)))</f>
        <v/>
      </c>
      <c r="AC20" s="99" t="str">
        <f>IF(AC67="","",IF((AC67-zval(Bi_2010!AC20))=0,AC67,IF((AC67-zval(Bi_2010!AC20))&gt;0,AC67,Bi_2010!AC20)))</f>
        <v/>
      </c>
      <c r="AD20" s="99" t="str">
        <f>IF(AD67="","",IF((AD67-zval(Bi_2010!AD20))=0,AD67,IF((AD67-zval(Bi_2010!AD20))&gt;0,AD67,Bi_2010!AD20)))</f>
        <v/>
      </c>
      <c r="AE20" s="99" t="str">
        <f>IF(AE67="","",IF((AE67-zval(Bi_2010!AE20))=0,AE67,IF((AE67-zval(Bi_2010!AE20))&gt;0,AE67,Bi_2010!AE20)))</f>
        <v/>
      </c>
      <c r="AF20" s="195">
        <f>IF(AF67="","",IF((AF67-zval(Bi_2010!AF20))=0,AF67,IF((AF67-zval(Bi_2010!AF20))&gt;0,AF67,Bi_2010!AF20)))</f>
        <v>2</v>
      </c>
      <c r="AG20" s="195" t="str">
        <f>IF(AG67="","",IF((AG67-zval(Bi_2010!AG20))=0,AG67,IF((AG67-zval(Bi_2010!AG20))&gt;0,AG67,Bi_2010!AG20)))</f>
        <v/>
      </c>
      <c r="AH20" s="195" t="str">
        <f>IF(AH67="","",IF((AH67-zval(Bi_2010!AH20))=0,AH67,IF((AH67-zval(Bi_2010!AH20))&gt;0,AH67,Bi_2010!AH20)))</f>
        <v/>
      </c>
      <c r="AI20" s="195" t="str">
        <f>IF(AI67="","",IF((AI67-zval(Bi_2010!AI20))=0,AI67,IF((AI67-zval(Bi_2010!AI20))&gt;0,AI67,Bi_2010!AI20)))</f>
        <v/>
      </c>
      <c r="AJ20" s="195" t="str">
        <f>IF(AJ67="","",IF((AJ67-zval(Bi_2010!AJ20))=0,AJ67,IF((AJ67-zval(Bi_2010!AJ20))&gt;0,AJ67,Bi_2010!AJ20)))</f>
        <v/>
      </c>
      <c r="AK20" s="195" t="str">
        <f>IF(AK67="","",IF((AK67-zval(Bi_2010!AK20))=0,AK67,IF((AK67-zval(Bi_2010!AK20))&gt;0,AK67,Bi_2010!AK20)))</f>
        <v/>
      </c>
      <c r="AL20" s="195" t="str">
        <f>IF(AL67="","",IF((AL67-zval(Bi_2010!AL20))=0,AL67,IF((AL67-zval(Bi_2010!AL20))&gt;0,AL67,Bi_2010!AL20)))</f>
        <v/>
      </c>
      <c r="AM20" s="196" t="str">
        <f>IF(AM67="","",IF((AM67-zval(Bi_2010!AM20))=0,AM67,IF((AM67-zval(Bi_2010!AM20))&gt;0,AM67,Bi_2010!AM20)))</f>
        <v/>
      </c>
      <c r="AV20" s="9" t="s">
        <v>12</v>
      </c>
      <c r="AW20" s="86"/>
      <c r="AX20" s="77">
        <v>2.8</v>
      </c>
      <c r="AY20" s="77"/>
      <c r="AZ20" s="77">
        <v>2.2999999999999998</v>
      </c>
      <c r="BA20" s="77"/>
      <c r="BB20" s="77"/>
      <c r="BC20" s="77">
        <v>3.05</v>
      </c>
      <c r="BD20" s="77"/>
      <c r="BE20" s="77"/>
      <c r="BF20" s="77">
        <v>2.6</v>
      </c>
      <c r="BG20" s="77"/>
      <c r="BH20" s="76"/>
      <c r="BI20" s="77"/>
      <c r="BJ20" s="77"/>
      <c r="BK20" s="77"/>
      <c r="BL20" s="77"/>
      <c r="BM20" s="77">
        <v>1.595</v>
      </c>
      <c r="BN20" s="77"/>
      <c r="BO20" s="77">
        <v>0.3</v>
      </c>
      <c r="BP20" s="77"/>
      <c r="BQ20" s="77"/>
      <c r="BR20" s="77"/>
      <c r="BS20" s="77"/>
      <c r="BT20" s="77"/>
      <c r="BU20" s="77"/>
      <c r="BV20" s="77"/>
      <c r="BW20" s="77"/>
      <c r="BX20" s="77"/>
      <c r="BY20" s="77"/>
      <c r="BZ20" s="77">
        <v>2</v>
      </c>
      <c r="CA20" s="78"/>
      <c r="CB20" s="78"/>
      <c r="CC20" s="78"/>
      <c r="CD20" s="78"/>
      <c r="CE20" s="78"/>
      <c r="CF20" s="78"/>
      <c r="CG20" s="87"/>
    </row>
    <row r="21" spans="1:85" x14ac:dyDescent="0.25">
      <c r="B21" s="209" t="s">
        <v>218</v>
      </c>
      <c r="C21" s="176" t="str">
        <f>IF(C68="","",IF((C68-zval(Bi_2010!C21))=0,C68,IF((C68-zval(Bi_2010!C21))&gt;0,C68,Bi_2010!C21)))</f>
        <v/>
      </c>
      <c r="D21" s="99" t="str">
        <f>IF(D68="","",IF((D68-zval(Bi_2010!D21))=0,D68,IF((D68-zval(Bi_2010!D21))&gt;0,D68,Bi_2010!D21)))</f>
        <v/>
      </c>
      <c r="E21" s="99">
        <f>O11</f>
        <v>1.5</v>
      </c>
      <c r="F21" s="99" t="str">
        <f>IF(F68="","",IF((F68-zval(Bi_2010!F21))=0,F68,IF((F68-zval(Bi_2010!F21))&gt;0,F68,Bi_2010!F21)))</f>
        <v/>
      </c>
      <c r="G21" s="99" t="str">
        <f>IF(G68="","",IF((G68-zval(Bi_2010!G21))=0,G68,IF((G68-zval(Bi_2010!G21))&gt;0,G68,Bi_2010!G21)))</f>
        <v/>
      </c>
      <c r="H21" s="99" t="str">
        <f>IF(H68="","",IF((H68-zval(Bi_2010!H21))=0,H68,IF((H68-zval(Bi_2010!H21))&gt;0,H68,Bi_2010!H21)))</f>
        <v/>
      </c>
      <c r="I21" s="99" t="str">
        <f>IF(I68="","",IF((I68-zval(Bi_2010!I21))=0,I68,IF((I68-zval(Bi_2010!I21))&gt;0,I68,Bi_2010!I21)))</f>
        <v/>
      </c>
      <c r="J21" s="99" t="str">
        <f>IF(J68="","",IF((J68-zval(Bi_2010!J21))=0,J68,IF((J68-zval(Bi_2010!J21))&gt;0,J68,Bi_2010!J21)))</f>
        <v/>
      </c>
      <c r="K21" s="99" t="str">
        <f>IF(K68="","",IF((K68-zval(Bi_2010!K21))=0,K68,IF((K68-zval(Bi_2010!K21))&gt;0,K68,Bi_2010!K21)))</f>
        <v/>
      </c>
      <c r="L21" s="99" t="str">
        <f>IF(L68="","",IF((L68-zval(Bi_2010!L21))=0,L68,IF((L68-zval(Bi_2010!L21))&gt;0,L68,Bi_2010!L21)))</f>
        <v/>
      </c>
      <c r="M21" s="99" t="str">
        <f>IF(M68="","",IF((M68-zval(Bi_2010!M21))=0,M68,IF((M68-zval(Bi_2010!M21))&gt;0,M68,Bi_2010!M21)))</f>
        <v/>
      </c>
      <c r="N21" s="99" t="str">
        <f>IF(N68="","",IF((N68-zval(Bi_2010!N21))=0,N68,IF((N68-zval(Bi_2010!N21))&gt;0,N68,Bi_2010!N21)))</f>
        <v/>
      </c>
      <c r="O21" s="194" t="str">
        <f>IF(O68="","",IF((O68-zval(Bi_2010!O21))=0,O68,IF((O68-zval(Bi_2010!O21))&gt;0,O68,Bi_2010!O21)))</f>
        <v/>
      </c>
      <c r="P21" s="99" t="str">
        <f>IF(P68="","",IF((P68-zval(Bi_2010!P21))=0,P68,IF((P68-zval(Bi_2010!P21))&gt;0,P68,Bi_2010!P21)))</f>
        <v/>
      </c>
      <c r="Q21" s="99" t="str">
        <f>IF(Q68="","",IF((Q68-zval(Bi_2010!Q21))=0,Q68,IF((Q68-zval(Bi_2010!Q21))&gt;0,Q68,Bi_2010!Q21)))</f>
        <v/>
      </c>
      <c r="R21" s="99" t="str">
        <f>IF(R68="","",IF((R68-zval(Bi_2010!R21))=0,R68,IF((R68-zval(Bi_2010!R21))&gt;0,R68,Bi_2010!R21)))</f>
        <v/>
      </c>
      <c r="S21" s="99">
        <f>IF(S68="","",IF((S68-zval(Bi_2010!S21))=0,S68,IF((S68-zval(Bi_2010!S21))&gt;0,S68,Bi_2010!S21)))</f>
        <v>0.5</v>
      </c>
      <c r="T21" s="99" t="str">
        <f>IF(T68="","",IF((T68-zval(Bi_2010!T21))=0,T68,IF((T68-zval(Bi_2010!T21))&gt;0,T68,Bi_2010!T21)))</f>
        <v/>
      </c>
      <c r="U21" s="99" t="str">
        <f>IF(U68="","",IF((U68-zval(Bi_2010!U21))=0,U68,IF((U68-zval(Bi_2010!U21))&gt;0,U68,Bi_2010!U21)))</f>
        <v/>
      </c>
      <c r="V21" s="99" t="str">
        <f>IF(V68="","",IF((V68-zval(Bi_2010!V21))=0,V68,IF((V68-zval(Bi_2010!V21))&gt;0,V68,Bi_2010!V21)))</f>
        <v/>
      </c>
      <c r="W21" s="99" t="str">
        <f>IF(W68="","",IF((W68-zval(Bi_2010!W21))=0,W68,IF((W68-zval(Bi_2010!W21))&gt;0,W68,Bi_2010!W21)))</f>
        <v/>
      </c>
      <c r="X21" s="99" t="str">
        <f>IF(X68="","",IF((X68-zval(Bi_2010!X21))=0,X68,IF((X68-zval(Bi_2010!X21))&gt;0,X68,Bi_2010!X21)))</f>
        <v/>
      </c>
      <c r="Y21" s="99" t="str">
        <f>IF(Y68="","",IF((Y68-zval(Bi_2010!Y21))=0,Y68,IF((Y68-zval(Bi_2010!Y21))&gt;0,Y68,Bi_2010!Y21)))</f>
        <v/>
      </c>
      <c r="Z21" s="99" t="str">
        <f>IF(Z68="","",IF((Z68-zval(Bi_2010!Z21))=0,Z68,IF((Z68-zval(Bi_2010!Z21))&gt;0,Z68,Bi_2010!Z21)))</f>
        <v/>
      </c>
      <c r="AA21" s="99" t="str">
        <f>IF(AA68="","",IF((AA68-zval(Bi_2010!AA21))=0,AA68,IF((AA68-zval(Bi_2010!AA21))&gt;0,AA68,Bi_2010!AA21)))</f>
        <v/>
      </c>
      <c r="AB21" s="99" t="str">
        <f>IF(AB68="","",IF((AB68-zval(Bi_2010!AB21))=0,AB68,IF((AB68-zval(Bi_2010!AB21))&gt;0,AB68,Bi_2010!AB21)))</f>
        <v/>
      </c>
      <c r="AC21" s="99" t="str">
        <f>IF(AC68="","",IF((AC68-zval(Bi_2010!AC21))=0,AC68,IF((AC68-zval(Bi_2010!AC21))&gt;0,AC68,Bi_2010!AC21)))</f>
        <v/>
      </c>
      <c r="AD21" s="99" t="str">
        <f>IF(AD68="","",IF((AD68-zval(Bi_2010!AD21))=0,AD68,IF((AD68-zval(Bi_2010!AD21))&gt;0,AD68,Bi_2010!AD21)))</f>
        <v/>
      </c>
      <c r="AE21" s="99" t="str">
        <f>IF(AE68="","",IF((AE68-zval(Bi_2010!AE21))=0,AE68,IF((AE68-zval(Bi_2010!AE21))&gt;0,AE68,Bi_2010!AE21)))</f>
        <v/>
      </c>
      <c r="AF21" s="99" t="str">
        <f>IF(AF68="","",IF((AF68-zval(Bi_2010!AF21))=0,AF68,IF((AF68-zval(Bi_2010!AF21))&gt;0,AF68,Bi_2010!AF21)))</f>
        <v/>
      </c>
      <c r="AG21" s="99">
        <f>IF(AG68="","",IF((AG68-zval(Bi_2010!AG21))=0,AG68,IF((AG68-zval(Bi_2010!AG21))&gt;0,AG68,Bi_2010!AG21)))</f>
        <v>0.3</v>
      </c>
      <c r="AH21" s="195" t="str">
        <f>IF(AH68="","",IF((AH68-zval(Bi_2010!AH21))=0,AH68,IF((AH68-zval(Bi_2010!AH21))&gt;0,AH68,Bi_2010!AH21)))</f>
        <v/>
      </c>
      <c r="AI21" s="195" t="str">
        <f>IF(AI68="","",IF((AI68-zval(Bi_2010!AI21))=0,AI68,IF((AI68-zval(Bi_2010!AI21))&gt;0,AI68,Bi_2010!AI21)))</f>
        <v/>
      </c>
      <c r="AJ21" s="195" t="str">
        <f>IF(AJ68="","",IF((AJ68-zval(Bi_2010!AJ21))=0,AJ68,IF((AJ68-zval(Bi_2010!AJ21))&gt;0,AJ68,Bi_2010!AJ21)))</f>
        <v/>
      </c>
      <c r="AK21" s="195">
        <f>IF(AK68="","",IF((AK68-zval(Bi_2010!AK21))=0,AK68,IF((AK68-zval(Bi_2010!AK21))&gt;0,AK68,Bi_2010!AK21)))</f>
        <v>0.6</v>
      </c>
      <c r="AL21" s="195" t="str">
        <f>IF(AL68="","",IF((AL68-zval(Bi_2010!AL21))=0,AL68,IF((AL68-zval(Bi_2010!AL21))&gt;0,AL68,Bi_2010!AL21)))</f>
        <v/>
      </c>
      <c r="AM21" s="196" t="str">
        <f>IF(AM68="","",IF((AM68-zval(Bi_2010!AM21))=0,AM68,IF((AM68-zval(Bi_2010!AM21))&gt;0,AM68,Bi_2010!AM21)))</f>
        <v/>
      </c>
      <c r="AV21" s="209" t="s">
        <v>218</v>
      </c>
      <c r="AW21" s="86"/>
      <c r="AX21" s="77"/>
      <c r="AY21" s="77">
        <v>1.5</v>
      </c>
      <c r="AZ21" s="77"/>
      <c r="BA21" s="77"/>
      <c r="BB21" s="77"/>
      <c r="BC21" s="77"/>
      <c r="BD21" s="77"/>
      <c r="BE21" s="77"/>
      <c r="BF21" s="77"/>
      <c r="BG21" s="77"/>
      <c r="BH21" s="77"/>
      <c r="BI21" s="76"/>
      <c r="BJ21" s="77"/>
      <c r="BK21" s="77"/>
      <c r="BL21" s="77"/>
      <c r="BM21" s="77">
        <v>0.5</v>
      </c>
      <c r="BN21" s="77"/>
      <c r="BO21" s="77"/>
      <c r="BP21" s="77"/>
      <c r="BQ21" s="77"/>
      <c r="BR21" s="77"/>
      <c r="BS21" s="77"/>
      <c r="BT21" s="77"/>
      <c r="BU21" s="77"/>
      <c r="BV21" s="77"/>
      <c r="BW21" s="77"/>
      <c r="BX21" s="77"/>
      <c r="BY21" s="77"/>
      <c r="BZ21" s="77"/>
      <c r="CA21" s="77">
        <v>0.15</v>
      </c>
      <c r="CB21" s="78"/>
      <c r="CC21" s="78"/>
      <c r="CD21" s="78"/>
      <c r="CE21" s="78">
        <v>0.35</v>
      </c>
      <c r="CF21" s="78"/>
      <c r="CG21" s="87"/>
    </row>
    <row r="22" spans="1:85" ht="15.75" x14ac:dyDescent="0.25">
      <c r="B22" s="9" t="s">
        <v>13</v>
      </c>
      <c r="C22" s="173">
        <f>P9</f>
        <v>1.5</v>
      </c>
      <c r="D22" s="99" t="str">
        <f>IF(D69="","",IF((D69-zval(Bi_2010!D22))=0,D69,IF((D69-zval(Bi_2010!D22))&gt;0,D69,Bi_2010!D22)))</f>
        <v/>
      </c>
      <c r="E22" s="99" t="str">
        <f>IF(E69="","",IF((E69-zval(Bi_2010!E22))=0,E69,IF((E69-zval(Bi_2010!E22))&gt;0,E69,Bi_2010!E22)))</f>
        <v/>
      </c>
      <c r="F22" s="99" t="str">
        <f>IF(F69="","",IF((F69-zval(Bi_2010!F22))=0,F69,IF((F69-zval(Bi_2010!F22))&gt;0,F69,Bi_2010!F22)))</f>
        <v/>
      </c>
      <c r="G22" s="99" t="str">
        <f>IF(G69="","",IF((G69-zval(Bi_2010!G22))=0,G69,IF((G69-zval(Bi_2010!G22))&gt;0,G69,Bi_2010!G22)))</f>
        <v/>
      </c>
      <c r="H22" s="99" t="str">
        <f>IF(H69="","",IF((H69-zval(Bi_2010!H22))=0,H69,IF((H69-zval(Bi_2010!H22))&gt;0,H69,Bi_2010!H22)))</f>
        <v/>
      </c>
      <c r="I22" s="99" t="str">
        <f>IF(I69="","",IF((I69-zval(Bi_2010!I22))=0,I69,IF((I69-zval(Bi_2010!I22))&gt;0,I69,Bi_2010!I22)))</f>
        <v/>
      </c>
      <c r="J22" s="99" t="str">
        <f>IF(J69="","",IF((J69-zval(Bi_2010!J22))=0,J69,IF((J69-zval(Bi_2010!J22))&gt;0,J69,Bi_2010!J22)))</f>
        <v/>
      </c>
      <c r="K22" s="99" t="str">
        <f>IF(K69="","",IF((K69-zval(Bi_2010!K22))=0,K69,IF((K69-zval(Bi_2010!K22))&gt;0,K69,Bi_2010!K22)))</f>
        <v/>
      </c>
      <c r="L22" s="99" t="str">
        <f>IF(L69="","",IF((L69-zval(Bi_2010!L22))=0,L69,IF((L69-zval(Bi_2010!L22))&gt;0,L69,Bi_2010!L22)))</f>
        <v/>
      </c>
      <c r="M22" s="99" t="str">
        <f>IF(M69="","",IF((M69-zval(Bi_2010!M22))=0,M69,IF((M69-zval(Bi_2010!M22))&gt;0,M69,Bi_2010!M22)))</f>
        <v/>
      </c>
      <c r="N22" s="99" t="str">
        <f>IF(N69="","",IF((N69-zval(Bi_2010!N22))=0,N69,IF((N69-zval(Bi_2010!N22))&gt;0,N69,Bi_2010!N22)))</f>
        <v/>
      </c>
      <c r="O22" s="99" t="str">
        <f>IF(O69="","",IF((O69-zval(Bi_2010!O22))=0,O69,IF((O69-zval(Bi_2010!O22))&gt;0,O69,Bi_2010!O22)))</f>
        <v/>
      </c>
      <c r="P22" s="194" t="str">
        <f>IF(P69="","",IF((P69-zval(Bi_2010!P22))=0,P69,IF((P69-zval(Bi_2010!P22))&gt;0,P69,Bi_2010!P22)))</f>
        <v/>
      </c>
      <c r="Q22" s="99" t="str">
        <f>IF(Q69="","",IF((Q69-zval(Bi_2010!Q22))=0,Q69,IF((Q69-zval(Bi_2010!Q22))&gt;0,Q69,Bi_2010!Q22)))</f>
        <v/>
      </c>
      <c r="R22" s="99" t="str">
        <f>IF(R69="","",IF((R69-zval(Bi_2010!R22))=0,R69,IF((R69-zval(Bi_2010!R22))&gt;0,R69,Bi_2010!R22)))</f>
        <v/>
      </c>
      <c r="S22" s="99" t="str">
        <f>IF(S69="","",IF((S69-zval(Bi_2010!S22))=0,S69,IF((S69-zval(Bi_2010!S22))&gt;0,S69,Bi_2010!S22)))</f>
        <v/>
      </c>
      <c r="T22" s="99" t="str">
        <f>IF(T69="","",IF((T69-zval(Bi_2010!T22))=0,T69,IF((T69-zval(Bi_2010!T22))&gt;0,T69,Bi_2010!T22)))</f>
        <v/>
      </c>
      <c r="U22" s="99" t="str">
        <f>IF(U69="","",IF((U69-zval(Bi_2010!U22))=0,U69,IF((U69-zval(Bi_2010!U22))&gt;0,U69,Bi_2010!U22)))</f>
        <v/>
      </c>
      <c r="V22" s="99" t="str">
        <f>IF(V69="","",IF((V69-zval(Bi_2010!V22))=0,V69,IF((V69-zval(Bi_2010!V22))&gt;0,V69,Bi_2010!V22)))</f>
        <v/>
      </c>
      <c r="W22" s="99" t="str">
        <f>IF(W69="","",IF((W69-zval(Bi_2010!W22))=0,W69,IF((W69-zval(Bi_2010!W22))&gt;0,W69,Bi_2010!W22)))</f>
        <v/>
      </c>
      <c r="X22" s="99" t="str">
        <f>IF(X69="","",IF((X69-zval(Bi_2010!X22))=0,X69,IF((X69-zval(Bi_2010!X22))&gt;0,X69,Bi_2010!X22)))</f>
        <v/>
      </c>
      <c r="Y22" s="99" t="str">
        <f>IF(Y69="","",IF((Y69-zval(Bi_2010!Y22))=0,Y69,IF((Y69-zval(Bi_2010!Y22))&gt;0,Y69,Bi_2010!Y22)))</f>
        <v/>
      </c>
      <c r="Z22" s="99" t="str">
        <f>IF(Z69="","",IF((Z69-zval(Bi_2010!Z22))=0,Z69,IF((Z69-zval(Bi_2010!Z22))&gt;0,Z69,Bi_2010!Z22)))</f>
        <v/>
      </c>
      <c r="AA22" s="99" t="str">
        <f>IF(AA69="","",IF((AA69-zval(Bi_2010!AA22))=0,AA69,IF((AA69-zval(Bi_2010!AA22))&gt;0,AA69,Bi_2010!AA22)))</f>
        <v/>
      </c>
      <c r="AB22" s="99">
        <f>IF(AB69="","",IF((AB69-zval(Bi_2010!AB22))=0,AB69,IF((AB69-zval(Bi_2010!AB22))&gt;0,AB69,Bi_2010!AB22)))</f>
        <v>1.4</v>
      </c>
      <c r="AC22" s="99" t="str">
        <f>IF(AC69="","",IF((AC69-zval(Bi_2010!AC22))=0,AC69,IF((AC69-zval(Bi_2010!AC22))&gt;0,AC69,Bi_2010!AC22)))</f>
        <v/>
      </c>
      <c r="AD22" s="99" t="str">
        <f>IF(AD69="","",IF((AD69-zval(Bi_2010!AD22))=0,AD69,IF((AD69-zval(Bi_2010!AD22))&gt;0,AD69,Bi_2010!AD22)))</f>
        <v/>
      </c>
      <c r="AE22" s="99">
        <f>IF(AE69="","",IF((AE69-zval(Bi_2010!AE22))=0,AE69,IF((AE69-zval(Bi_2010!AE22))&gt;0,AE69,Bi_2010!AE22)))</f>
        <v>1.5</v>
      </c>
      <c r="AF22" s="99" t="str">
        <f>IF(AF69="","",IF((AF69-zval(Bi_2010!AF22))=0,AF69,IF((AF69-zval(Bi_2010!AF22))&gt;0,AF69,Bi_2010!AF22)))</f>
        <v/>
      </c>
      <c r="AG22" s="99" t="str">
        <f>IF(AG69="","",IF((AG69-zval(Bi_2010!AG22))=0,AG69,IF((AG69-zval(Bi_2010!AG22))&gt;0,AG69,Bi_2010!AG22)))</f>
        <v/>
      </c>
      <c r="AH22" s="99" t="str">
        <f>IF(AH69="","",IF((AH69-zval(Bi_2010!AH22))=0,AH69,IF((AH69-zval(Bi_2010!AH22))&gt;0,AH69,Bi_2010!AH22)))</f>
        <v/>
      </c>
      <c r="AI22" s="99">
        <f>P41</f>
        <v>1</v>
      </c>
      <c r="AJ22" s="195" t="str">
        <f>IF(AJ69="","",IF((AJ69-zval(Bi_2010!AJ22))=0,AJ69,IF((AJ69-zval(Bi_2010!AJ22))&gt;0,AJ69,Bi_2010!AJ22)))</f>
        <v/>
      </c>
      <c r="AK22" s="195" t="str">
        <f>IF(AK69="","",IF((AK69-zval(Bi_2010!AK22))=0,AK69,IF((AK69-zval(Bi_2010!AK22))&gt;0,AK69,Bi_2010!AK22)))</f>
        <v/>
      </c>
      <c r="AL22" s="195">
        <f>IF(AL69="","",IF((AL69-zval(Bi_2010!AL22))=0,AL69,IF((AL69-zval(Bi_2010!AL22))&gt;0,AL69,Bi_2010!AL22)))</f>
        <v>0.6</v>
      </c>
      <c r="AM22" s="196" t="str">
        <f>IF(AM69="","",IF((AM69-zval(Bi_2010!AM22))=0,AM69,IF((AM69-zval(Bi_2010!AM22))&gt;0,AM69,Bi_2010!AM22)))</f>
        <v/>
      </c>
      <c r="AV22" s="9" t="s">
        <v>13</v>
      </c>
      <c r="AW22" s="86">
        <v>1.5</v>
      </c>
      <c r="AX22" s="77"/>
      <c r="AY22" s="77"/>
      <c r="AZ22" s="77"/>
      <c r="BA22" s="77"/>
      <c r="BB22" s="77"/>
      <c r="BC22" s="77"/>
      <c r="BD22" s="77"/>
      <c r="BE22" s="77"/>
      <c r="BF22" s="77"/>
      <c r="BG22" s="77"/>
      <c r="BH22" s="77"/>
      <c r="BI22" s="77"/>
      <c r="BJ22" s="76"/>
      <c r="BK22" s="77"/>
      <c r="BL22" s="77"/>
      <c r="BM22" s="77"/>
      <c r="BN22" s="77"/>
      <c r="BO22" s="77"/>
      <c r="BP22" s="77"/>
      <c r="BQ22" s="77"/>
      <c r="BR22" s="77"/>
      <c r="BS22" s="77"/>
      <c r="BT22" s="77"/>
      <c r="BU22" s="77"/>
      <c r="BV22" s="77">
        <v>1.4</v>
      </c>
      <c r="BW22" s="77"/>
      <c r="BX22" s="77"/>
      <c r="BY22" s="77">
        <v>1.5</v>
      </c>
      <c r="BZ22" s="77"/>
      <c r="CA22" s="78"/>
      <c r="CB22" s="78"/>
      <c r="CC22" s="78">
        <v>3</v>
      </c>
      <c r="CD22" s="78"/>
      <c r="CE22" s="78"/>
      <c r="CF22" s="78">
        <v>0.6</v>
      </c>
      <c r="CG22" s="87"/>
    </row>
    <row r="23" spans="1:85" ht="15.75" x14ac:dyDescent="0.25">
      <c r="B23" s="9" t="s">
        <v>14</v>
      </c>
      <c r="C23" s="176" t="str">
        <f>IF(C70="","",IF((C70-zval(Bi_2010!C23))=0,C70,IF((C70-zval(Bi_2010!C23))&gt;0,C70,Bi_2010!C23)))</f>
        <v/>
      </c>
      <c r="D23" s="99" t="str">
        <f>IF(D70="","",IF((D70-zval(Bi_2010!D23))=0,D70,IF((D70-zval(Bi_2010!D23))&gt;0,D70,Bi_2010!D23)))</f>
        <v/>
      </c>
      <c r="E23" s="99" t="str">
        <f>IF(E70="","",IF((E70-zval(Bi_2010!E23))=0,E70,IF((E70-zval(Bi_2010!E23))&gt;0,E70,Bi_2010!E23)))</f>
        <v/>
      </c>
      <c r="F23" s="99" t="str">
        <f>IF(F70="","",IF((F70-zval(Bi_2010!F23))=0,F70,IF((F70-zval(Bi_2010!F23))&gt;0,F70,Bi_2010!F23)))</f>
        <v/>
      </c>
      <c r="G23" s="99" t="str">
        <f>IF(G70="","",IF((G70-zval(Bi_2010!G23))=0,G70,IF((G70-zval(Bi_2010!G23))&gt;0,G70,Bi_2010!G23)))</f>
        <v/>
      </c>
      <c r="H23" s="99" t="str">
        <f>IF(H70="","",IF((H70-zval(Bi_2010!H23))=0,H70,IF((H70-zval(Bi_2010!H23))&gt;0,H70,Bi_2010!H23)))</f>
        <v/>
      </c>
      <c r="I23" s="99" t="str">
        <f>IF(I70="","",IF((I70-zval(Bi_2010!I23))=0,I70,IF((I70-zval(Bi_2010!I23))&gt;0,I70,Bi_2010!I23)))</f>
        <v/>
      </c>
      <c r="J23" s="99" t="str">
        <f>IF(J70="","",IF((J70-zval(Bi_2010!J23))=0,J70,IF((J70-zval(Bi_2010!J23))&gt;0,J70,Bi_2010!J23)))</f>
        <v/>
      </c>
      <c r="K23" s="99" t="str">
        <f>IF(K70="","",IF((K70-zval(Bi_2010!K23))=0,K70,IF((K70-zval(Bi_2010!K23))&gt;0,K70,Bi_2010!K23)))</f>
        <v/>
      </c>
      <c r="L23" s="99" t="str">
        <f>IF(L70="","",IF((L70-zval(Bi_2010!L23))=0,L70,IF((L70-zval(Bi_2010!L23))&gt;0,L70,Bi_2010!L23)))</f>
        <v/>
      </c>
      <c r="M23" s="99" t="str">
        <f>IF(M70="","",IF((M70-zval(Bi_2010!M23))=0,M70,IF((M70-zval(Bi_2010!M23))&gt;0,M70,Bi_2010!M23)))</f>
        <v/>
      </c>
      <c r="N23" s="99" t="str">
        <f>IF(N70="","",IF((N70-zval(Bi_2010!N23))=0,N70,IF((N70-zval(Bi_2010!N23))&gt;0,N70,Bi_2010!N23)))</f>
        <v/>
      </c>
      <c r="O23" s="99" t="str">
        <f>IF(O70="","",IF((O70-zval(Bi_2010!O23))=0,O70,IF((O70-zval(Bi_2010!O23))&gt;0,O70,Bi_2010!O23)))</f>
        <v/>
      </c>
      <c r="P23" s="99" t="str">
        <f>IF(P70="","",IF((P70-zval(Bi_2010!P23))=0,P70,IF((P70-zval(Bi_2010!P23))&gt;0,P70,Bi_2010!P23)))</f>
        <v/>
      </c>
      <c r="Q23" s="194" t="str">
        <f>IF(Q70="","",IF((Q70-zval(Bi_2010!Q23))=0,Q70,IF((Q70-zval(Bi_2010!Q23))&gt;0,Q70,Bi_2010!Q23)))</f>
        <v/>
      </c>
      <c r="R23" s="99" t="str">
        <f>IF(R70="","",IF((R70-zval(Bi_2010!R23))=0,R70,IF((R70-zval(Bi_2010!R23))&gt;0,R70,Bi_2010!R23)))</f>
        <v/>
      </c>
      <c r="S23" s="99" t="str">
        <f>IF(S70="","",IF((S70-zval(Bi_2010!S23))=0,S70,IF((S70-zval(Bi_2010!S23))&gt;0,S70,Bi_2010!S23)))</f>
        <v/>
      </c>
      <c r="T23" s="99" t="str">
        <f>IF(T70="","",IF((T70-zval(Bi_2010!T23))=0,T70,IF((T70-zval(Bi_2010!T23))&gt;0,T70,Bi_2010!T23)))</f>
        <v/>
      </c>
      <c r="U23" s="99" t="str">
        <f>IF(U70="","",IF((U70-zval(Bi_2010!U23))=0,U70,IF((U70-zval(Bi_2010!U23))&gt;0,U70,Bi_2010!U23)))</f>
        <v/>
      </c>
      <c r="V23" s="99" t="str">
        <f>IF(V70="","",IF((V70-zval(Bi_2010!V23))=0,V70,IF((V70-zval(Bi_2010!V23))&gt;0,V70,Bi_2010!V23)))</f>
        <v/>
      </c>
      <c r="W23" s="99" t="str">
        <f>IF(W70="","",IF((W70-zval(Bi_2010!W23))=0,W70,IF((W70-zval(Bi_2010!W23))&gt;0,W70,Bi_2010!W23)))</f>
        <v/>
      </c>
      <c r="X23" s="99" t="str">
        <f>IF(X70="","",IF((X70-zval(Bi_2010!X23))=0,X70,IF((X70-zval(Bi_2010!X23))&gt;0,X70,Bi_2010!X23)))</f>
        <v/>
      </c>
      <c r="Y23" s="99" t="str">
        <f>IF(Y70="","",IF((Y70-zval(Bi_2010!Y23))=0,Y70,IF((Y70-zval(Bi_2010!Y23))&gt;0,Y70,Bi_2010!Y23)))</f>
        <v/>
      </c>
      <c r="Z23" s="99" t="str">
        <f>IF(Z70="","",IF((Z70-zval(Bi_2010!Z23))=0,Z70,IF((Z70-zval(Bi_2010!Z23))&gt;0,Z70,Bi_2010!Z23)))</f>
        <v/>
      </c>
      <c r="AA23" s="99" t="str">
        <f>IF(AA70="","",IF((AA70-zval(Bi_2010!AA23))=0,AA70,IF((AA70-zval(Bi_2010!AA23))&gt;0,AA70,Bi_2010!AA23)))</f>
        <v/>
      </c>
      <c r="AB23" s="99" t="str">
        <f>IF(AB70="","",IF((AB70-zval(Bi_2010!AB23))=0,AB70,IF((AB70-zval(Bi_2010!AB23))&gt;0,AB70,Bi_2010!AB23)))</f>
        <v/>
      </c>
      <c r="AC23" s="99" t="str">
        <f>IF(AC70="","",IF((AC70-zval(Bi_2010!AC23))=0,AC70,IF((AC70-zval(Bi_2010!AC23))&gt;0,AC70,Bi_2010!AC23)))</f>
        <v/>
      </c>
      <c r="AD23" s="99" t="str">
        <f>IF(AD70="","",IF((AD70-zval(Bi_2010!AD23))=0,AD70,IF((AD70-zval(Bi_2010!AD23))&gt;0,AD70,Bi_2010!AD23)))</f>
        <v/>
      </c>
      <c r="AE23" s="99" t="str">
        <f>IF(AE70="","",IF((AE70-zval(Bi_2010!AE23))=0,AE70,IF((AE70-zval(Bi_2010!AE23))&gt;0,AE70,Bi_2010!AE23)))</f>
        <v/>
      </c>
      <c r="AF23" s="159">
        <v>1.5</v>
      </c>
      <c r="AG23" s="195" t="str">
        <f>IF(AG70="","",IF((AG70-zval(Bi_2010!AG23))=0,AG70,IF((AG70-zval(Bi_2010!AG23))&gt;0,AG70,Bi_2010!AG23)))</f>
        <v/>
      </c>
      <c r="AH23" s="195" t="str">
        <f>IF(AH70="","",IF((AH70-zval(Bi_2010!AH23))=0,AH70,IF((AH70-zval(Bi_2010!AH23))&gt;0,AH70,Bi_2010!AH23)))</f>
        <v/>
      </c>
      <c r="AI23" s="195" t="str">
        <f>IF(AI70="","",IF((AI70-zval(Bi_2010!AI23))=0,AI70,IF((AI70-zval(Bi_2010!AI23))&gt;0,AI70,Bi_2010!AI23)))</f>
        <v/>
      </c>
      <c r="AJ23" s="195" t="str">
        <f>IF(AJ70="","",IF((AJ70-zval(Bi_2010!AJ23))=0,AJ70,IF((AJ70-zval(Bi_2010!AJ23))&gt;0,AJ70,Bi_2010!AJ23)))</f>
        <v/>
      </c>
      <c r="AK23" s="195" t="str">
        <f>IF(AK70="","",IF((AK70-zval(Bi_2010!AK23))=0,AK70,IF((AK70-zval(Bi_2010!AK23))&gt;0,AK70,Bi_2010!AK23)))</f>
        <v/>
      </c>
      <c r="AL23" s="195" t="str">
        <f>IF(AL70="","",IF((AL70-zval(Bi_2010!AL23))=0,AL70,IF((AL70-zval(Bi_2010!AL23))&gt;0,AL70,Bi_2010!AL23)))</f>
        <v/>
      </c>
      <c r="AM23" s="196" t="str">
        <f>IF(AM70="","",IF((AM70-zval(Bi_2010!AM23))=0,AM70,IF((AM70-zval(Bi_2010!AM23))&gt;0,AM70,Bi_2010!AM23)))</f>
        <v/>
      </c>
      <c r="AV23" s="9" t="s">
        <v>14</v>
      </c>
      <c r="AW23" s="86"/>
      <c r="AX23" s="77"/>
      <c r="AY23" s="77"/>
      <c r="AZ23" s="77"/>
      <c r="BA23" s="77"/>
      <c r="BB23" s="77"/>
      <c r="BC23" s="77"/>
      <c r="BD23" s="77"/>
      <c r="BE23" s="77"/>
      <c r="BF23" s="77"/>
      <c r="BG23" s="77"/>
      <c r="BH23" s="77"/>
      <c r="BI23" s="77"/>
      <c r="BJ23" s="77"/>
      <c r="BK23" s="76"/>
      <c r="BL23" s="77"/>
      <c r="BM23" s="77"/>
      <c r="BN23" s="77"/>
      <c r="BO23" s="77"/>
      <c r="BP23" s="77"/>
      <c r="BQ23" s="77"/>
      <c r="BR23" s="77"/>
      <c r="BS23" s="77"/>
      <c r="BT23" s="77"/>
      <c r="BU23" s="77"/>
      <c r="BV23" s="77"/>
      <c r="BW23" s="77"/>
      <c r="BX23" s="77"/>
      <c r="BY23" s="77"/>
      <c r="BZ23" s="77">
        <v>0.95</v>
      </c>
      <c r="CA23" s="78"/>
      <c r="CB23" s="78"/>
      <c r="CC23" s="78"/>
      <c r="CD23" s="78"/>
      <c r="CE23" s="78"/>
      <c r="CF23" s="78"/>
      <c r="CG23" s="87"/>
    </row>
    <row r="24" spans="1:85" ht="15.75" x14ac:dyDescent="0.25">
      <c r="B24" s="9" t="s">
        <v>15</v>
      </c>
      <c r="C24" s="176" t="str">
        <f>IF(C71="","",IF((C71-zval(Bi_2010!C24))=0,C71,IF((C71-zval(Bi_2010!C24))&gt;0,C71,Bi_2010!C24)))</f>
        <v/>
      </c>
      <c r="D24" s="99" t="str">
        <f>IF(D71="","",IF((D71-zval(Bi_2010!D24))=0,D71,IF((D71-zval(Bi_2010!D24))&gt;0,D71,Bi_2010!D24)))</f>
        <v/>
      </c>
      <c r="E24" s="99" t="str">
        <f>IF(E71="","",IF((E71-zval(Bi_2010!E24))=0,E71,IF((E71-zval(Bi_2010!E24))&gt;0,E71,Bi_2010!E24)))</f>
        <v/>
      </c>
      <c r="F24" s="99" t="str">
        <f>IF(F71="","",IF((F71-zval(Bi_2010!F24))=0,F71,IF((F71-zval(Bi_2010!F24))&gt;0,F71,Bi_2010!F24)))</f>
        <v/>
      </c>
      <c r="G24" s="99" t="str">
        <f>IF(G71="","",IF((G71-zval(Bi_2010!G24))=0,G71,IF((G71-zval(Bi_2010!G24))&gt;0,G71,Bi_2010!G24)))</f>
        <v/>
      </c>
      <c r="H24" s="99" t="str">
        <f>IF(H71="","",IF((H71-zval(Bi_2010!H24))=0,H71,IF((H71-zval(Bi_2010!H24))&gt;0,H71,Bi_2010!H24)))</f>
        <v/>
      </c>
      <c r="I24" s="99" t="str">
        <f>IF(I71="","",IF((I71-zval(Bi_2010!I24))=0,I71,IF((I71-zval(Bi_2010!I24))&gt;0,I71,Bi_2010!I24)))</f>
        <v/>
      </c>
      <c r="J24" s="99" t="str">
        <f>IF(J71="","",IF((J71-zval(Bi_2010!J24))=0,J71,IF((J71-zval(Bi_2010!J24))&gt;0,J71,Bi_2010!J24)))</f>
        <v/>
      </c>
      <c r="K24" s="99" t="str">
        <f>IF(K71="","",IF((K71-zval(Bi_2010!K24))=0,K71,IF((K71-zval(Bi_2010!K24))&gt;0,K71,Bi_2010!K24)))</f>
        <v/>
      </c>
      <c r="L24" s="99" t="str">
        <f>IF(L71="","",IF((L71-zval(Bi_2010!L24))=0,L71,IF((L71-zval(Bi_2010!L24))&gt;0,L71,Bi_2010!L24)))</f>
        <v/>
      </c>
      <c r="M24" s="99" t="str">
        <f>IF(M71="","",IF((M71-zval(Bi_2010!M24))=0,M71,IF((M71-zval(Bi_2010!M24))&gt;0,M71,Bi_2010!M24)))</f>
        <v/>
      </c>
      <c r="N24" s="99" t="str">
        <f>IF(N71="","",IF((N71-zval(Bi_2010!N24))=0,N71,IF((N71-zval(Bi_2010!N24))&gt;0,N71,Bi_2010!N24)))</f>
        <v/>
      </c>
      <c r="O24" s="99" t="str">
        <f>IF(O71="","",IF((O71-zval(Bi_2010!O24))=0,O71,IF((O71-zval(Bi_2010!O24))&gt;0,O71,Bi_2010!O24)))</f>
        <v/>
      </c>
      <c r="P24" s="99" t="str">
        <f>IF(P71="","",IF((P71-zval(Bi_2010!P24))=0,P71,IF((P71-zval(Bi_2010!P24))&gt;0,P71,Bi_2010!P24)))</f>
        <v/>
      </c>
      <c r="Q24" s="99" t="str">
        <f>IF(Q71="","",IF((Q71-zval(Bi_2010!Q24))=0,Q71,IF((Q71-zval(Bi_2010!Q24))&gt;0,Q71,Bi_2010!Q24)))</f>
        <v/>
      </c>
      <c r="R24" s="194" t="str">
        <f>IF(R71="","",IF((R71-zval(Bi_2010!R24))=0,R71,IF((R71-zval(Bi_2010!R24))&gt;0,R71,Bi_2010!R24)))</f>
        <v/>
      </c>
      <c r="S24" s="99" t="str">
        <f>IF(S71="","",IF((S71-zval(Bi_2010!S24))=0,S71,IF((S71-zval(Bi_2010!S24))&gt;0,S71,Bi_2010!S24)))</f>
        <v/>
      </c>
      <c r="T24" s="99" t="str">
        <f>IF(T71="","",IF((T71-zval(Bi_2010!T24))=0,T71,IF((T71-zval(Bi_2010!T24))&gt;0,T71,Bi_2010!T24)))</f>
        <v/>
      </c>
      <c r="U24" s="99" t="str">
        <f>IF(U71="","",IF((U71-zval(Bi_2010!U24))=0,U71,IF((U71-zval(Bi_2010!U24))&gt;0,U71,Bi_2010!U24)))</f>
        <v/>
      </c>
      <c r="V24" s="99" t="str">
        <f>IF(V71="","",IF((V71-zval(Bi_2010!V24))=0,V71,IF((V71-zval(Bi_2010!V24))&gt;0,V71,Bi_2010!V24)))</f>
        <v/>
      </c>
      <c r="W24" s="99" t="str">
        <f>IF(W71="","",IF((W71-zval(Bi_2010!W24))=0,W71,IF((W71-zval(Bi_2010!W24))&gt;0,W71,Bi_2010!W24)))</f>
        <v/>
      </c>
      <c r="X24" s="99" t="str">
        <f>IF(X71="","",IF((X71-zval(Bi_2010!X24))=0,X71,IF((X71-zval(Bi_2010!X24))&gt;0,X71,Bi_2010!X24)))</f>
        <v/>
      </c>
      <c r="Y24" s="99" t="str">
        <f>IF(Y71="","",IF((Y71-zval(Bi_2010!Y24))=0,Y71,IF((Y71-zval(Bi_2010!Y24))&gt;0,Y71,Bi_2010!Y24)))</f>
        <v/>
      </c>
      <c r="Z24" s="99" t="str">
        <f>IF(Z71="","",IF((Z71-zval(Bi_2010!Z24))=0,Z71,IF((Z71-zval(Bi_2010!Z24))&gt;0,Z71,Bi_2010!Z24)))</f>
        <v/>
      </c>
      <c r="AA24" s="99" t="str">
        <f>IF(AA71="","",IF((AA71-zval(Bi_2010!AA24))=0,AA71,IF((AA71-zval(Bi_2010!AA24))&gt;0,AA71,Bi_2010!AA24)))</f>
        <v/>
      </c>
      <c r="AB24" s="99" t="str">
        <f>IF(AB71="","",IF((AB71-zval(Bi_2010!AB24))=0,AB71,IF((AB71-zval(Bi_2010!AB24))&gt;0,AB71,Bi_2010!AB24)))</f>
        <v/>
      </c>
      <c r="AC24" s="99" t="str">
        <f>IF(AC71="","",IF((AC71-zval(Bi_2010!AC24))=0,AC71,IF((AC71-zval(Bi_2010!AC24))&gt;0,AC71,Bi_2010!AC24)))</f>
        <v/>
      </c>
      <c r="AD24" s="99" t="str">
        <f>IF(AD71="","",IF((AD71-zval(Bi_2010!AD24))=0,AD71,IF((AD71-zval(Bi_2010!AD24))&gt;0,AD71,Bi_2010!AD24)))</f>
        <v/>
      </c>
      <c r="AE24" s="99" t="str">
        <f>IF(AE71="","",IF((AE71-zval(Bi_2010!AE24))=0,AE71,IF((AE71-zval(Bi_2010!AE24))&gt;0,AE71,Bi_2010!AE24)))</f>
        <v/>
      </c>
      <c r="AF24" s="99" t="str">
        <f>IF(AF71="","",IF((AF71-zval(Bi_2010!AF24))=0,AF71,IF((AF71-zval(Bi_2010!AF24))&gt;0,AF71,Bi_2010!AF24)))</f>
        <v/>
      </c>
      <c r="AG24" s="195" t="str">
        <f>IF(AG71="","",IF((AG71-zval(Bi_2010!AG24))=0,AG71,IF((AG71-zval(Bi_2010!AG24))&gt;0,AG71,Bi_2010!AG24)))</f>
        <v/>
      </c>
      <c r="AH24" s="195" t="str">
        <f>IF(AH71="","",IF((AH71-zval(Bi_2010!AH24))=0,AH71,IF((AH71-zval(Bi_2010!AH24))&gt;0,AH71,Bi_2010!AH24)))</f>
        <v/>
      </c>
      <c r="AI24" s="195" t="str">
        <f>IF(AI71="","",IF((AI71-zval(Bi_2010!AI24))=0,AI71,IF((AI71-zval(Bi_2010!AI24))&gt;0,AI71,Bi_2010!AI24)))</f>
        <v/>
      </c>
      <c r="AJ24" s="195" t="str">
        <f>IF(AJ71="","",IF((AJ71-zval(Bi_2010!AJ24))=0,AJ71,IF((AJ71-zval(Bi_2010!AJ24))&gt;0,AJ71,Bi_2010!AJ24)))</f>
        <v/>
      </c>
      <c r="AK24" s="195" t="str">
        <f>IF(AK71="","",IF((AK71-zval(Bi_2010!AK24))=0,AK71,IF((AK71-zval(Bi_2010!AK24))&gt;0,AK71,Bi_2010!AK24)))</f>
        <v/>
      </c>
      <c r="AL24" s="195" t="str">
        <f>IF(AL71="","",IF((AL71-zval(Bi_2010!AL24))=0,AL71,IF((AL71-zval(Bi_2010!AL24))&gt;0,AL71,Bi_2010!AL24)))</f>
        <v/>
      </c>
      <c r="AM24" s="196" t="str">
        <f>IF(AM71="","",IF((AM71-zval(Bi_2010!AM24))=0,AM71,IF((AM71-zval(Bi_2010!AM24))&gt;0,AM71,Bi_2010!AM24)))</f>
        <v/>
      </c>
      <c r="AV24" s="9" t="s">
        <v>15</v>
      </c>
      <c r="AW24" s="86"/>
      <c r="AX24" s="77"/>
      <c r="AY24" s="77"/>
      <c r="AZ24" s="77"/>
      <c r="BA24" s="77"/>
      <c r="BB24" s="77"/>
      <c r="BC24" s="77"/>
      <c r="BD24" s="77"/>
      <c r="BE24" s="77"/>
      <c r="BF24" s="77"/>
      <c r="BG24" s="77"/>
      <c r="BH24" s="77"/>
      <c r="BI24" s="77"/>
      <c r="BJ24" s="77"/>
      <c r="BK24" s="77"/>
      <c r="BL24" s="76"/>
      <c r="BM24" s="77"/>
      <c r="BN24" s="77"/>
      <c r="BO24" s="77"/>
      <c r="BP24" s="77"/>
      <c r="BQ24" s="77"/>
      <c r="BR24" s="77"/>
      <c r="BS24" s="77"/>
      <c r="BT24" s="77"/>
      <c r="BU24" s="77"/>
      <c r="BV24" s="77"/>
      <c r="BW24" s="77"/>
      <c r="BX24" s="77"/>
      <c r="BY24" s="77"/>
      <c r="BZ24" s="77"/>
      <c r="CA24" s="78"/>
      <c r="CB24" s="78"/>
      <c r="CC24" s="78"/>
      <c r="CD24" s="78"/>
      <c r="CE24" s="78"/>
      <c r="CF24" s="78"/>
      <c r="CG24" s="87"/>
    </row>
    <row r="25" spans="1:85" ht="15.75" x14ac:dyDescent="0.25">
      <c r="B25" s="9" t="s">
        <v>16</v>
      </c>
      <c r="C25" s="176">
        <f>S9</f>
        <v>0.3</v>
      </c>
      <c r="D25" s="99" t="str">
        <f>IF(D72="","",IF((D72-zval(Bi_2010!D25))=0,D72,IF((D72-zval(Bi_2010!D25))&gt;0,D72,Bi_2010!D25)))</f>
        <v/>
      </c>
      <c r="E25" s="99" t="str">
        <f>IF(E72="","",IF((E72-zval(Bi_2010!E25))=0,E72,IF((E72-zval(Bi_2010!E25))&gt;0,E72,Bi_2010!E25)))</f>
        <v/>
      </c>
      <c r="F25" s="99">
        <f>IF(F72="","",IF((F72-zval(Bi_2010!F25))=0,F72,IF((F72-zval(Bi_2010!F25))&gt;0,F72,Bi_2010!F25)))</f>
        <v>4.6399999999999997</v>
      </c>
      <c r="G25" s="99" t="str">
        <f>IF(G72="","",IF((G72-zval(Bi_2010!G25))=0,G72,IF((G72-zval(Bi_2010!G25))&gt;0,G72,Bi_2010!G25)))</f>
        <v/>
      </c>
      <c r="H25" s="99" t="str">
        <f>IF(H72="","",IF((H72-zval(Bi_2010!H25))=0,H72,IF((H72-zval(Bi_2010!H25))&gt;0,H72,Bi_2010!H25)))</f>
        <v/>
      </c>
      <c r="I25" s="99" t="str">
        <f>IF(I72="","",IF((I72-zval(Bi_2010!I25))=0,I72,IF((I72-zval(Bi_2010!I25))&gt;0,I72,Bi_2010!I25)))</f>
        <v/>
      </c>
      <c r="J25" s="99" t="str">
        <f>IF(J72="","",IF((J72-zval(Bi_2010!J25))=0,J72,IF((J72-zval(Bi_2010!J25))&gt;0,J72,Bi_2010!J25)))</f>
        <v/>
      </c>
      <c r="K25" s="99" t="str">
        <f>IF(K72="","",IF((K72-zval(Bi_2010!K25))=0,K72,IF((K72-zval(Bi_2010!K25))&gt;0,K72,Bi_2010!K25)))</f>
        <v/>
      </c>
      <c r="L25" s="99" t="str">
        <f>IF(L72="","",IF((L72-zval(Bi_2010!L25))=0,L72,IF((L72-zval(Bi_2010!L25))&gt;0,L72,Bi_2010!L25)))</f>
        <v/>
      </c>
      <c r="M25" s="99" t="str">
        <f>IF(M72="","",IF((M72-zval(Bi_2010!M25))=0,M72,IF((M72-zval(Bi_2010!M25))&gt;0,M72,Bi_2010!M25)))</f>
        <v/>
      </c>
      <c r="N25" s="99">
        <f>S20</f>
        <v>3.25</v>
      </c>
      <c r="O25" s="99">
        <f>IF(O72="","",IF((O72-zval(Bi_2010!O25))=0,O72,IF((O72-zval(Bi_2010!O25))&gt;0,O72,Bi_2010!O25)))</f>
        <v>0.5</v>
      </c>
      <c r="P25" s="99" t="str">
        <f>IF(P72="","",IF((P72-zval(Bi_2010!P25))=0,P72,IF((P72-zval(Bi_2010!P25))&gt;0,P72,Bi_2010!P25)))</f>
        <v/>
      </c>
      <c r="Q25" s="99" t="str">
        <f>IF(Q72="","",IF((Q72-zval(Bi_2010!Q25))=0,Q72,IF((Q72-zval(Bi_2010!Q25))&gt;0,Q72,Bi_2010!Q25)))</f>
        <v/>
      </c>
      <c r="R25" s="99" t="str">
        <f>IF(R72="","",IF((R72-zval(Bi_2010!R25))=0,R72,IF((R72-zval(Bi_2010!R25))&gt;0,R72,Bi_2010!R25)))</f>
        <v/>
      </c>
      <c r="S25" s="194" t="str">
        <f>IF(S72="","",IF((S72-zval(Bi_2010!S25))=0,S72,IF((S72-zval(Bi_2010!S25))&gt;0,S72,Bi_2010!S25)))</f>
        <v/>
      </c>
      <c r="T25" s="99" t="str">
        <f>IF(T72="","",IF((T72-zval(Bi_2010!T25))=0,T72,IF((T72-zval(Bi_2010!T25))&gt;0,T72,Bi_2010!T25)))</f>
        <v/>
      </c>
      <c r="U25" s="99" t="str">
        <f>IF(U72="","",IF((U72-zval(Bi_2010!U25))=0,U72,IF((U72-zval(Bi_2010!U25))&gt;0,U72,Bi_2010!U25)))</f>
        <v/>
      </c>
      <c r="V25" s="99" t="str">
        <f>IF(V72="","",IF((V72-zval(Bi_2010!V25))=0,V72,IF((V72-zval(Bi_2010!V25))&gt;0,V72,Bi_2010!V25)))</f>
        <v/>
      </c>
      <c r="W25" s="99">
        <f>IF(W72="","",IF((W72-zval(Bi_2010!W25))=0,W72,IF((W72-zval(Bi_2010!W25))&gt;0,W72,Bi_2010!W25)))</f>
        <v>0.2</v>
      </c>
      <c r="X25" s="99" t="str">
        <f>IF(X72="","",IF((X72-zval(Bi_2010!X25))=0,X72,IF((X72-zval(Bi_2010!X25))&gt;0,X72,Bi_2010!X25)))</f>
        <v/>
      </c>
      <c r="Y25" s="99" t="str">
        <f>IF(Y72="","",IF((Y72-zval(Bi_2010!Y25))=0,Y72,IF((Y72-zval(Bi_2010!Y25))&gt;0,Y72,Bi_2010!Y25)))</f>
        <v/>
      </c>
      <c r="Z25" s="99" t="str">
        <f>IF(Z72="","",IF((Z72-zval(Bi_2010!Z25))=0,Z72,IF((Z72-zval(Bi_2010!Z25))&gt;0,Z72,Bi_2010!Z25)))</f>
        <v/>
      </c>
      <c r="AA25" s="99" t="str">
        <f>IF(AA72="","",IF((AA72-zval(Bi_2010!AA25))=0,AA72,IF((AA72-zval(Bi_2010!AA25))&gt;0,AA72,Bi_2010!AA25)))</f>
        <v/>
      </c>
      <c r="AB25" s="99" t="str">
        <f>IF(AB72="","",IF((AB72-zval(Bi_2010!AB25))=0,AB72,IF((AB72-zval(Bi_2010!AB25))&gt;0,AB72,Bi_2010!AB25)))</f>
        <v/>
      </c>
      <c r="AC25" s="99" t="str">
        <f>IF(AC72="","",IF((AC72-zval(Bi_2010!AC25))=0,AC72,IF((AC72-zval(Bi_2010!AC25))&gt;0,AC72,Bi_2010!AC25)))</f>
        <v/>
      </c>
      <c r="AD25" s="99">
        <f>IF(AD72="","",IF((AD72-zval(Bi_2010!AD25))=0,AD72,IF((AD72-zval(Bi_2010!AD25))&gt;0,AD72,Bi_2010!AD25)))</f>
        <v>0.65</v>
      </c>
      <c r="AE25" s="99" t="str">
        <f>IF(AE72="","",IF((AE72-zval(Bi_2010!AE25))=0,AE72,IF((AE72-zval(Bi_2010!AE25))&gt;0,AE72,Bi_2010!AE25)))</f>
        <v/>
      </c>
      <c r="AF25" s="99" t="str">
        <f>IF(AF72="","",IF((AF72-zval(Bi_2010!AF25))=0,AF72,IF((AF72-zval(Bi_2010!AF25))&gt;0,AF72,Bi_2010!AF25)))</f>
        <v/>
      </c>
      <c r="AG25" s="195">
        <f>IF(AG72="","",IF((AG72-zval(Bi_2010!AG25))=0,AG72,IF((AG72-zval(Bi_2010!AG25))&gt;0,AG72,Bi_2010!AG25)))</f>
        <v>0.5</v>
      </c>
      <c r="AH25" s="195" t="str">
        <f>IF(AH72="","",IF((AH72-zval(Bi_2010!AH25))=0,AH72,IF((AH72-zval(Bi_2010!AH25))&gt;0,AH72,Bi_2010!AH25)))</f>
        <v/>
      </c>
      <c r="AI25" s="195" t="str">
        <f>IF(AI72="","",IF((AI72-zval(Bi_2010!AI25))=0,AI72,IF((AI72-zval(Bi_2010!AI25))&gt;0,AI72,Bi_2010!AI25)))</f>
        <v/>
      </c>
      <c r="AJ25" s="195">
        <f>IF(AJ72="","",IF((AJ72-zval(Bi_2010!AJ25))=0,AJ72,IF((AJ72-zval(Bi_2010!AJ25))&gt;0,AJ72,Bi_2010!AJ25)))</f>
        <v>1</v>
      </c>
      <c r="AK25" s="195" t="str">
        <f>IF(AK72="","",IF((AK72-zval(Bi_2010!AK25))=0,AK72,IF((AK72-zval(Bi_2010!AK25))&gt;0,AK72,Bi_2010!AK25)))</f>
        <v/>
      </c>
      <c r="AL25" s="195" t="str">
        <f>IF(AL72="","",IF((AL72-zval(Bi_2010!AL25))=0,AL72,IF((AL72-zval(Bi_2010!AL25))&gt;0,AL72,Bi_2010!AL25)))</f>
        <v/>
      </c>
      <c r="AM25" s="196" t="str">
        <f>IF(AM72="","",IF((AM72-zval(Bi_2010!AM25))=0,AM72,IF((AM72-zval(Bi_2010!AM25))&gt;0,AM72,Bi_2010!AM25)))</f>
        <v/>
      </c>
      <c r="AV25" s="9" t="s">
        <v>16</v>
      </c>
      <c r="AW25" s="86">
        <v>0.3</v>
      </c>
      <c r="AX25" s="77"/>
      <c r="AY25" s="77"/>
      <c r="AZ25" s="77">
        <v>4.6399999999999997</v>
      </c>
      <c r="BA25" s="77"/>
      <c r="BB25" s="77"/>
      <c r="BC25" s="77"/>
      <c r="BD25" s="77"/>
      <c r="BE25" s="77"/>
      <c r="BF25" s="77"/>
      <c r="BG25" s="77"/>
      <c r="BH25" s="77">
        <v>3.25</v>
      </c>
      <c r="BI25" s="77">
        <v>0.5</v>
      </c>
      <c r="BJ25" s="77"/>
      <c r="BK25" s="77"/>
      <c r="BL25" s="77"/>
      <c r="BM25" s="76"/>
      <c r="BN25" s="77"/>
      <c r="BO25" s="77"/>
      <c r="BP25" s="77"/>
      <c r="BQ25" s="77">
        <v>0</v>
      </c>
      <c r="BR25" s="77"/>
      <c r="BS25" s="77"/>
      <c r="BT25" s="77"/>
      <c r="BU25" s="77"/>
      <c r="BV25" s="77"/>
      <c r="BW25" s="77"/>
      <c r="BX25" s="77">
        <v>0.65</v>
      </c>
      <c r="BY25" s="77"/>
      <c r="BZ25" s="77"/>
      <c r="CA25" s="78">
        <v>0.5</v>
      </c>
      <c r="CB25" s="78"/>
      <c r="CC25" s="78"/>
      <c r="CD25" s="78">
        <v>1</v>
      </c>
      <c r="CE25" s="78"/>
      <c r="CF25" s="78"/>
      <c r="CG25" s="87"/>
    </row>
    <row r="26" spans="1:85" ht="15.75" x14ac:dyDescent="0.25">
      <c r="B26" s="9" t="s">
        <v>17</v>
      </c>
      <c r="C26" s="176" t="str">
        <f>IF(C73="","",IF((C73-zval(Bi_2010!C26))=0,C73,IF((C73-zval(Bi_2010!C26))&gt;0,C73,Bi_2010!C26)))</f>
        <v/>
      </c>
      <c r="D26" s="99" t="str">
        <f>IF(D73="","",IF((D73-zval(Bi_2010!D26))=0,D73,IF((D73-zval(Bi_2010!D26))&gt;0,D73,Bi_2010!D26)))</f>
        <v/>
      </c>
      <c r="E26" s="99" t="str">
        <f>IF(E73="","",IF((E73-zval(Bi_2010!E26))=0,E73,IF((E73-zval(Bi_2010!E26))&gt;0,E73,Bi_2010!E26)))</f>
        <v/>
      </c>
      <c r="F26" s="99" t="str">
        <f>IF(F73="","",IF((F73-zval(Bi_2010!F26))=0,F73,IF((F73-zval(Bi_2010!F26))&gt;0,F73,Bi_2010!F26)))</f>
        <v/>
      </c>
      <c r="G26" s="99" t="str">
        <f>IF(G73="","",IF((G73-zval(Bi_2010!G26))=0,G73,IF((G73-zval(Bi_2010!G26))&gt;0,G73,Bi_2010!G26)))</f>
        <v/>
      </c>
      <c r="H26" s="99" t="str">
        <f>IF(H73="","",IF((H73-zval(Bi_2010!H26))=0,H73,IF((H73-zval(Bi_2010!H26))&gt;0,H73,Bi_2010!H26)))</f>
        <v/>
      </c>
      <c r="I26" s="99" t="str">
        <f>IF(I73="","",IF((I73-zval(Bi_2010!I26))=0,I73,IF((I73-zval(Bi_2010!I26))&gt;0,I73,Bi_2010!I26)))</f>
        <v/>
      </c>
      <c r="J26" s="99" t="str">
        <f>IF(J73="","",IF((J73-zval(Bi_2010!J26))=0,J73,IF((J73-zval(Bi_2010!J26))&gt;0,J73,Bi_2010!J26)))</f>
        <v/>
      </c>
      <c r="K26" s="99" t="str">
        <f>IF(K73="","",IF((K73-zval(Bi_2010!K26))=0,K73,IF((K73-zval(Bi_2010!K26))&gt;0,K73,Bi_2010!K26)))</f>
        <v/>
      </c>
      <c r="L26" s="99" t="str">
        <f>IF(L73="","",IF((L73-zval(Bi_2010!L26))=0,L73,IF((L73-zval(Bi_2010!L26))&gt;0,L73,Bi_2010!L26)))</f>
        <v/>
      </c>
      <c r="M26" s="99" t="str">
        <f>IF(M73="","",IF((M73-zval(Bi_2010!M26))=0,M73,IF((M73-zval(Bi_2010!M26))&gt;0,M73,Bi_2010!M26)))</f>
        <v/>
      </c>
      <c r="N26" s="99" t="str">
        <f>IF(N73="","",IF((N73-zval(Bi_2010!N26))=0,N73,IF((N73-zval(Bi_2010!N26))&gt;0,N73,Bi_2010!N26)))</f>
        <v/>
      </c>
      <c r="O26" s="99" t="str">
        <f>IF(O73="","",IF((O73-zval(Bi_2010!O26))=0,O73,IF((O73-zval(Bi_2010!O26))&gt;0,O73,Bi_2010!O26)))</f>
        <v/>
      </c>
      <c r="P26" s="99" t="str">
        <f>IF(P73="","",IF((P73-zval(Bi_2010!P26))=0,P73,IF((P73-zval(Bi_2010!P26))&gt;0,P73,Bi_2010!P26)))</f>
        <v/>
      </c>
      <c r="Q26" s="99" t="str">
        <f>IF(Q73="","",IF((Q73-zval(Bi_2010!Q26))=0,Q73,IF((Q73-zval(Bi_2010!Q26))&gt;0,Q73,Bi_2010!Q26)))</f>
        <v/>
      </c>
      <c r="R26" s="99" t="str">
        <f>IF(R73="","",IF((R73-zval(Bi_2010!R26))=0,R73,IF((R73-zval(Bi_2010!R26))&gt;0,R73,Bi_2010!R26)))</f>
        <v/>
      </c>
      <c r="S26" s="99" t="str">
        <f>IF(S73="","",IF((S73-zval(Bi_2010!S26))=0,S73,IF((S73-zval(Bi_2010!S26))&gt;0,S73,Bi_2010!S26)))</f>
        <v/>
      </c>
      <c r="T26" s="194" t="str">
        <f>IF(T73="","",IF((T73-zval(Bi_2010!T26))=0,T73,IF((T73-zval(Bi_2010!T26))&gt;0,T73,Bi_2010!T26)))</f>
        <v/>
      </c>
      <c r="U26" s="99" t="str">
        <f>IF(U73="","",IF((U73-zval(Bi_2010!U26))=0,U73,IF((U73-zval(Bi_2010!U26))&gt;0,U73,Bi_2010!U26)))</f>
        <v/>
      </c>
      <c r="V26" s="99">
        <f>IF(V73="","",IF((V73-zval(Bi_2010!V26))=0,V73,IF((V73-zval(Bi_2010!V26))&gt;0,V73,Bi_2010!V26)))</f>
        <v>2</v>
      </c>
      <c r="W26" s="99" t="str">
        <f>IF(W73="","",IF((W73-zval(Bi_2010!W26))=0,W73,IF((W73-zval(Bi_2010!W26))&gt;0,W73,Bi_2010!W26)))</f>
        <v/>
      </c>
      <c r="X26" s="99" t="str">
        <f>IF(X73="","",IF((X73-zval(Bi_2010!X26))=0,X73,IF((X73-zval(Bi_2010!X26))&gt;0,X73,Bi_2010!X26)))</f>
        <v/>
      </c>
      <c r="Y26" s="99" t="str">
        <f>IF(Y73="","",IF((Y73-zval(Bi_2010!Y26))=0,Y73,IF((Y73-zval(Bi_2010!Y26))&gt;0,Y73,Bi_2010!Y26)))</f>
        <v/>
      </c>
      <c r="Z26" s="99">
        <f>IF(Z73="","",IF((Z73-zval(Bi_2010!Z26))=0,Z73,IF((Z73-zval(Bi_2010!Z26))&gt;0,Z73,Bi_2010!Z26)))</f>
        <v>0.5</v>
      </c>
      <c r="AA26" s="99" t="str">
        <f>IF(AA73="","",IF((AA73-zval(Bi_2010!AA26))=0,AA73,IF((AA73-zval(Bi_2010!AA26))&gt;0,AA73,Bi_2010!AA26)))</f>
        <v/>
      </c>
      <c r="AB26" s="99" t="str">
        <f>IF(AB73="","",IF((AB73-zval(Bi_2010!AB26))=0,AB73,IF((AB73-zval(Bi_2010!AB26))&gt;0,AB73,Bi_2010!AB26)))</f>
        <v/>
      </c>
      <c r="AC26" s="99" t="str">
        <f>IF(AC73="","",IF((AC73-zval(Bi_2010!AC26))=0,AC73,IF((AC73-zval(Bi_2010!AC26))&gt;0,AC73,Bi_2010!AC26)))</f>
        <v/>
      </c>
      <c r="AD26" s="99" t="str">
        <f>IF(AD73="","",IF((AD73-zval(Bi_2010!AD26))=0,AD73,IF((AD73-zval(Bi_2010!AD26))&gt;0,AD73,Bi_2010!AD26)))</f>
        <v/>
      </c>
      <c r="AE26" s="99" t="str">
        <f>IF(AE73="","",IF((AE73-zval(Bi_2010!AE26))=0,AE73,IF((AE73-zval(Bi_2010!AE26))&gt;0,AE73,Bi_2010!AE26)))</f>
        <v/>
      </c>
      <c r="AF26" s="99" t="str">
        <f>IF(AF73="","",IF((AF73-zval(Bi_2010!AF26))=0,AF73,IF((AF73-zval(Bi_2010!AF26))&gt;0,AF73,Bi_2010!AF26)))</f>
        <v/>
      </c>
      <c r="AG26" s="195" t="str">
        <f>IF(AG73="","",IF((AG73-zval(Bi_2010!AG26))=0,AG73,IF((AG73-zval(Bi_2010!AG26))&gt;0,AG73,Bi_2010!AG26)))</f>
        <v/>
      </c>
      <c r="AH26" s="195" t="str">
        <f>IF(AH73="","",IF((AH73-zval(Bi_2010!AH26))=0,AH73,IF((AH73-zval(Bi_2010!AH26))&gt;0,AH73,Bi_2010!AH26)))</f>
        <v/>
      </c>
      <c r="AI26" s="195" t="str">
        <f>IF(AI73="","",IF((AI73-zval(Bi_2010!AI26))=0,AI73,IF((AI73-zval(Bi_2010!AI26))&gt;0,AI73,Bi_2010!AI26)))</f>
        <v/>
      </c>
      <c r="AJ26" s="195" t="str">
        <f>IF(AJ73="","",IF((AJ73-zval(Bi_2010!AJ26))=0,AJ73,IF((AJ73-zval(Bi_2010!AJ26))&gt;0,AJ73,Bi_2010!AJ26)))</f>
        <v/>
      </c>
      <c r="AK26" s="195" t="str">
        <f>IF(AK73="","",IF((AK73-zval(Bi_2010!AK26))=0,AK73,IF((AK73-zval(Bi_2010!AK26))&gt;0,AK73,Bi_2010!AK26)))</f>
        <v/>
      </c>
      <c r="AL26" s="195" t="str">
        <f>IF(AL73="","",IF((AL73-zval(Bi_2010!AL26))=0,AL73,IF((AL73-zval(Bi_2010!AL26))&gt;0,AL73,Bi_2010!AL26)))</f>
        <v/>
      </c>
      <c r="AM26" s="196" t="str">
        <f>IF(AM73="","",IF((AM73-zval(Bi_2010!AM26))=0,AM73,IF((AM73-zval(Bi_2010!AM26))&gt;0,AM73,Bi_2010!AM26)))</f>
        <v/>
      </c>
      <c r="AV26" s="9" t="s">
        <v>17</v>
      </c>
      <c r="AW26" s="86"/>
      <c r="AX26" s="77"/>
      <c r="AY26" s="77"/>
      <c r="AZ26" s="77"/>
      <c r="BA26" s="77"/>
      <c r="BB26" s="77"/>
      <c r="BC26" s="77"/>
      <c r="BD26" s="77"/>
      <c r="BE26" s="77"/>
      <c r="BF26" s="77"/>
      <c r="BG26" s="77"/>
      <c r="BH26" s="77"/>
      <c r="BI26" s="77"/>
      <c r="BJ26" s="77"/>
      <c r="BK26" s="77"/>
      <c r="BL26" s="77"/>
      <c r="BM26" s="77"/>
      <c r="BN26" s="76"/>
      <c r="BO26" s="77"/>
      <c r="BP26" s="77">
        <v>1.3</v>
      </c>
      <c r="BQ26" s="77"/>
      <c r="BR26" s="77"/>
      <c r="BS26" s="77"/>
      <c r="BT26" s="77">
        <v>0.5</v>
      </c>
      <c r="BU26" s="77"/>
      <c r="BV26" s="77"/>
      <c r="BW26" s="77"/>
      <c r="BX26" s="77"/>
      <c r="BY26" s="77"/>
      <c r="BZ26" s="77"/>
      <c r="CA26" s="78"/>
      <c r="CB26" s="78"/>
      <c r="CC26" s="78"/>
      <c r="CD26" s="78"/>
      <c r="CE26" s="78"/>
      <c r="CF26" s="78"/>
      <c r="CG26" s="87"/>
    </row>
    <row r="27" spans="1:85" ht="15.75" x14ac:dyDescent="0.25">
      <c r="B27" s="9" t="s">
        <v>18</v>
      </c>
      <c r="C27" s="176" t="str">
        <f>IF(C74="","",IF((C74-zval(Bi_2010!C27))=0,C74,IF((C74-zval(Bi_2010!C27))&gt;0,C74,Bi_2010!C27)))</f>
        <v/>
      </c>
      <c r="D27" s="99">
        <f>IF(D74="","",IF((D74-zval(Bi_2010!D27))=0,D74,IF((D74-zval(Bi_2010!D27))&gt;0,D74,Bi_2010!D27)))</f>
        <v>0.6</v>
      </c>
      <c r="E27" s="99" t="str">
        <f>IF(E74="","",IF((E74-zval(Bi_2010!E27))=0,E74,IF((E74-zval(Bi_2010!E27))&gt;0,E74,Bi_2010!E27)))</f>
        <v/>
      </c>
      <c r="F27" s="99" t="str">
        <f>IF(F74="","",IF((F74-zval(Bi_2010!F27))=0,F74,IF((F74-zval(Bi_2010!F27))&gt;0,F74,Bi_2010!F27)))</f>
        <v/>
      </c>
      <c r="G27" s="99" t="str">
        <f>IF(G74="","",IF((G74-zval(Bi_2010!G27))=0,G74,IF((G74-zval(Bi_2010!G27))&gt;0,G74,Bi_2010!G27)))</f>
        <v/>
      </c>
      <c r="H27" s="99" t="str">
        <f>IF(H74="","",IF((H74-zval(Bi_2010!H27))=0,H74,IF((H74-zval(Bi_2010!H27))&gt;0,H74,Bi_2010!H27)))</f>
        <v/>
      </c>
      <c r="I27" s="99">
        <f>IF(I74="","",IF((I74-zval(Bi_2010!I27))=0,I74,IF((I74-zval(Bi_2010!I27))&gt;0,I74,Bi_2010!I27)))</f>
        <v>0.98</v>
      </c>
      <c r="J27" s="99" t="str">
        <f>IF(J74="","",IF((J74-zval(Bi_2010!J27))=0,J74,IF((J74-zval(Bi_2010!J27))&gt;0,J74,Bi_2010!J27)))</f>
        <v/>
      </c>
      <c r="K27" s="99" t="str">
        <f>IF(K74="","",IF((K74-zval(Bi_2010!K27))=0,K74,IF((K74-zval(Bi_2010!K27))&gt;0,K74,Bi_2010!K27)))</f>
        <v/>
      </c>
      <c r="L27" s="99" t="str">
        <f>IF(L74="","",IF((L74-zval(Bi_2010!L27))=0,L74,IF((L74-zval(Bi_2010!L27))&gt;0,L74,Bi_2010!L27)))</f>
        <v/>
      </c>
      <c r="M27" s="99" t="str">
        <f>IF(M74="","",IF((M74-zval(Bi_2010!M27))=0,M74,IF((M74-zval(Bi_2010!M27))&gt;0,M74,Bi_2010!M27)))</f>
        <v/>
      </c>
      <c r="N27" s="99">
        <f>IF(N74="","",IF((N74-zval(Bi_2010!N27))=0,N74,IF((N74-zval(Bi_2010!N27))&gt;0,N74,Bi_2010!N27)))</f>
        <v>0.3</v>
      </c>
      <c r="O27" s="99" t="str">
        <f>IF(O74="","",IF((O74-zval(Bi_2010!O27))=0,O74,IF((O74-zval(Bi_2010!O27))&gt;0,O74,Bi_2010!O27)))</f>
        <v/>
      </c>
      <c r="P27" s="99" t="str">
        <f>IF(P74="","",IF((P74-zval(Bi_2010!P27))=0,P74,IF((P74-zval(Bi_2010!P27))&gt;0,P74,Bi_2010!P27)))</f>
        <v/>
      </c>
      <c r="Q27" s="99" t="str">
        <f>IF(Q74="","",IF((Q74-zval(Bi_2010!Q27))=0,Q74,IF((Q74-zval(Bi_2010!Q27))&gt;0,Q74,Bi_2010!Q27)))</f>
        <v/>
      </c>
      <c r="R27" s="99" t="str">
        <f>IF(R74="","",IF((R74-zval(Bi_2010!R27))=0,R74,IF((R74-zval(Bi_2010!R27))&gt;0,R74,Bi_2010!R27)))</f>
        <v/>
      </c>
      <c r="S27" s="99" t="str">
        <f>IF(S74="","",IF((S74-zval(Bi_2010!S27))=0,S74,IF((S74-zval(Bi_2010!S27))&gt;0,S74,Bi_2010!S27)))</f>
        <v/>
      </c>
      <c r="T27" s="99" t="str">
        <f>IF(T74="","",IF((T74-zval(Bi_2010!T27))=0,T74,IF((T74-zval(Bi_2010!T27))&gt;0,T74,Bi_2010!T27)))</f>
        <v/>
      </c>
      <c r="U27" s="194" t="str">
        <f>IF(U74="","",IF((U74-zval(Bi_2010!U27))=0,U74,IF((U74-zval(Bi_2010!U27))&gt;0,U74,Bi_2010!U27)))</f>
        <v/>
      </c>
      <c r="V27" s="99" t="str">
        <f>IF(V74="","",IF((V74-zval(Bi_2010!V27))=0,V74,IF((V74-zval(Bi_2010!V27))&gt;0,V74,Bi_2010!V27)))</f>
        <v/>
      </c>
      <c r="W27" s="99" t="str">
        <f>IF(W74="","",IF((W74-zval(Bi_2010!W27))=0,W74,IF((W74-zval(Bi_2010!W27))&gt;0,W74,Bi_2010!W27)))</f>
        <v/>
      </c>
      <c r="X27" s="99" t="str">
        <f>IF(X74="","",IF((X74-zval(Bi_2010!X27))=0,X74,IF((X74-zval(Bi_2010!X27))&gt;0,X74,Bi_2010!X27)))</f>
        <v/>
      </c>
      <c r="Y27" s="99" t="str">
        <f>IF(Y74="","",IF((Y74-zval(Bi_2010!Y27))=0,Y74,IF((Y74-zval(Bi_2010!Y27))&gt;0,Y74,Bi_2010!Y27)))</f>
        <v/>
      </c>
      <c r="Z27" s="99" t="str">
        <f>IF(Z74="","",IF((Z74-zval(Bi_2010!Z27))=0,Z74,IF((Z74-zval(Bi_2010!Z27))&gt;0,Z74,Bi_2010!Z27)))</f>
        <v/>
      </c>
      <c r="AA27" s="99" t="str">
        <f>IF(AA74="","",IF((AA74-zval(Bi_2010!AA27))=0,AA74,IF((AA74-zval(Bi_2010!AA27))&gt;0,AA74,Bi_2010!AA27)))</f>
        <v/>
      </c>
      <c r="AB27" s="99" t="str">
        <f>IF(AB74="","",IF((AB74-zval(Bi_2010!AB27))=0,AB74,IF((AB74-zval(Bi_2010!AB27))&gt;0,AB74,Bi_2010!AB27)))</f>
        <v/>
      </c>
      <c r="AC27" s="99" t="str">
        <f>IF(AC74="","",IF((AC74-zval(Bi_2010!AC27))=0,AC74,IF((AC74-zval(Bi_2010!AC27))&gt;0,AC74,Bi_2010!AC27)))</f>
        <v/>
      </c>
      <c r="AD27" s="99" t="str">
        <f>IF(AD74="","",IF((AD74-zval(Bi_2010!AD27))=0,AD74,IF((AD74-zval(Bi_2010!AD27))&gt;0,AD74,Bi_2010!AD27)))</f>
        <v/>
      </c>
      <c r="AE27" s="99" t="str">
        <f>IF(AE74="","",IF((AE74-zval(Bi_2010!AE27))=0,AE74,IF((AE74-zval(Bi_2010!AE27))&gt;0,AE74,Bi_2010!AE27)))</f>
        <v/>
      </c>
      <c r="AF27" s="99" t="str">
        <f>IF(AF74="","",IF((AF74-zval(Bi_2010!AF27))=0,AF74,IF((AF74-zval(Bi_2010!AF27))&gt;0,AF74,Bi_2010!AF27)))</f>
        <v/>
      </c>
      <c r="AG27" s="195" t="str">
        <f>IF(AG74="","",IF((AG74-zval(Bi_2010!AG27))=0,AG74,IF((AG74-zval(Bi_2010!AG27))&gt;0,AG74,Bi_2010!AG27)))</f>
        <v/>
      </c>
      <c r="AH27" s="195" t="str">
        <f>IF(AH74="","",IF((AH74-zval(Bi_2010!AH27))=0,AH74,IF((AH74-zval(Bi_2010!AH27))&gt;0,AH74,Bi_2010!AH27)))</f>
        <v/>
      </c>
      <c r="AI27" s="195" t="str">
        <f>IF(AI74="","",IF((AI74-zval(Bi_2010!AI27))=0,AI74,IF((AI74-zval(Bi_2010!AI27))&gt;0,AI74,Bi_2010!AI27)))</f>
        <v/>
      </c>
      <c r="AJ27" s="195" t="str">
        <f>IF(AJ74="","",IF((AJ74-zval(Bi_2010!AJ27))=0,AJ74,IF((AJ74-zval(Bi_2010!AJ27))&gt;0,AJ74,Bi_2010!AJ27)))</f>
        <v/>
      </c>
      <c r="AK27" s="195" t="str">
        <f>IF(AK74="","",IF((AK74-zval(Bi_2010!AK27))=0,AK74,IF((AK74-zval(Bi_2010!AK27))&gt;0,AK74,Bi_2010!AK27)))</f>
        <v/>
      </c>
      <c r="AL27" s="195" t="str">
        <f>IF(AL74="","",IF((AL74-zval(Bi_2010!AL27))=0,AL74,IF((AL74-zval(Bi_2010!AL27))&gt;0,AL74,Bi_2010!AL27)))</f>
        <v/>
      </c>
      <c r="AM27" s="196" t="str">
        <f>IF(AM74="","",IF((AM74-zval(Bi_2010!AM27))=0,AM74,IF((AM74-zval(Bi_2010!AM27))&gt;0,AM74,Bi_2010!AM27)))</f>
        <v/>
      </c>
      <c r="AV27" s="9" t="s">
        <v>18</v>
      </c>
      <c r="AW27" s="86"/>
      <c r="AX27" s="77">
        <v>0.6</v>
      </c>
      <c r="AY27" s="77"/>
      <c r="AZ27" s="77"/>
      <c r="BA27" s="77"/>
      <c r="BB27" s="77"/>
      <c r="BC27" s="77">
        <v>0.98</v>
      </c>
      <c r="BD27" s="77"/>
      <c r="BE27" s="77"/>
      <c r="BF27" s="77"/>
      <c r="BG27" s="77"/>
      <c r="BH27" s="77">
        <v>0.3</v>
      </c>
      <c r="BI27" s="77"/>
      <c r="BJ27" s="77"/>
      <c r="BK27" s="77"/>
      <c r="BL27" s="77"/>
      <c r="BM27" s="77"/>
      <c r="BN27" s="77"/>
      <c r="BO27" s="76"/>
      <c r="BP27" s="77"/>
      <c r="BQ27" s="77"/>
      <c r="BR27" s="77"/>
      <c r="BS27" s="77"/>
      <c r="BT27" s="77"/>
      <c r="BU27" s="77"/>
      <c r="BV27" s="77"/>
      <c r="BW27" s="77"/>
      <c r="BX27" s="77"/>
      <c r="BY27" s="77"/>
      <c r="BZ27" s="77"/>
      <c r="CA27" s="78"/>
      <c r="CB27" s="78"/>
      <c r="CC27" s="78"/>
      <c r="CD27" s="78"/>
      <c r="CE27" s="78"/>
      <c r="CF27" s="78"/>
      <c r="CG27" s="87"/>
    </row>
    <row r="28" spans="1:85" ht="15.75" x14ac:dyDescent="0.25">
      <c r="B28" s="9" t="s">
        <v>19</v>
      </c>
      <c r="C28" s="176" t="str">
        <f>IF(C75="","",IF((C75-zval(Bi_2010!C28))=0,C75,IF((C75-zval(Bi_2010!C28))&gt;0,C75,Bi_2010!C28)))</f>
        <v/>
      </c>
      <c r="D28" s="99" t="str">
        <f>IF(D75="","",IF((D75-zval(Bi_2010!D28))=0,D75,IF((D75-zval(Bi_2010!D28))&gt;0,D75,Bi_2010!D28)))</f>
        <v/>
      </c>
      <c r="E28" s="99" t="str">
        <f>IF(E75="","",IF((E75-zval(Bi_2010!E28))=0,E75,IF((E75-zval(Bi_2010!E28))&gt;0,E75,Bi_2010!E28)))</f>
        <v/>
      </c>
      <c r="F28" s="99" t="str">
        <f>IF(F75="","",IF((F75-zval(Bi_2010!F28))=0,F75,IF((F75-zval(Bi_2010!F28))&gt;0,F75,Bi_2010!F28)))</f>
        <v/>
      </c>
      <c r="G28" s="99" t="str">
        <f>IF(G75="","",IF((G75-zval(Bi_2010!G28))=0,G75,IF((G75-zval(Bi_2010!G28))&gt;0,G75,Bi_2010!G28)))</f>
        <v/>
      </c>
      <c r="H28" s="99" t="str">
        <f>IF(H75="","",IF((H75-zval(Bi_2010!H28))=0,H75,IF((H75-zval(Bi_2010!H28))&gt;0,H75,Bi_2010!H28)))</f>
        <v/>
      </c>
      <c r="I28" s="99" t="str">
        <f>IF(I75="","",IF((I75-zval(Bi_2010!I28))=0,I75,IF((I75-zval(Bi_2010!I28))&gt;0,I75,Bi_2010!I28)))</f>
        <v/>
      </c>
      <c r="J28" s="99" t="str">
        <f>IF(J75="","",IF((J75-zval(Bi_2010!J28))=0,J75,IF((J75-zval(Bi_2010!J28))&gt;0,J75,Bi_2010!J28)))</f>
        <v/>
      </c>
      <c r="K28" s="99">
        <f>IF(K75="","",IF((K75-zval(Bi_2010!K28))=0,K75,IF((K75-zval(Bi_2010!K28))&gt;0,K75,Bi_2010!K28)))</f>
        <v>1</v>
      </c>
      <c r="L28" s="99" t="str">
        <f>IF(L75="","",IF((L75-zval(Bi_2010!L28))=0,L75,IF((L75-zval(Bi_2010!L28))&gt;0,L75,Bi_2010!L28)))</f>
        <v/>
      </c>
      <c r="M28" s="99" t="str">
        <f>IF(M75="","",IF((M75-zval(Bi_2010!M28))=0,M75,IF((M75-zval(Bi_2010!M28))&gt;0,M75,Bi_2010!M28)))</f>
        <v/>
      </c>
      <c r="N28" s="99" t="str">
        <f>IF(N75="","",IF((N75-zval(Bi_2010!N28))=0,N75,IF((N75-zval(Bi_2010!N28))&gt;0,N75,Bi_2010!N28)))</f>
        <v/>
      </c>
      <c r="O28" s="99" t="str">
        <f>IF(O75="","",IF((O75-zval(Bi_2010!O28))=0,O75,IF((O75-zval(Bi_2010!O28))&gt;0,O75,Bi_2010!O28)))</f>
        <v/>
      </c>
      <c r="P28" s="99" t="str">
        <f>IF(P75="","",IF((P75-zval(Bi_2010!P28))=0,P75,IF((P75-zval(Bi_2010!P28))&gt;0,P75,Bi_2010!P28)))</f>
        <v/>
      </c>
      <c r="Q28" s="99" t="str">
        <f>IF(Q75="","",IF((Q75-zval(Bi_2010!Q28))=0,Q75,IF((Q75-zval(Bi_2010!Q28))&gt;0,Q75,Bi_2010!Q28)))</f>
        <v/>
      </c>
      <c r="R28" s="99" t="str">
        <f>IF(R75="","",IF((R75-zval(Bi_2010!R28))=0,R75,IF((R75-zval(Bi_2010!R28))&gt;0,R75,Bi_2010!R28)))</f>
        <v/>
      </c>
      <c r="S28" s="99" t="str">
        <f>IF(S75="","",IF((S75-zval(Bi_2010!S28))=0,S75,IF((S75-zval(Bi_2010!S28))&gt;0,S75,Bi_2010!S28)))</f>
        <v/>
      </c>
      <c r="T28" s="99">
        <f>IF(T75="","",IF((T75-zval(Bi_2010!T28))=0,T75,IF((T75-zval(Bi_2010!T28))&gt;0,T75,Bi_2010!T28)))</f>
        <v>2</v>
      </c>
      <c r="U28" s="99" t="str">
        <f>IF(U75="","",IF((U75-zval(Bi_2010!U28))=0,U75,IF((U75-zval(Bi_2010!U28))&gt;0,U75,Bi_2010!U28)))</f>
        <v/>
      </c>
      <c r="V28" s="194" t="str">
        <f>IF(V75="","",IF((V75-zval(Bi_2010!V28))=0,V75,IF((V75-zval(Bi_2010!V28))&gt;0,V75,Bi_2010!V28)))</f>
        <v/>
      </c>
      <c r="W28" s="99" t="str">
        <f>IF(W75="","",IF((W75-zval(Bi_2010!W28))=0,W75,IF((W75-zval(Bi_2010!W28))&gt;0,W75,Bi_2010!W28)))</f>
        <v/>
      </c>
      <c r="X28" s="99" t="str">
        <f>IF(X75="","",IF((X75-zval(Bi_2010!X28))=0,X75,IF((X75-zval(Bi_2010!X28))&gt;0,X75,Bi_2010!X28)))</f>
        <v/>
      </c>
      <c r="Y28" s="99" t="str">
        <f>IF(Y75="","",IF((Y75-zval(Bi_2010!Y28))=0,Y75,IF((Y75-zval(Bi_2010!Y28))&gt;0,Y75,Bi_2010!Y28)))</f>
        <v/>
      </c>
      <c r="Z28" s="99" t="str">
        <f>IF(Z75="","",IF((Z75-zval(Bi_2010!Z28))=0,Z75,IF((Z75-zval(Bi_2010!Z28))&gt;0,Z75,Bi_2010!Z28)))</f>
        <v/>
      </c>
      <c r="AA28" s="99" t="str">
        <f>IF(AA75="","",IF((AA75-zval(Bi_2010!AA28))=0,AA75,IF((AA75-zval(Bi_2010!AA28))&gt;0,AA75,Bi_2010!AA28)))</f>
        <v/>
      </c>
      <c r="AB28" s="99" t="str">
        <f>IF(AB75="","",IF((AB75-zval(Bi_2010!AB28))=0,AB75,IF((AB75-zval(Bi_2010!AB28))&gt;0,AB75,Bi_2010!AB28)))</f>
        <v/>
      </c>
      <c r="AC28" s="99" t="str">
        <f>IF(AC75="","",IF((AC75-zval(Bi_2010!AC28))=0,AC75,IF((AC75-zval(Bi_2010!AC28))&gt;0,AC75,Bi_2010!AC28)))</f>
        <v/>
      </c>
      <c r="AD28" s="99" t="str">
        <f>IF(AD75="","",IF((AD75-zval(Bi_2010!AD28))=0,AD75,IF((AD75-zval(Bi_2010!AD28))&gt;0,AD75,Bi_2010!AD28)))</f>
        <v/>
      </c>
      <c r="AE28" s="99" t="str">
        <f>IF(AE75="","",IF((AE75-zval(Bi_2010!AE28))=0,AE75,IF((AE75-zval(Bi_2010!AE28))&gt;0,AE75,Bi_2010!AE28)))</f>
        <v/>
      </c>
      <c r="AF28" s="99" t="str">
        <f>IF(AF75="","",IF((AF75-zval(Bi_2010!AF28))=0,AF75,IF((AF75-zval(Bi_2010!AF28))&gt;0,AF75,Bi_2010!AF28)))</f>
        <v/>
      </c>
      <c r="AG28" s="195" t="str">
        <f>IF(AG75="","",IF((AG75-zval(Bi_2010!AG28))=0,AG75,IF((AG75-zval(Bi_2010!AG28))&gt;0,AG75,Bi_2010!AG28)))</f>
        <v/>
      </c>
      <c r="AH28" s="195" t="str">
        <f>IF(AH75="","",IF((AH75-zval(Bi_2010!AH28))=0,AH75,IF((AH75-zval(Bi_2010!AH28))&gt;0,AH75,Bi_2010!AH28)))</f>
        <v/>
      </c>
      <c r="AI28" s="195" t="str">
        <f>IF(AI75="","",IF((AI75-zval(Bi_2010!AI28))=0,AI75,IF((AI75-zval(Bi_2010!AI28))&gt;0,AI75,Bi_2010!AI28)))</f>
        <v/>
      </c>
      <c r="AJ28" s="195" t="str">
        <f>IF(AJ75="","",IF((AJ75-zval(Bi_2010!AJ28))=0,AJ75,IF((AJ75-zval(Bi_2010!AJ28))&gt;0,AJ75,Bi_2010!AJ28)))</f>
        <v/>
      </c>
      <c r="AK28" s="195" t="str">
        <f>IF(AK75="","",IF((AK75-zval(Bi_2010!AK28))=0,AK75,IF((AK75-zval(Bi_2010!AK28))&gt;0,AK75,Bi_2010!AK28)))</f>
        <v/>
      </c>
      <c r="AL28" s="195" t="str">
        <f>IF(AL75="","",IF((AL75-zval(Bi_2010!AL28))=0,AL75,IF((AL75-zval(Bi_2010!AL28))&gt;0,AL75,Bi_2010!AL28)))</f>
        <v/>
      </c>
      <c r="AM28" s="196" t="str">
        <f>IF(AM75="","",IF((AM75-zval(Bi_2010!AM28))=0,AM75,IF((AM75-zval(Bi_2010!AM28))&gt;0,AM75,Bi_2010!AM28)))</f>
        <v/>
      </c>
      <c r="AV28" s="9" t="s">
        <v>19</v>
      </c>
      <c r="AW28" s="86"/>
      <c r="AX28" s="77"/>
      <c r="AY28" s="77"/>
      <c r="AZ28" s="77"/>
      <c r="BA28" s="77"/>
      <c r="BB28" s="77"/>
      <c r="BC28" s="77"/>
      <c r="BD28" s="77"/>
      <c r="BE28" s="77">
        <v>0.75</v>
      </c>
      <c r="BF28" s="77"/>
      <c r="BG28" s="77"/>
      <c r="BH28" s="77"/>
      <c r="BI28" s="77"/>
      <c r="BJ28" s="77"/>
      <c r="BK28" s="77"/>
      <c r="BL28" s="77"/>
      <c r="BM28" s="77"/>
      <c r="BN28" s="77">
        <v>1.5</v>
      </c>
      <c r="BO28" s="77"/>
      <c r="BP28" s="76"/>
      <c r="BQ28" s="77"/>
      <c r="BR28" s="77"/>
      <c r="BS28" s="77"/>
      <c r="BT28" s="77"/>
      <c r="BU28" s="77"/>
      <c r="BV28" s="77"/>
      <c r="BW28" s="77"/>
      <c r="BX28" s="77"/>
      <c r="BY28" s="77"/>
      <c r="BZ28" s="77"/>
      <c r="CA28" s="78"/>
      <c r="CB28" s="78"/>
      <c r="CC28" s="78"/>
      <c r="CD28" s="78"/>
      <c r="CE28" s="78"/>
      <c r="CF28" s="78"/>
      <c r="CG28" s="87"/>
    </row>
    <row r="29" spans="1:85" ht="15.75" x14ac:dyDescent="0.25">
      <c r="B29" s="9" t="s">
        <v>20</v>
      </c>
      <c r="C29" s="176" t="str">
        <f>IF(C76="","",IF((C76-zval(Bi_2010!C29))=0,C76,IF((C76-zval(Bi_2010!C29))&gt;0,C76,Bi_2010!C29)))</f>
        <v/>
      </c>
      <c r="D29" s="99" t="str">
        <f>IF(D76="","",IF((D76-zval(Bi_2010!D29))=0,D76,IF((D76-zval(Bi_2010!D29))&gt;0,D76,Bi_2010!D29)))</f>
        <v/>
      </c>
      <c r="E29" s="99" t="str">
        <f>IF(E76="","",IF((E76-zval(Bi_2010!E29))=0,E76,IF((E76-zval(Bi_2010!E29))&gt;0,E76,Bi_2010!E29)))</f>
        <v/>
      </c>
      <c r="F29" s="99" t="str">
        <f>IF(F76="","",IF((F76-zval(Bi_2010!F29))=0,F76,IF((F76-zval(Bi_2010!F29))&gt;0,F76,Bi_2010!F29)))</f>
        <v/>
      </c>
      <c r="G29" s="99" t="str">
        <f>IF(G76="","",IF((G76-zval(Bi_2010!G29))=0,G76,IF((G76-zval(Bi_2010!G29))&gt;0,G76,Bi_2010!G29)))</f>
        <v/>
      </c>
      <c r="H29" s="99" t="str">
        <f>IF(H76="","",IF((H76-zval(Bi_2010!H29))=0,H76,IF((H76-zval(Bi_2010!H29))&gt;0,H76,Bi_2010!H29)))</f>
        <v/>
      </c>
      <c r="I29" s="99" t="str">
        <f>IF(I76="","",IF((I76-zval(Bi_2010!I29))=0,I76,IF((I76-zval(Bi_2010!I29))&gt;0,I76,Bi_2010!I29)))</f>
        <v/>
      </c>
      <c r="J29" s="99" t="str">
        <f>IF(J76="","",IF((J76-zval(Bi_2010!J29))=0,J76,IF((J76-zval(Bi_2010!J29))&gt;0,J76,Bi_2010!J29)))</f>
        <v/>
      </c>
      <c r="K29" s="99" t="str">
        <f>IF(K76="","",IF((K76-zval(Bi_2010!K29))=0,K76,IF((K76-zval(Bi_2010!K29))&gt;0,K76,Bi_2010!K29)))</f>
        <v/>
      </c>
      <c r="L29" s="99" t="str">
        <f>IF(L76="","",IF((L76-zval(Bi_2010!L29))=0,L76,IF((L76-zval(Bi_2010!L29))&gt;0,L76,Bi_2010!L29)))</f>
        <v/>
      </c>
      <c r="M29" s="99" t="str">
        <f>IF(M76="","",IF((M76-zval(Bi_2010!M29))=0,M76,IF((M76-zval(Bi_2010!M29))&gt;0,M76,Bi_2010!M29)))</f>
        <v/>
      </c>
      <c r="N29" s="99" t="str">
        <f>IF(N76="","",IF((N76-zval(Bi_2010!N29))=0,N76,IF((N76-zval(Bi_2010!N29))&gt;0,N76,Bi_2010!N29)))</f>
        <v/>
      </c>
      <c r="O29" s="99" t="str">
        <f>IF(O76="","",IF((O76-zval(Bi_2010!O29))=0,O76,IF((O76-zval(Bi_2010!O29))&gt;0,O76,Bi_2010!O29)))</f>
        <v/>
      </c>
      <c r="P29" s="99" t="str">
        <f>IF(P76="","",IF((P76-zval(Bi_2010!P29))=0,P76,IF((P76-zval(Bi_2010!P29))&gt;0,P76,Bi_2010!P29)))</f>
        <v/>
      </c>
      <c r="Q29" s="99" t="str">
        <f>IF(Q76="","",IF((Q76-zval(Bi_2010!Q29))=0,Q76,IF((Q76-zval(Bi_2010!Q29))&gt;0,Q76,Bi_2010!Q29)))</f>
        <v/>
      </c>
      <c r="R29" s="99" t="str">
        <f>IF(R76="","",IF((R76-zval(Bi_2010!R29))=0,R76,IF((R76-zval(Bi_2010!R29))&gt;0,R76,Bi_2010!R29)))</f>
        <v/>
      </c>
      <c r="S29" s="99">
        <f>W25</f>
        <v>0.2</v>
      </c>
      <c r="T29" s="99" t="str">
        <f>IF(T76="","",IF((T76-zval(Bi_2010!T29))=0,T76,IF((T76-zval(Bi_2010!T29))&gt;0,T76,Bi_2010!T29)))</f>
        <v/>
      </c>
      <c r="U29" s="99" t="str">
        <f>IF(U76="","",IF((U76-zval(Bi_2010!U29))=0,U76,IF((U76-zval(Bi_2010!U29))&gt;0,U76,Bi_2010!U29)))</f>
        <v/>
      </c>
      <c r="V29" s="99" t="str">
        <f>IF(V76="","",IF((V76-zval(Bi_2010!V29))=0,V76,IF((V76-zval(Bi_2010!V29))&gt;0,V76,Bi_2010!V29)))</f>
        <v/>
      </c>
      <c r="W29" s="194" t="str">
        <f>IF(W76="","",IF((W76-zval(Bi_2010!W29))=0,W76,IF((W76-zval(Bi_2010!W29))&gt;0,W76,Bi_2010!W29)))</f>
        <v/>
      </c>
      <c r="X29" s="99" t="str">
        <f>IF(X76="","",IF((X76-zval(Bi_2010!X29))=0,X76,IF((X76-zval(Bi_2010!X29))&gt;0,X76,Bi_2010!X29)))</f>
        <v/>
      </c>
      <c r="Y29" s="99" t="str">
        <f>IF(Y76="","",IF((Y76-zval(Bi_2010!Y29))=0,Y76,IF((Y76-zval(Bi_2010!Y29))&gt;0,Y76,Bi_2010!Y29)))</f>
        <v/>
      </c>
      <c r="Z29" s="99" t="str">
        <f>IF(Z76="","",IF((Z76-zval(Bi_2010!Z29))=0,Z76,IF((Z76-zval(Bi_2010!Z29))&gt;0,Z76,Bi_2010!Z29)))</f>
        <v/>
      </c>
      <c r="AA29" s="99" t="str">
        <f>IF(AA76="","",IF((AA76-zval(Bi_2010!AA29))=0,AA76,IF((AA76-zval(Bi_2010!AA29))&gt;0,AA76,Bi_2010!AA29)))</f>
        <v/>
      </c>
      <c r="AB29" s="99" t="str">
        <f>IF(AB76="","",IF((AB76-zval(Bi_2010!AB29))=0,AB76,IF((AB76-zval(Bi_2010!AB29))&gt;0,AB76,Bi_2010!AB29)))</f>
        <v/>
      </c>
      <c r="AC29" s="99" t="str">
        <f>IF(AC76="","",IF((AC76-zval(Bi_2010!AC29))=0,AC76,IF((AC76-zval(Bi_2010!AC29))&gt;0,AC76,Bi_2010!AC29)))</f>
        <v/>
      </c>
      <c r="AD29" s="99" t="str">
        <f>IF(AD76="","",IF((AD76-zval(Bi_2010!AD29))=0,AD76,IF((AD76-zval(Bi_2010!AD29))&gt;0,AD76,Bi_2010!AD29)))</f>
        <v/>
      </c>
      <c r="AE29" s="99" t="str">
        <f>IF(AE76="","",IF((AE76-zval(Bi_2010!AE29))=0,AE76,IF((AE76-zval(Bi_2010!AE29))&gt;0,AE76,Bi_2010!AE29)))</f>
        <v/>
      </c>
      <c r="AF29" s="99" t="str">
        <f>IF(AF76="","",IF((AF76-zval(Bi_2010!AF29))=0,AF76,IF((AF76-zval(Bi_2010!AF29))&gt;0,AF76,Bi_2010!AF29)))</f>
        <v/>
      </c>
      <c r="AG29" s="195" t="str">
        <f>IF(AG76="","",IF((AG76-zval(Bi_2010!AG29))=0,AG76,IF((AG76-zval(Bi_2010!AG29))&gt;0,AG76,Bi_2010!AG29)))</f>
        <v/>
      </c>
      <c r="AH29" s="195" t="str">
        <f>IF(AH76="","",IF((AH76-zval(Bi_2010!AH29))=0,AH76,IF((AH76-zval(Bi_2010!AH29))&gt;0,AH76,Bi_2010!AH29)))</f>
        <v/>
      </c>
      <c r="AI29" s="195" t="str">
        <f>IF(AI76="","",IF((AI76-zval(Bi_2010!AI29))=0,AI76,IF((AI76-zval(Bi_2010!AI29))&gt;0,AI76,Bi_2010!AI29)))</f>
        <v/>
      </c>
      <c r="AJ29" s="195" t="str">
        <f>IF(AJ76="","",IF((AJ76-zval(Bi_2010!AJ29))=0,AJ76,IF((AJ76-zval(Bi_2010!AJ29))&gt;0,AJ76,Bi_2010!AJ29)))</f>
        <v/>
      </c>
      <c r="AK29" s="195" t="str">
        <f>IF(AK76="","",IF((AK76-zval(Bi_2010!AK29))=0,AK76,IF((AK76-zval(Bi_2010!AK29))&gt;0,AK76,Bi_2010!AK29)))</f>
        <v/>
      </c>
      <c r="AL29" s="195" t="str">
        <f>IF(AL76="","",IF((AL76-zval(Bi_2010!AL29))=0,AL76,IF((AL76-zval(Bi_2010!AL29))&gt;0,AL76,Bi_2010!AL29)))</f>
        <v/>
      </c>
      <c r="AM29" s="196" t="str">
        <f>IF(AM76="","",IF((AM76-zval(Bi_2010!AM29))=0,AM76,IF((AM76-zval(Bi_2010!AM29))&gt;0,AM76,Bi_2010!AM29)))</f>
        <v/>
      </c>
      <c r="AV29" s="9" t="s">
        <v>20</v>
      </c>
      <c r="AW29" s="86"/>
      <c r="AX29" s="77"/>
      <c r="AY29" s="77"/>
      <c r="AZ29" s="77"/>
      <c r="BA29" s="77"/>
      <c r="BB29" s="77"/>
      <c r="BC29" s="77"/>
      <c r="BD29" s="77"/>
      <c r="BE29" s="79"/>
      <c r="BF29" s="77"/>
      <c r="BG29" s="77"/>
      <c r="BH29" s="77"/>
      <c r="BI29" s="77"/>
      <c r="BJ29" s="77"/>
      <c r="BK29" s="77"/>
      <c r="BL29" s="77"/>
      <c r="BM29" s="77">
        <v>0.2</v>
      </c>
      <c r="BN29" s="77"/>
      <c r="BO29" s="77"/>
      <c r="BP29" s="77"/>
      <c r="BQ29" s="76"/>
      <c r="BR29" s="77"/>
      <c r="BS29" s="77"/>
      <c r="BT29" s="77"/>
      <c r="BU29" s="77"/>
      <c r="BV29" s="77"/>
      <c r="BW29" s="77"/>
      <c r="BX29" s="77"/>
      <c r="BY29" s="77"/>
      <c r="BZ29" s="77"/>
      <c r="CA29" s="78"/>
      <c r="CB29" s="78"/>
      <c r="CC29" s="78"/>
      <c r="CD29" s="78"/>
      <c r="CE29" s="78"/>
      <c r="CF29" s="78"/>
      <c r="CG29" s="87"/>
    </row>
    <row r="30" spans="1:85" ht="15.75" x14ac:dyDescent="0.25">
      <c r="B30" s="9" t="s">
        <v>21</v>
      </c>
      <c r="C30" s="176" t="str">
        <f>IF(C77="","",IF((C77-zval(Bi_2010!C30))=0,C77,IF((C77-zval(Bi_2010!C30))&gt;0,C77,Bi_2010!C30)))</f>
        <v/>
      </c>
      <c r="D30" s="99">
        <f>IF(D77="","",IF((D77-zval(Bi_2010!D30))=0,D77,IF((D77-zval(Bi_2010!D30))&gt;0,D77,Bi_2010!D30)))</f>
        <v>2.4</v>
      </c>
      <c r="E30" s="99" t="str">
        <f>IF(E77="","",IF((E77-zval(Bi_2010!E30))=0,E77,IF((E77-zval(Bi_2010!E30))&gt;0,E77,Bi_2010!E30)))</f>
        <v/>
      </c>
      <c r="F30" s="99" t="str">
        <f>IF(F77="","",IF((F77-zval(Bi_2010!F30))=0,F77,IF((F77-zval(Bi_2010!F30))&gt;0,F77,Bi_2010!F30)))</f>
        <v/>
      </c>
      <c r="G30" s="99" t="str">
        <f>IF(G77="","",IF((G77-zval(Bi_2010!G30))=0,G77,IF((G77-zval(Bi_2010!G30))&gt;0,G77,Bi_2010!G30)))</f>
        <v/>
      </c>
      <c r="H30" s="99" t="str">
        <f>IF(H77="","",IF((H77-zval(Bi_2010!H30))=0,H77,IF((H77-zval(Bi_2010!H30))&gt;0,H77,Bi_2010!H30)))</f>
        <v/>
      </c>
      <c r="I30" s="99">
        <f>X15</f>
        <v>5.35</v>
      </c>
      <c r="J30" s="99" t="str">
        <f>IF(J77="","",IF((J77-zval(Bi_2010!J30))=0,J77,IF((J77-zval(Bi_2010!J30))&gt;0,J77,Bi_2010!J30)))</f>
        <v/>
      </c>
      <c r="K30" s="99" t="str">
        <f>IF(K77="","",IF((K77-zval(Bi_2010!K30))=0,K77,IF((K77-zval(Bi_2010!K30))&gt;0,K77,Bi_2010!K30)))</f>
        <v/>
      </c>
      <c r="L30" s="99" t="str">
        <f>IF(L77="","",IF((L77-zval(Bi_2010!L30))=0,L77,IF((L77-zval(Bi_2010!L30))&gt;0,L77,Bi_2010!L30)))</f>
        <v/>
      </c>
      <c r="M30" s="99" t="str">
        <f>IF(M77="","",IF((M77-zval(Bi_2010!M30))=0,M77,IF((M77-zval(Bi_2010!M30))&gt;0,M77,Bi_2010!M30)))</f>
        <v/>
      </c>
      <c r="N30" s="99" t="str">
        <f>IF(N77="","",IF((N77-zval(Bi_2010!N30))=0,N77,IF((N77-zval(Bi_2010!N30))&gt;0,N77,Bi_2010!N30)))</f>
        <v/>
      </c>
      <c r="O30" s="99" t="str">
        <f>IF(O77="","",IF((O77-zval(Bi_2010!O30))=0,O77,IF((O77-zval(Bi_2010!O30))&gt;0,O77,Bi_2010!O30)))</f>
        <v/>
      </c>
      <c r="P30" s="99" t="str">
        <f>IF(P77="","",IF((P77-zval(Bi_2010!P30))=0,P77,IF((P77-zval(Bi_2010!P30))&gt;0,P77,Bi_2010!P30)))</f>
        <v/>
      </c>
      <c r="Q30" s="99" t="str">
        <f>IF(Q77="","",IF((Q77-zval(Bi_2010!Q30))=0,Q77,IF((Q77-zval(Bi_2010!Q30))&gt;0,Q77,Bi_2010!Q30)))</f>
        <v/>
      </c>
      <c r="R30" s="99" t="str">
        <f>IF(R77="","",IF((R77-zval(Bi_2010!R30))=0,R77,IF((R77-zval(Bi_2010!R30))&gt;0,R77,Bi_2010!R30)))</f>
        <v/>
      </c>
      <c r="S30" s="99" t="str">
        <f>IF(S77="","",IF((S77-zval(Bi_2010!S30))=0,S77,IF((S77-zval(Bi_2010!S30))&gt;0,S77,Bi_2010!S30)))</f>
        <v/>
      </c>
      <c r="T30" s="99" t="str">
        <f>IF(T77="","",IF((T77-zval(Bi_2010!T30))=0,T77,IF((T77-zval(Bi_2010!T30))&gt;0,T77,Bi_2010!T30)))</f>
        <v/>
      </c>
      <c r="U30" s="99" t="str">
        <f>IF(U77="","",IF((U77-zval(Bi_2010!U30))=0,U77,IF((U77-zval(Bi_2010!U30))&gt;0,U77,Bi_2010!U30)))</f>
        <v/>
      </c>
      <c r="V30" s="99" t="str">
        <f>IF(V77="","",IF((V77-zval(Bi_2010!V30))=0,V77,IF((V77-zval(Bi_2010!V30))&gt;0,V77,Bi_2010!V30)))</f>
        <v/>
      </c>
      <c r="W30" s="99" t="str">
        <f>IF(W77="","",IF((W77-zval(Bi_2010!W30))=0,W77,IF((W77-zval(Bi_2010!W30))&gt;0,W77,Bi_2010!W30)))</f>
        <v/>
      </c>
      <c r="X30" s="194" t="str">
        <f>IF(X77="","",IF((X77-zval(Bi_2010!X30))=0,X77,IF((X77-zval(Bi_2010!X30))&gt;0,X77,Bi_2010!X30)))</f>
        <v/>
      </c>
      <c r="Y30" s="99">
        <f>IF(Y77="","",IF((Y77-zval(Bi_2010!Y30))=0,Y77,IF((Y77-zval(Bi_2010!Y30))&gt;0,Y77,Bi_2010!Y30)))</f>
        <v>0.7</v>
      </c>
      <c r="Z30" s="99" t="str">
        <f>IF(Z77="","",IF((Z77-zval(Bi_2010!Z30))=0,Z77,IF((Z77-zval(Bi_2010!Z30))&gt;0,Z77,Bi_2010!Z30)))</f>
        <v/>
      </c>
      <c r="AA30" s="99" t="str">
        <f>IF(AA77="","",IF((AA77-zval(Bi_2010!AA30))=0,AA77,IF((AA77-zval(Bi_2010!AA30))&gt;0,AA77,Bi_2010!AA30)))</f>
        <v/>
      </c>
      <c r="AB30" s="99" t="str">
        <f>IF(AB77="","",IF((AB77-zval(Bi_2010!AB30))=0,AB77,IF((AB77-zval(Bi_2010!AB30))&gt;0,AB77,Bi_2010!AB30)))</f>
        <v/>
      </c>
      <c r="AC30" s="99" t="str">
        <f>IF(AC77="","",IF((AC77-zval(Bi_2010!AC30))=0,AC77,IF((AC77-zval(Bi_2010!AC30))&gt;0,AC77,Bi_2010!AC30)))</f>
        <v/>
      </c>
      <c r="AD30" s="99" t="str">
        <f>IF(AD77="","",IF((AD77-zval(Bi_2010!AD30))=0,AD77,IF((AD77-zval(Bi_2010!AD30))&gt;0,AD77,Bi_2010!AD30)))</f>
        <v/>
      </c>
      <c r="AE30" s="99" t="str">
        <f>IF(AE77="","",IF((AE77-zval(Bi_2010!AE30))=0,AE77,IF((AE77-zval(Bi_2010!AE30))&gt;0,AE77,Bi_2010!AE30)))</f>
        <v/>
      </c>
      <c r="AF30" s="99">
        <v>1</v>
      </c>
      <c r="AG30" s="195" t="str">
        <f>IF(AG77="","",IF((AG77-zval(Bi_2010!AG30))=0,AG77,IF((AG77-zval(Bi_2010!AG30))&gt;0,AG77,Bi_2010!AG30)))</f>
        <v/>
      </c>
      <c r="AH30" s="195" t="str">
        <f>IF(AH77="","",IF((AH77-zval(Bi_2010!AH30))=0,AH77,IF((AH77-zval(Bi_2010!AH30))&gt;0,AH77,Bi_2010!AH30)))</f>
        <v/>
      </c>
      <c r="AI30" s="195" t="str">
        <f>IF(AI77="","",IF((AI77-zval(Bi_2010!AI30))=0,AI77,IF((AI77-zval(Bi_2010!AI30))&gt;0,AI77,Bi_2010!AI30)))</f>
        <v/>
      </c>
      <c r="AJ30" s="195" t="str">
        <f>IF(AJ77="","",IF((AJ77-zval(Bi_2010!AJ30))=0,AJ77,IF((AJ77-zval(Bi_2010!AJ30))&gt;0,AJ77,Bi_2010!AJ30)))</f>
        <v/>
      </c>
      <c r="AK30" s="195" t="str">
        <f>IF(AK77="","",IF((AK77-zval(Bi_2010!AK30))=0,AK77,IF((AK77-zval(Bi_2010!AK30))&gt;0,AK77,Bi_2010!AK30)))</f>
        <v/>
      </c>
      <c r="AL30" s="195" t="str">
        <f>IF(AL77="","",IF((AL77-zval(Bi_2010!AL30))=0,AL77,IF((AL77-zval(Bi_2010!AL30))&gt;0,AL77,Bi_2010!AL30)))</f>
        <v/>
      </c>
      <c r="AM30" s="196" t="str">
        <f>IF(AM77="","",IF((AM77-zval(Bi_2010!AM30))=0,AM77,IF((AM77-zval(Bi_2010!AM30))&gt;0,AM77,Bi_2010!AM30)))</f>
        <v/>
      </c>
      <c r="AV30" s="9" t="s">
        <v>21</v>
      </c>
      <c r="AW30" s="86"/>
      <c r="AX30" s="77">
        <v>2.4</v>
      </c>
      <c r="AY30" s="77"/>
      <c r="AZ30" s="77"/>
      <c r="BA30" s="77"/>
      <c r="BB30" s="77"/>
      <c r="BC30" s="77">
        <v>5.35</v>
      </c>
      <c r="BD30" s="77"/>
      <c r="BE30" s="77"/>
      <c r="BF30" s="77"/>
      <c r="BG30" s="77"/>
      <c r="BH30" s="77"/>
      <c r="BI30" s="77"/>
      <c r="BJ30" s="77"/>
      <c r="BK30" s="77"/>
      <c r="BL30" s="77"/>
      <c r="BM30" s="77"/>
      <c r="BN30" s="77"/>
      <c r="BO30" s="77"/>
      <c r="BP30" s="77"/>
      <c r="BQ30" s="77"/>
      <c r="BR30" s="76"/>
      <c r="BS30" s="77">
        <v>0.7</v>
      </c>
      <c r="BT30" s="77"/>
      <c r="BU30" s="77"/>
      <c r="BV30" s="77"/>
      <c r="BW30" s="77"/>
      <c r="BX30" s="77"/>
      <c r="BY30" s="77"/>
      <c r="BZ30" s="77">
        <v>1.32</v>
      </c>
      <c r="CA30" s="78"/>
      <c r="CB30" s="78"/>
      <c r="CC30" s="78"/>
      <c r="CD30" s="78"/>
      <c r="CE30" s="78"/>
      <c r="CF30" s="78"/>
      <c r="CG30" s="87"/>
    </row>
    <row r="31" spans="1:85" ht="15.75" x14ac:dyDescent="0.25">
      <c r="B31" s="9" t="s">
        <v>22</v>
      </c>
      <c r="C31" s="176" t="str">
        <f>IF(C78="","",IF((C78-zval(Bi_2010!C31))=0,C78,IF((C78-zval(Bi_2010!C31))&gt;0,C78,Bi_2010!C31)))</f>
        <v/>
      </c>
      <c r="D31" s="99" t="str">
        <f>IF(D78="","",IF((D78-zval(Bi_2010!D31))=0,D78,IF((D78-zval(Bi_2010!D31))&gt;0,D78,Bi_2010!D31)))</f>
        <v/>
      </c>
      <c r="E31" s="99" t="str">
        <f>IF(E78="","",IF((E78-zval(Bi_2010!E31))=0,E78,IF((E78-zval(Bi_2010!E31))&gt;0,E78,Bi_2010!E31)))</f>
        <v/>
      </c>
      <c r="F31" s="99" t="str">
        <f>IF(F78="","",IF((F78-zval(Bi_2010!F31))=0,F78,IF((F78-zval(Bi_2010!F31))&gt;0,F78,Bi_2010!F31)))</f>
        <v/>
      </c>
      <c r="G31" s="99" t="str">
        <f>IF(G78="","",IF((G78-zval(Bi_2010!G31))=0,G78,IF((G78-zval(Bi_2010!G31))&gt;0,G78,Bi_2010!G31)))</f>
        <v/>
      </c>
      <c r="H31" s="99" t="str">
        <f>IF(H78="","",IF((H78-zval(Bi_2010!H31))=0,H78,IF((H78-zval(Bi_2010!H31))&gt;0,H78,Bi_2010!H31)))</f>
        <v/>
      </c>
      <c r="I31" s="99" t="str">
        <f>IF(I78="","",IF((I78-zval(Bi_2010!I31))=0,I78,IF((I78-zval(Bi_2010!I31))&gt;0,I78,Bi_2010!I31)))</f>
        <v/>
      </c>
      <c r="J31" s="99">
        <f>IF(J78="","",IF((J78-zval(Bi_2010!J31))=0,J78,IF((J78-zval(Bi_2010!J31))&gt;0,J78,Bi_2010!J31)))</f>
        <v>1.6</v>
      </c>
      <c r="K31" s="99" t="str">
        <f>IF(K78="","",IF((K78-zval(Bi_2010!K31))=0,K78,IF((K78-zval(Bi_2010!K31))&gt;0,K78,Bi_2010!K31)))</f>
        <v/>
      </c>
      <c r="L31" s="99" t="str">
        <f>IF(L78="","",IF((L78-zval(Bi_2010!L31))=0,L78,IF((L78-zval(Bi_2010!L31))&gt;0,L78,Bi_2010!L31)))</f>
        <v/>
      </c>
      <c r="M31" s="99">
        <f>IF(M78="","",IF((M78-zval(Bi_2010!M31))=0,M78,IF((M78-zval(Bi_2010!M31))&gt;0,M78,Bi_2010!M31)))</f>
        <v>1</v>
      </c>
      <c r="N31" s="99" t="str">
        <f>IF(N78="","",IF((N78-zval(Bi_2010!N31))=0,N78,IF((N78-zval(Bi_2010!N31))&gt;0,N78,Bi_2010!N31)))</f>
        <v/>
      </c>
      <c r="O31" s="99" t="str">
        <f>IF(O78="","",IF((O78-zval(Bi_2010!O31))=0,O78,IF((O78-zval(Bi_2010!O31))&gt;0,O78,Bi_2010!O31)))</f>
        <v/>
      </c>
      <c r="P31" s="99" t="str">
        <f>IF(P78="","",IF((P78-zval(Bi_2010!P31))=0,P78,IF((P78-zval(Bi_2010!P31))&gt;0,P78,Bi_2010!P31)))</f>
        <v/>
      </c>
      <c r="Q31" s="99" t="str">
        <f>IF(Q78="","",IF((Q78-zval(Bi_2010!Q31))=0,Q78,IF((Q78-zval(Bi_2010!Q31))&gt;0,Q78,Bi_2010!Q31)))</f>
        <v/>
      </c>
      <c r="R31" s="99" t="str">
        <f>IF(R78="","",IF((R78-zval(Bi_2010!R31))=0,R78,IF((R78-zval(Bi_2010!R31))&gt;0,R78,Bi_2010!R31)))</f>
        <v/>
      </c>
      <c r="S31" s="99" t="str">
        <f>IF(S78="","",IF((S78-zval(Bi_2010!S31))=0,S78,IF((S78-zval(Bi_2010!S31))&gt;0,S78,Bi_2010!S31)))</f>
        <v/>
      </c>
      <c r="T31" s="99" t="str">
        <f>IF(T78="","",IF((T78-zval(Bi_2010!T31))=0,T78,IF((T78-zval(Bi_2010!T31))&gt;0,T78,Bi_2010!T31)))</f>
        <v/>
      </c>
      <c r="U31" s="99" t="str">
        <f>IF(U78="","",IF((U78-zval(Bi_2010!U31))=0,U78,IF((U78-zval(Bi_2010!U31))&gt;0,U78,Bi_2010!U31)))</f>
        <v/>
      </c>
      <c r="V31" s="99" t="str">
        <f>IF(V78="","",IF((V78-zval(Bi_2010!V31))=0,V78,IF((V78-zval(Bi_2010!V31))&gt;0,V78,Bi_2010!V31)))</f>
        <v/>
      </c>
      <c r="W31" s="99" t="str">
        <f>IF(W78="","",IF((W78-zval(Bi_2010!W31))=0,W78,IF((W78-zval(Bi_2010!W31))&gt;0,W78,Bi_2010!W31)))</f>
        <v/>
      </c>
      <c r="X31" s="99">
        <f>IF(X78="","",IF((X78-zval(Bi_2010!X31))=0,X78,IF((X78-zval(Bi_2010!X31))&gt;0,X78,Bi_2010!X31)))</f>
        <v>0.7</v>
      </c>
      <c r="Y31" s="194" t="str">
        <f>IF(Y78="","",IF((Y78-zval(Bi_2010!Y31))=0,Y78,IF((Y78-zval(Bi_2010!Y31))&gt;0,Y78,Bi_2010!Y31)))</f>
        <v/>
      </c>
      <c r="Z31" s="99" t="str">
        <f>IF(Z78="","",IF((Z78-zval(Bi_2010!Z31))=0,Z78,IF((Z78-zval(Bi_2010!Z31))&gt;0,Z78,Bi_2010!Z31)))</f>
        <v/>
      </c>
      <c r="AA31" s="99" t="str">
        <f>IF(AA78="","",IF((AA78-zval(Bi_2010!AA31))=0,AA78,IF((AA78-zval(Bi_2010!AA31))&gt;0,AA78,Bi_2010!AA31)))</f>
        <v/>
      </c>
      <c r="AB31" s="99" t="str">
        <f>IF(AB78="","",IF((AB78-zval(Bi_2010!AB31))=0,AB78,IF((AB78-zval(Bi_2010!AB31))&gt;0,AB78,Bi_2010!AB31)))</f>
        <v/>
      </c>
      <c r="AC31" s="99">
        <f>IF(AC78="","",IF((AC78-zval(Bi_2010!AC31))=0,AC78,IF((AC78-zval(Bi_2010!AC31))&gt;0,AC78,Bi_2010!AC31)))</f>
        <v>3.55</v>
      </c>
      <c r="AD31" s="99" t="str">
        <f>IF(AD78="","",IF((AD78-zval(Bi_2010!AD31))=0,AD78,IF((AD78-zval(Bi_2010!AD31))&gt;0,AD78,Bi_2010!AD31)))</f>
        <v/>
      </c>
      <c r="AE31" s="99" t="str">
        <f>IF(AE78="","",IF((AE78-zval(Bi_2010!AE31))=0,AE78,IF((AE78-zval(Bi_2010!AE31))&gt;0,AE78,Bi_2010!AE31)))</f>
        <v/>
      </c>
      <c r="AF31" s="99" t="str">
        <f>IF(AF78="","",IF((AF78-zval(Bi_2010!AF31))=0,AF78,IF((AF78-zval(Bi_2010!AF31))&gt;0,AF78,Bi_2010!AF31)))</f>
        <v/>
      </c>
      <c r="AG31" s="195" t="str">
        <f>IF(AG78="","",IF((AG78-zval(Bi_2010!AG31))=0,AG78,IF((AG78-zval(Bi_2010!AG31))&gt;0,AG78,Bi_2010!AG31)))</f>
        <v/>
      </c>
      <c r="AH31" s="195" t="str">
        <f>IF(AH78="","",IF((AH78-zval(Bi_2010!AH31))=0,AH78,IF((AH78-zval(Bi_2010!AH31))&gt;0,AH78,Bi_2010!AH31)))</f>
        <v/>
      </c>
      <c r="AI31" s="195" t="str">
        <f>IF(AI78="","",IF((AI78-zval(Bi_2010!AI31))=0,AI78,IF((AI78-zval(Bi_2010!AI31))&gt;0,AI78,Bi_2010!AI31)))</f>
        <v/>
      </c>
      <c r="AJ31" s="195" t="str">
        <f>IF(AJ78="","",IF((AJ78-zval(Bi_2010!AJ31))=0,AJ78,IF((AJ78-zval(Bi_2010!AJ31))&gt;0,AJ78,Bi_2010!AJ31)))</f>
        <v/>
      </c>
      <c r="AK31" s="195" t="str">
        <f>IF(AK78="","",IF((AK78-zval(Bi_2010!AK31))=0,AK78,IF((AK78-zval(Bi_2010!AK31))&gt;0,AK78,Bi_2010!AK31)))</f>
        <v/>
      </c>
      <c r="AL31" s="195" t="str">
        <f>IF(AL78="","",IF((AL78-zval(Bi_2010!AL31))=0,AL78,IF((AL78-zval(Bi_2010!AL31))&gt;0,AL78,Bi_2010!AL31)))</f>
        <v/>
      </c>
      <c r="AM31" s="196" t="str">
        <f>IF(AM78="","",IF((AM78-zval(Bi_2010!AM31))=0,AM78,IF((AM78-zval(Bi_2010!AM31))&gt;0,AM78,Bi_2010!AM31)))</f>
        <v/>
      </c>
      <c r="AV31" s="9" t="s">
        <v>22</v>
      </c>
      <c r="AW31" s="86"/>
      <c r="AX31" s="77"/>
      <c r="AY31" s="77"/>
      <c r="AZ31" s="77"/>
      <c r="BA31" s="77"/>
      <c r="BB31" s="77"/>
      <c r="BC31" s="77"/>
      <c r="BD31" s="77">
        <v>1.6</v>
      </c>
      <c r="BE31" s="77"/>
      <c r="BF31" s="77"/>
      <c r="BG31" s="77">
        <v>0.1</v>
      </c>
      <c r="BH31" s="77"/>
      <c r="BI31" s="77"/>
      <c r="BJ31" s="77"/>
      <c r="BK31" s="77"/>
      <c r="BL31" s="77"/>
      <c r="BM31" s="77"/>
      <c r="BN31" s="77"/>
      <c r="BO31" s="77"/>
      <c r="BP31" s="77"/>
      <c r="BQ31" s="77"/>
      <c r="BR31" s="77">
        <v>0.7</v>
      </c>
      <c r="BS31" s="76"/>
      <c r="BT31" s="77"/>
      <c r="BU31" s="77"/>
      <c r="BV31" s="77"/>
      <c r="BW31" s="77">
        <v>3.35</v>
      </c>
      <c r="BX31" s="77"/>
      <c r="BY31" s="77"/>
      <c r="BZ31" s="77"/>
      <c r="CA31" s="78"/>
      <c r="CB31" s="78"/>
      <c r="CC31" s="78"/>
      <c r="CD31" s="78"/>
      <c r="CE31" s="78"/>
      <c r="CF31" s="78"/>
      <c r="CG31" s="87"/>
    </row>
    <row r="32" spans="1:85" ht="15.75" x14ac:dyDescent="0.25">
      <c r="B32" s="9" t="s">
        <v>23</v>
      </c>
      <c r="C32" s="176" t="str">
        <f>IF(C79="","",IF((C79-zval(Bi_2010!C32))=0,C79,IF((C79-zval(Bi_2010!C32))&gt;0,C79,Bi_2010!C32)))</f>
        <v/>
      </c>
      <c r="D32" s="99" t="str">
        <f>IF(D79="","",IF((D79-zval(Bi_2010!D32))=0,D79,IF((D79-zval(Bi_2010!D32))&gt;0,D79,Bi_2010!D32)))</f>
        <v/>
      </c>
      <c r="E32" s="99" t="str">
        <f>IF(E79="","",IF((E79-zval(Bi_2010!E32))=0,E79,IF((E79-zval(Bi_2010!E32))&gt;0,E79,Bi_2010!E32)))</f>
        <v/>
      </c>
      <c r="F32" s="99" t="str">
        <f>IF(F79="","",IF((F79-zval(Bi_2010!F32))=0,F79,IF((F79-zval(Bi_2010!F32))&gt;0,F79,Bi_2010!F32)))</f>
        <v/>
      </c>
      <c r="G32" s="99" t="str">
        <f>IF(G79="","",IF((G79-zval(Bi_2010!G32))=0,G79,IF((G79-zval(Bi_2010!G32))&gt;0,G79,Bi_2010!G32)))</f>
        <v/>
      </c>
      <c r="H32" s="99">
        <f>IF(H79="","",IF((H79-zval(Bi_2010!H32))=0,H79,IF((H79-zval(Bi_2010!H32))&gt;0,H79,Bi_2010!H32)))</f>
        <v>2</v>
      </c>
      <c r="I32" s="99">
        <f>Z15</f>
        <v>1.6</v>
      </c>
      <c r="J32" s="99" t="str">
        <f>IF(J79="","",IF((J79-zval(Bi_2010!J32))=0,J79,IF((J79-zval(Bi_2010!J32))&gt;0,J79,Bi_2010!J32)))</f>
        <v/>
      </c>
      <c r="K32" s="99" t="str">
        <f>IF(K79="","",IF((K79-zval(Bi_2010!K32))=0,K79,IF((K79-zval(Bi_2010!K32))&gt;0,K79,Bi_2010!K32)))</f>
        <v/>
      </c>
      <c r="L32" s="99" t="str">
        <f>IF(L79="","",IF((L79-zval(Bi_2010!L32))=0,L79,IF((L79-zval(Bi_2010!L32))&gt;0,L79,Bi_2010!L32)))</f>
        <v/>
      </c>
      <c r="M32" s="99" t="str">
        <f>IF(M79="","",IF((M79-zval(Bi_2010!M32))=0,M79,IF((M79-zval(Bi_2010!M32))&gt;0,M79,Bi_2010!M32)))</f>
        <v/>
      </c>
      <c r="N32" s="99" t="str">
        <f>IF(N79="","",IF((N79-zval(Bi_2010!N32))=0,N79,IF((N79-zval(Bi_2010!N32))&gt;0,N79,Bi_2010!N32)))</f>
        <v/>
      </c>
      <c r="O32" s="99" t="str">
        <f>IF(O79="","",IF((O79-zval(Bi_2010!O32))=0,O79,IF((O79-zval(Bi_2010!O32))&gt;0,O79,Bi_2010!O32)))</f>
        <v/>
      </c>
      <c r="P32" s="99" t="str">
        <f>IF(P79="","",IF((P79-zval(Bi_2010!P32))=0,P79,IF((P79-zval(Bi_2010!P32))&gt;0,P79,Bi_2010!P32)))</f>
        <v/>
      </c>
      <c r="Q32" s="99" t="str">
        <f>IF(Q79="","",IF((Q79-zval(Bi_2010!Q32))=0,Q79,IF((Q79-zval(Bi_2010!Q32))&gt;0,Q79,Bi_2010!Q32)))</f>
        <v/>
      </c>
      <c r="R32" s="99" t="str">
        <f>IF(R79="","",IF((R79-zval(Bi_2010!R32))=0,R79,IF((R79-zval(Bi_2010!R32))&gt;0,R79,Bi_2010!R32)))</f>
        <v/>
      </c>
      <c r="S32" s="99" t="str">
        <f>IF(S79="","",IF((S79-zval(Bi_2010!S32))=0,S79,IF((S79-zval(Bi_2010!S32))&gt;0,S79,Bi_2010!S32)))</f>
        <v/>
      </c>
      <c r="T32" s="99">
        <f>IF(T79="","",IF((T79-zval(Bi_2010!T32))=0,T79,IF((T79-zval(Bi_2010!T32))&gt;0,T79,Bi_2010!T32)))</f>
        <v>0.5</v>
      </c>
      <c r="U32" s="99" t="str">
        <f>IF(U79="","",IF((U79-zval(Bi_2010!U32))=0,U79,IF((U79-zval(Bi_2010!U32))&gt;0,U79,Bi_2010!U32)))</f>
        <v/>
      </c>
      <c r="V32" s="99" t="str">
        <f>IF(V79="","",IF((V79-zval(Bi_2010!V32))=0,V79,IF((V79-zval(Bi_2010!V32))&gt;0,V79,Bi_2010!V32)))</f>
        <v/>
      </c>
      <c r="W32" s="99" t="str">
        <f>IF(W79="","",IF((W79-zval(Bi_2010!W32))=0,W79,IF((W79-zval(Bi_2010!W32))&gt;0,W79,Bi_2010!W32)))</f>
        <v/>
      </c>
      <c r="X32" s="99" t="str">
        <f>IF(X79="","",IF((X79-zval(Bi_2010!X32))=0,X79,IF((X79-zval(Bi_2010!X32))&gt;0,X79,Bi_2010!X32)))</f>
        <v/>
      </c>
      <c r="Y32" s="99" t="str">
        <f>IF(Y79="","",IF((Y79-zval(Bi_2010!Y32))=0,Y79,IF((Y79-zval(Bi_2010!Y32))&gt;0,Y79,Bi_2010!Y32)))</f>
        <v/>
      </c>
      <c r="Z32" s="194" t="str">
        <f>IF(Z79="","",IF((Z79-zval(Bi_2010!Z32))=0,Z79,IF((Z79-zval(Bi_2010!Z32))&gt;0,Z79,Bi_2010!Z32)))</f>
        <v/>
      </c>
      <c r="AA32" s="99" t="str">
        <f>IF(AA79="","",IF((AA79-zval(Bi_2010!AA32))=0,AA79,IF((AA79-zval(Bi_2010!AA32))&gt;0,AA79,Bi_2010!AA32)))</f>
        <v/>
      </c>
      <c r="AB32" s="99" t="str">
        <f>IF(AB79="","",IF((AB79-zval(Bi_2010!AB32))=0,AB79,IF((AB79-zval(Bi_2010!AB32))&gt;0,AB79,Bi_2010!AB32)))</f>
        <v/>
      </c>
      <c r="AC32" s="99">
        <f>IF(AC79="","",IF((AC79-zval(Bi_2010!AC32))=0,AC79,IF((AC79-zval(Bi_2010!AC32))&gt;0,AC79,Bi_2010!AC32)))</f>
        <v>0.6</v>
      </c>
      <c r="AD32" s="99" t="str">
        <f>IF(AD79="","",IF((AD79-zval(Bi_2010!AD32))=0,AD79,IF((AD79-zval(Bi_2010!AD32))&gt;0,AD79,Bi_2010!AD32)))</f>
        <v/>
      </c>
      <c r="AE32" s="99">
        <f>IF(AE79="","",IF((AE79-zval(Bi_2010!AE32))=0,AE79,IF((AE79-zval(Bi_2010!AE32))&gt;0,AE79,Bi_2010!AE32)))</f>
        <v>0.75</v>
      </c>
      <c r="AF32" s="99" t="str">
        <f>IF(AF79="","",IF((AF79-zval(Bi_2010!AF32))=0,AF79,IF((AF79-zval(Bi_2010!AF32))&gt;0,AF79,Bi_2010!AF32)))</f>
        <v/>
      </c>
      <c r="AG32" s="195" t="str">
        <f>IF(AG79="","",IF((AG79-zval(Bi_2010!AG32))=0,AG79,IF((AG79-zval(Bi_2010!AG32))&gt;0,AG79,Bi_2010!AG32)))</f>
        <v/>
      </c>
      <c r="AH32" s="195" t="str">
        <f>IF(AH79="","",IF((AH79-zval(Bi_2010!AH32))=0,AH79,IF((AH79-zval(Bi_2010!AH32))&gt;0,AH79,Bi_2010!AH32)))</f>
        <v/>
      </c>
      <c r="AI32" s="195" t="str">
        <f>IF(AI79="","",IF((AI79-zval(Bi_2010!AI32))=0,AI79,IF((AI79-zval(Bi_2010!AI32))&gt;0,AI79,Bi_2010!AI32)))</f>
        <v/>
      </c>
      <c r="AJ32" s="195" t="str">
        <f>IF(AJ79="","",IF((AJ79-zval(Bi_2010!AJ32))=0,AJ79,IF((AJ79-zval(Bi_2010!AJ32))&gt;0,AJ79,Bi_2010!AJ32)))</f>
        <v/>
      </c>
      <c r="AK32" s="195" t="str">
        <f>IF(AK79="","",IF((AK79-zval(Bi_2010!AK32))=0,AK79,IF((AK79-zval(Bi_2010!AK32))&gt;0,AK79,Bi_2010!AK32)))</f>
        <v/>
      </c>
      <c r="AL32" s="195" t="str">
        <f>IF(AL79="","",IF((AL79-zval(Bi_2010!AL32))=0,AL79,IF((AL79-zval(Bi_2010!AL32))&gt;0,AL79,Bi_2010!AL32)))</f>
        <v/>
      </c>
      <c r="AM32" s="196" t="str">
        <f>IF(AM79="","",IF((AM79-zval(Bi_2010!AM32))=0,AM79,IF((AM79-zval(Bi_2010!AM32))&gt;0,AM79,Bi_2010!AM32)))</f>
        <v/>
      </c>
      <c r="AV32" s="9" t="s">
        <v>23</v>
      </c>
      <c r="AW32" s="86"/>
      <c r="AX32" s="77"/>
      <c r="AY32" s="77"/>
      <c r="AZ32" s="77"/>
      <c r="BA32" s="77"/>
      <c r="BB32" s="77">
        <v>0.8</v>
      </c>
      <c r="BC32" s="77">
        <v>1.6</v>
      </c>
      <c r="BD32" s="77"/>
      <c r="BE32" s="77"/>
      <c r="BF32" s="77"/>
      <c r="BG32" s="77"/>
      <c r="BH32" s="77"/>
      <c r="BI32" s="77"/>
      <c r="BJ32" s="77"/>
      <c r="BK32" s="77"/>
      <c r="BL32" s="77"/>
      <c r="BM32" s="77"/>
      <c r="BN32" s="77">
        <v>0.5</v>
      </c>
      <c r="BO32" s="77"/>
      <c r="BP32" s="77"/>
      <c r="BQ32" s="77"/>
      <c r="BR32" s="77"/>
      <c r="BS32" s="77"/>
      <c r="BT32" s="76"/>
      <c r="BU32" s="77"/>
      <c r="BV32" s="77"/>
      <c r="BW32" s="77">
        <v>0.6</v>
      </c>
      <c r="BX32" s="77"/>
      <c r="BY32" s="77">
        <v>0.5</v>
      </c>
      <c r="BZ32" s="77"/>
      <c r="CA32" s="78"/>
      <c r="CB32" s="78"/>
      <c r="CC32" s="78"/>
      <c r="CD32" s="78"/>
      <c r="CE32" s="78"/>
      <c r="CF32" s="78"/>
      <c r="CG32" s="87"/>
    </row>
    <row r="33" spans="2:85" ht="15.75" x14ac:dyDescent="0.25">
      <c r="B33" s="9" t="s">
        <v>24</v>
      </c>
      <c r="C33" s="176" t="str">
        <f>IF(C80="","",IF((C80-zval(Bi_2010!C33))=0,C80,IF((C80-zval(Bi_2010!C33))&gt;0,C80,Bi_2010!C33)))</f>
        <v/>
      </c>
      <c r="D33" s="99" t="str">
        <f>IF(D80="","",IF((D80-zval(Bi_2010!D33))=0,D80,IF((D80-zval(Bi_2010!D33))&gt;0,D80,Bi_2010!D33)))</f>
        <v/>
      </c>
      <c r="E33" s="99" t="str">
        <f>IF(E80="","",IF((E80-zval(Bi_2010!E33))=0,E80,IF((E80-zval(Bi_2010!E33))&gt;0,E80,Bi_2010!E33)))</f>
        <v/>
      </c>
      <c r="F33" s="99" t="str">
        <f>IF(F80="","",IF((F80-zval(Bi_2010!F33))=0,F80,IF((F80-zval(Bi_2010!F33))&gt;0,F80,Bi_2010!F33)))</f>
        <v/>
      </c>
      <c r="G33" s="99" t="str">
        <f>IF(G80="","",IF((G80-zval(Bi_2010!G33))=0,G80,IF((G80-zval(Bi_2010!G33))&gt;0,G80,Bi_2010!G33)))</f>
        <v/>
      </c>
      <c r="H33" s="99" t="str">
        <f>IF(H80="","",IF((H80-zval(Bi_2010!H33))=0,H80,IF((H80-zval(Bi_2010!H33))&gt;0,H80,Bi_2010!H33)))</f>
        <v/>
      </c>
      <c r="I33" s="99" t="str">
        <f>IF(I80="","",IF((I80-zval(Bi_2010!I33))=0,I80,IF((I80-zval(Bi_2010!I33))&gt;0,I80,Bi_2010!I33)))</f>
        <v/>
      </c>
      <c r="J33" s="99" t="str">
        <f>IF(J80="","",IF((J80-zval(Bi_2010!J33))=0,J80,IF((J80-zval(Bi_2010!J33))&gt;0,J80,Bi_2010!J33)))</f>
        <v/>
      </c>
      <c r="K33" s="99" t="str">
        <f>IF(K80="","",IF((K80-zval(Bi_2010!K33))=0,K80,IF((K80-zval(Bi_2010!K33))&gt;0,K80,Bi_2010!K33)))</f>
        <v/>
      </c>
      <c r="L33" s="99">
        <f>IF(L80="","",IF((L80-zval(Bi_2010!L33))=0,L80,IF((L80-zval(Bi_2010!L33))&gt;0,L80,Bi_2010!L33)))</f>
        <v>3</v>
      </c>
      <c r="M33" s="99" t="str">
        <f>IF(M80="","",IF((M80-zval(Bi_2010!M33))=0,M80,IF((M80-zval(Bi_2010!M33))&gt;0,M80,Bi_2010!M33)))</f>
        <v/>
      </c>
      <c r="N33" s="99" t="str">
        <f>IF(N80="","",IF((N80-zval(Bi_2010!N33))=0,N80,IF((N80-zval(Bi_2010!N33))&gt;0,N80,Bi_2010!N33)))</f>
        <v/>
      </c>
      <c r="O33" s="99" t="str">
        <f>IF(O80="","",IF((O80-zval(Bi_2010!O33))=0,O80,IF((O80-zval(Bi_2010!O33))&gt;0,O80,Bi_2010!O33)))</f>
        <v/>
      </c>
      <c r="P33" s="99" t="str">
        <f>IF(P80="","",IF((P80-zval(Bi_2010!P33))=0,P80,IF((P80-zval(Bi_2010!P33))&gt;0,P80,Bi_2010!P33)))</f>
        <v/>
      </c>
      <c r="Q33" s="99" t="str">
        <f>IF(Q80="","",IF((Q80-zval(Bi_2010!Q33))=0,Q80,IF((Q80-zval(Bi_2010!Q33))&gt;0,Q80,Bi_2010!Q33)))</f>
        <v/>
      </c>
      <c r="R33" s="99" t="str">
        <f>IF(R80="","",IF((R80-zval(Bi_2010!R33))=0,R80,IF((R80-zval(Bi_2010!R33))&gt;0,R80,Bi_2010!R33)))</f>
        <v/>
      </c>
      <c r="S33" s="99" t="str">
        <f>IF(S80="","",IF((S80-zval(Bi_2010!S33))=0,S80,IF((S80-zval(Bi_2010!S33))&gt;0,S80,Bi_2010!S33)))</f>
        <v/>
      </c>
      <c r="T33" s="99" t="str">
        <f>IF(T80="","",IF((T80-zval(Bi_2010!T33))=0,T80,IF((T80-zval(Bi_2010!T33))&gt;0,T80,Bi_2010!T33)))</f>
        <v/>
      </c>
      <c r="U33" s="99" t="str">
        <f>IF(U80="","",IF((U80-zval(Bi_2010!U33))=0,U80,IF((U80-zval(Bi_2010!U33))&gt;0,U80,Bi_2010!U33)))</f>
        <v/>
      </c>
      <c r="V33" s="99" t="str">
        <f>IF(V80="","",IF((V80-zval(Bi_2010!V33))=0,V80,IF((V80-zval(Bi_2010!V33))&gt;0,V80,Bi_2010!V33)))</f>
        <v/>
      </c>
      <c r="W33" s="99" t="str">
        <f>IF(W80="","",IF((W80-zval(Bi_2010!W33))=0,W80,IF((W80-zval(Bi_2010!W33))&gt;0,W80,Bi_2010!W33)))</f>
        <v/>
      </c>
      <c r="X33" s="99" t="str">
        <f>IF(X80="","",IF((X80-zval(Bi_2010!X33))=0,X80,IF((X80-zval(Bi_2010!X33))&gt;0,X80,Bi_2010!X33)))</f>
        <v/>
      </c>
      <c r="Y33" s="99" t="str">
        <f>IF(Y80="","",IF((Y80-zval(Bi_2010!Y33))=0,Y80,IF((Y80-zval(Bi_2010!Y33))&gt;0,Y80,Bi_2010!Y33)))</f>
        <v/>
      </c>
      <c r="Z33" s="99" t="str">
        <f>IF(Z80="","",IF((Z80-zval(Bi_2010!Z33))=0,Z80,IF((Z80-zval(Bi_2010!Z33))&gt;0,Z80,Bi_2010!Z33)))</f>
        <v/>
      </c>
      <c r="AA33" s="194" t="str">
        <f>IF(AA80="","",IF((AA80-zval(Bi_2010!AA33))=0,AA80,IF((AA80-zval(Bi_2010!AA33))&gt;0,AA80,Bi_2010!AA33)))</f>
        <v/>
      </c>
      <c r="AB33" s="99" t="str">
        <f>IF(AB80="","",IF((AB80-zval(Bi_2010!AB33))=0,AB80,IF((AB80-zval(Bi_2010!AB33))&gt;0,AB80,Bi_2010!AB33)))</f>
        <v/>
      </c>
      <c r="AC33" s="99" t="str">
        <f>IF(AC80="","",IF((AC80-zval(Bi_2010!AC33))=0,AC80,IF((AC80-zval(Bi_2010!AC33))&gt;0,AC80,Bi_2010!AC33)))</f>
        <v/>
      </c>
      <c r="AD33" s="99" t="str">
        <f>IF(AD80="","",IF((AD80-zval(Bi_2010!AD33))=0,AD80,IF((AD80-zval(Bi_2010!AD33))&gt;0,AD80,Bi_2010!AD33)))</f>
        <v/>
      </c>
      <c r="AE33" s="99" t="str">
        <f>IF(AE80="","",IF((AE80-zval(Bi_2010!AE33))=0,AE80,IF((AE80-zval(Bi_2010!AE33))&gt;0,AE80,Bi_2010!AE33)))</f>
        <v/>
      </c>
      <c r="AF33" s="99" t="str">
        <f>IF(AF80="","",IF((AF80-zval(Bi_2010!AF33))=0,AF80,IF((AF80-zval(Bi_2010!AF33))&gt;0,AF80,Bi_2010!AF33)))</f>
        <v/>
      </c>
      <c r="AG33" s="195" t="str">
        <f>IF(AG80="","",IF((AG80-zval(Bi_2010!AG33))=0,AG80,IF((AG80-zval(Bi_2010!AG33))&gt;0,AG80,Bi_2010!AG33)))</f>
        <v/>
      </c>
      <c r="AH33" s="195" t="str">
        <f>IF(AH80="","",IF((AH80-zval(Bi_2010!AH33))=0,AH80,IF((AH80-zval(Bi_2010!AH33))&gt;0,AH80,Bi_2010!AH33)))</f>
        <v/>
      </c>
      <c r="AI33" s="195" t="str">
        <f>IF(AI80="","",IF((AI80-zval(Bi_2010!AI33))=0,AI80,IF((AI80-zval(Bi_2010!AI33))&gt;0,AI80,Bi_2010!AI33)))</f>
        <v/>
      </c>
      <c r="AJ33" s="195" t="str">
        <f>IF(AJ80="","",IF((AJ80-zval(Bi_2010!AJ33))=0,AJ80,IF((AJ80-zval(Bi_2010!AJ33))&gt;0,AJ80,Bi_2010!AJ33)))</f>
        <v/>
      </c>
      <c r="AK33" s="195" t="str">
        <f>IF(AK80="","",IF((AK80-zval(Bi_2010!AK33))=0,AK80,IF((AK80-zval(Bi_2010!AK33))&gt;0,AK80,Bi_2010!AK33)))</f>
        <v/>
      </c>
      <c r="AL33" s="195" t="str">
        <f>IF(AL80="","",IF((AL80-zval(Bi_2010!AL33))=0,AL80,IF((AL80-zval(Bi_2010!AL33))&gt;0,AL80,Bi_2010!AL33)))</f>
        <v/>
      </c>
      <c r="AM33" s="196" t="str">
        <f>IF(AM80="","",IF((AM80-zval(Bi_2010!AM33))=0,AM80,IF((AM80-zval(Bi_2010!AM33))&gt;0,AM80,Bi_2010!AM33)))</f>
        <v/>
      </c>
      <c r="AV33" s="9" t="s">
        <v>24</v>
      </c>
      <c r="AW33" s="86"/>
      <c r="AX33" s="77"/>
      <c r="AY33" s="77"/>
      <c r="AZ33" s="77"/>
      <c r="BA33" s="77"/>
      <c r="BB33" s="77"/>
      <c r="BC33" s="77"/>
      <c r="BD33" s="77"/>
      <c r="BE33" s="77"/>
      <c r="BF33" s="77">
        <v>3</v>
      </c>
      <c r="BG33" s="77"/>
      <c r="BH33" s="77"/>
      <c r="BI33" s="77"/>
      <c r="BJ33" s="77"/>
      <c r="BK33" s="77"/>
      <c r="BL33" s="77"/>
      <c r="BM33" s="77"/>
      <c r="BN33" s="77"/>
      <c r="BO33" s="77"/>
      <c r="BP33" s="77"/>
      <c r="BQ33" s="77"/>
      <c r="BR33" s="77"/>
      <c r="BS33" s="77"/>
      <c r="BT33" s="77"/>
      <c r="BU33" s="76"/>
      <c r="BV33" s="77"/>
      <c r="BW33" s="77"/>
      <c r="BX33" s="77"/>
      <c r="BY33" s="77"/>
      <c r="BZ33" s="77"/>
      <c r="CA33" s="78"/>
      <c r="CB33" s="78"/>
      <c r="CC33" s="78"/>
      <c r="CD33" s="78"/>
      <c r="CE33" s="78"/>
      <c r="CF33" s="78"/>
      <c r="CG33" s="87"/>
    </row>
    <row r="34" spans="2:85" ht="15.75" x14ac:dyDescent="0.25">
      <c r="B34" s="9" t="s">
        <v>25</v>
      </c>
      <c r="C34" s="176" t="str">
        <f>IF(C81="","",IF((C81-zval(Bi_2010!C34))=0,C81,IF((C81-zval(Bi_2010!C34))&gt;0,C81,Bi_2010!C34)))</f>
        <v/>
      </c>
      <c r="D34" s="99" t="str">
        <f>IF(D81="","",IF((D81-zval(Bi_2010!D34))=0,D81,IF((D81-zval(Bi_2010!D34))&gt;0,D81,Bi_2010!D34)))</f>
        <v/>
      </c>
      <c r="E34" s="99">
        <f>IF(E81="","",IF((E81-zval(Bi_2010!E34))=0,E81,IF((E81-zval(Bi_2010!E34))&gt;0,E81,Bi_2010!E34)))</f>
        <v>0.95</v>
      </c>
      <c r="F34" s="99" t="str">
        <f>IF(F81="","",IF((F81-zval(Bi_2010!F34))=0,F81,IF((F81-zval(Bi_2010!F34))&gt;0,F81,Bi_2010!F34)))</f>
        <v/>
      </c>
      <c r="G34" s="99" t="str">
        <f>IF(G81="","",IF((G81-zval(Bi_2010!G34))=0,G81,IF((G81-zval(Bi_2010!G34))&gt;0,G81,Bi_2010!G34)))</f>
        <v/>
      </c>
      <c r="H34" s="99" t="str">
        <f>IF(H81="","",IF((H81-zval(Bi_2010!H34))=0,H81,IF((H81-zval(Bi_2010!H34))&gt;0,H81,Bi_2010!H34)))</f>
        <v/>
      </c>
      <c r="I34" s="99" t="str">
        <f>IF(I81="","",IF((I81-zval(Bi_2010!I34))=0,I81,IF((I81-zval(Bi_2010!I34))&gt;0,I81,Bi_2010!I34)))</f>
        <v/>
      </c>
      <c r="J34" s="99" t="str">
        <f>IF(J81="","",IF((J81-zval(Bi_2010!J34))=0,J81,IF((J81-zval(Bi_2010!J34))&gt;0,J81,Bi_2010!J34)))</f>
        <v/>
      </c>
      <c r="K34" s="99" t="str">
        <f>IF(K81="","",IF((K81-zval(Bi_2010!K34))=0,K81,IF((K81-zval(Bi_2010!K34))&gt;0,K81,Bi_2010!K34)))</f>
        <v/>
      </c>
      <c r="L34" s="99" t="str">
        <f>IF(L81="","",IF((L81-zval(Bi_2010!L34))=0,L81,IF((L81-zval(Bi_2010!L34))&gt;0,L81,Bi_2010!L34)))</f>
        <v/>
      </c>
      <c r="M34" s="99" t="str">
        <f>IF(M81="","",IF((M81-zval(Bi_2010!M34))=0,M81,IF((M81-zval(Bi_2010!M34))&gt;0,M81,Bi_2010!M34)))</f>
        <v/>
      </c>
      <c r="N34" s="99" t="str">
        <f>IF(N81="","",IF((N81-zval(Bi_2010!N34))=0,N81,IF((N81-zval(Bi_2010!N34))&gt;0,N81,Bi_2010!N34)))</f>
        <v/>
      </c>
      <c r="O34" s="99" t="str">
        <f>IF(O81="","",IF((O81-zval(Bi_2010!O34))=0,O81,IF((O81-zval(Bi_2010!O34))&gt;0,O81,Bi_2010!O34)))</f>
        <v/>
      </c>
      <c r="P34" s="99">
        <f>IF(P81="","",IF((P81-zval(Bi_2010!P34))=0,P81,IF((P81-zval(Bi_2010!P34))&gt;0,P81,Bi_2010!P34)))</f>
        <v>1.4</v>
      </c>
      <c r="Q34" s="99" t="str">
        <f>IF(Q81="","",IF((Q81-zval(Bi_2010!Q34))=0,Q81,IF((Q81-zval(Bi_2010!Q34))&gt;0,Q81,Bi_2010!Q34)))</f>
        <v/>
      </c>
      <c r="R34" s="99" t="str">
        <f>IF(R81="","",IF((R81-zval(Bi_2010!R34))=0,R81,IF((R81-zval(Bi_2010!R34))&gt;0,R81,Bi_2010!R34)))</f>
        <v/>
      </c>
      <c r="S34" s="99" t="str">
        <f>IF(S81="","",IF((S81-zval(Bi_2010!S34))=0,S81,IF((S81-zval(Bi_2010!S34))&gt;0,S81,Bi_2010!S34)))</f>
        <v/>
      </c>
      <c r="T34" s="99" t="str">
        <f>IF(T81="","",IF((T81-zval(Bi_2010!T34))=0,T81,IF((T81-zval(Bi_2010!T34))&gt;0,T81,Bi_2010!T34)))</f>
        <v/>
      </c>
      <c r="U34" s="99" t="str">
        <f>IF(U81="","",IF((U81-zval(Bi_2010!U34))=0,U81,IF((U81-zval(Bi_2010!U34))&gt;0,U81,Bi_2010!U34)))</f>
        <v/>
      </c>
      <c r="V34" s="99" t="str">
        <f>IF(V81="","",IF((V81-zval(Bi_2010!V34))=0,V81,IF((V81-zval(Bi_2010!V34))&gt;0,V81,Bi_2010!V34)))</f>
        <v/>
      </c>
      <c r="W34" s="99" t="str">
        <f>IF(W81="","",IF((W81-zval(Bi_2010!W34))=0,W81,IF((W81-zval(Bi_2010!W34))&gt;0,W81,Bi_2010!W34)))</f>
        <v/>
      </c>
      <c r="X34" s="99" t="str">
        <f>IF(X81="","",IF((X81-zval(Bi_2010!X34))=0,X81,IF((X81-zval(Bi_2010!X34))&gt;0,X81,Bi_2010!X34)))</f>
        <v/>
      </c>
      <c r="Y34" s="99" t="str">
        <f>IF(Y81="","",IF((Y81-zval(Bi_2010!Y34))=0,Y81,IF((Y81-zval(Bi_2010!Y34))&gt;0,Y81,Bi_2010!Y34)))</f>
        <v/>
      </c>
      <c r="Z34" s="99" t="str">
        <f>IF(Z81="","",IF((Z81-zval(Bi_2010!Z34))=0,Z81,IF((Z81-zval(Bi_2010!Z34))&gt;0,Z81,Bi_2010!Z34)))</f>
        <v/>
      </c>
      <c r="AA34" s="99" t="str">
        <f>IF(AA81="","",IF((AA81-zval(Bi_2010!AA34))=0,AA81,IF((AA81-zval(Bi_2010!AA34))&gt;0,AA81,Bi_2010!AA34)))</f>
        <v/>
      </c>
      <c r="AB34" s="194" t="str">
        <f>IF(AB81="","",IF((AB81-zval(Bi_2010!AB34))=0,AB81,IF((AB81-zval(Bi_2010!AB34))&gt;0,AB81,Bi_2010!AB34)))</f>
        <v/>
      </c>
      <c r="AC34" s="99" t="str">
        <f>IF(AC81="","",IF((AC81-zval(Bi_2010!AC34))=0,AC81,IF((AC81-zval(Bi_2010!AC34))&gt;0,AC81,Bi_2010!AC34)))</f>
        <v/>
      </c>
      <c r="AD34" s="99" t="str">
        <f>IF(AD81="","",IF((AD81-zval(Bi_2010!AD34))=0,AD81,IF((AD81-zval(Bi_2010!AD34))&gt;0,AD81,Bi_2010!AD34)))</f>
        <v/>
      </c>
      <c r="AE34" s="99" t="str">
        <f>IF(AE81="","",IF((AE81-zval(Bi_2010!AE34))=0,AE81,IF((AE81-zval(Bi_2010!AE34))&gt;0,AE81,Bi_2010!AE34)))</f>
        <v/>
      </c>
      <c r="AF34" s="99" t="str">
        <f>IF(AF81="","",IF((AF81-zval(Bi_2010!AF34))=0,AF81,IF((AF81-zval(Bi_2010!AF34))&gt;0,AF81,Bi_2010!AF34)))</f>
        <v/>
      </c>
      <c r="AG34" s="195" t="str">
        <f>IF(AG81="","",IF((AG81-zval(Bi_2010!AG34))=0,AG81,IF((AG81-zval(Bi_2010!AG34))&gt;0,AG81,Bi_2010!AG34)))</f>
        <v/>
      </c>
      <c r="AH34" s="195" t="str">
        <f>IF(AH81="","",IF((AH81-zval(Bi_2010!AH34))=0,AH81,IF((AH81-zval(Bi_2010!AH34))&gt;0,AH81,Bi_2010!AH34)))</f>
        <v/>
      </c>
      <c r="AI34" s="195" t="str">
        <f>IF(AI81="","",IF((AI81-zval(Bi_2010!AI34))=0,AI81,IF((AI81-zval(Bi_2010!AI34))&gt;0,AI81,Bi_2010!AI34)))</f>
        <v/>
      </c>
      <c r="AJ34" s="195" t="str">
        <f>IF(AJ81="","",IF((AJ81-zval(Bi_2010!AJ34))=0,AJ81,IF((AJ81-zval(Bi_2010!AJ34))&gt;0,AJ81,Bi_2010!AJ34)))</f>
        <v/>
      </c>
      <c r="AK34" s="195" t="str">
        <f>IF(AK81="","",IF((AK81-zval(Bi_2010!AK34))=0,AK81,IF((AK81-zval(Bi_2010!AK34))&gt;0,AK81,Bi_2010!AK34)))</f>
        <v/>
      </c>
      <c r="AL34" s="99">
        <f>IF(AL81="","",IF((AL81-zval(Bi_2010!AL34))=0,AL81,IF((AL81-zval(Bi_2010!AL34))&gt;0,AL81,Bi_2010!AL34)))</f>
        <v>1.3</v>
      </c>
      <c r="AM34" s="196" t="str">
        <f>IF(AM81="","",IF((AM81-zval(Bi_2010!AM34))=0,AM81,IF((AM81-zval(Bi_2010!AM34))&gt;0,AM81,Bi_2010!AM34)))</f>
        <v/>
      </c>
      <c r="AV34" s="9" t="s">
        <v>25</v>
      </c>
      <c r="AW34" s="86"/>
      <c r="AX34" s="77"/>
      <c r="AY34" s="77">
        <v>0.95</v>
      </c>
      <c r="AZ34" s="77"/>
      <c r="BA34" s="77"/>
      <c r="BB34" s="77"/>
      <c r="BC34" s="77"/>
      <c r="BD34" s="77"/>
      <c r="BE34" s="77"/>
      <c r="BF34" s="77"/>
      <c r="BG34" s="77"/>
      <c r="BH34" s="77"/>
      <c r="BI34" s="77"/>
      <c r="BJ34" s="77">
        <v>0.6</v>
      </c>
      <c r="BK34" s="77"/>
      <c r="BL34" s="77"/>
      <c r="BM34" s="77"/>
      <c r="BN34" s="77"/>
      <c r="BO34" s="77"/>
      <c r="BP34" s="77"/>
      <c r="BQ34" s="77"/>
      <c r="BR34" s="77"/>
      <c r="BS34" s="77"/>
      <c r="BT34" s="77"/>
      <c r="BU34" s="77"/>
      <c r="BV34" s="76"/>
      <c r="BW34" s="77"/>
      <c r="BX34" s="77"/>
      <c r="BY34" s="77"/>
      <c r="BZ34" s="77"/>
      <c r="CA34" s="78"/>
      <c r="CB34" s="78"/>
      <c r="CC34" s="78"/>
      <c r="CD34" s="78"/>
      <c r="CE34" s="78"/>
      <c r="CF34" s="78">
        <v>0.3</v>
      </c>
      <c r="CG34" s="87"/>
    </row>
    <row r="35" spans="2:85" ht="15.75" x14ac:dyDescent="0.25">
      <c r="B35" s="9" t="s">
        <v>26</v>
      </c>
      <c r="C35" s="176" t="str">
        <f>IF(C82="","",IF((C82-zval(Bi_2010!C35))=0,C82,IF((C82-zval(Bi_2010!C35))&gt;0,C82,Bi_2010!C35)))</f>
        <v/>
      </c>
      <c r="D35" s="99" t="str">
        <f>IF(D82="","",IF((D82-zval(Bi_2010!D35))=0,D82,IF((D82-zval(Bi_2010!D35))&gt;0,D82,Bi_2010!D35)))</f>
        <v/>
      </c>
      <c r="E35" s="99" t="str">
        <f>IF(E82="","",IF((E82-zval(Bi_2010!E35))=0,E82,IF((E82-zval(Bi_2010!E35))&gt;0,E82,Bi_2010!E35)))</f>
        <v/>
      </c>
      <c r="F35" s="99" t="str">
        <f>IF(F82="","",IF((F82-zval(Bi_2010!F35))=0,F82,IF((F82-zval(Bi_2010!F35))&gt;0,F82,Bi_2010!F35)))</f>
        <v/>
      </c>
      <c r="G35" s="99" t="str">
        <f>IF(G82="","",IF((G82-zval(Bi_2010!G35))=0,G82,IF((G82-zval(Bi_2010!G35))&gt;0,G82,Bi_2010!G35)))</f>
        <v/>
      </c>
      <c r="H35" s="99" t="str">
        <f>IF(H82="","",IF((H82-zval(Bi_2010!H35))=0,H82,IF((H82-zval(Bi_2010!H35))&gt;0,H82,Bi_2010!H35)))</f>
        <v/>
      </c>
      <c r="I35" s="99">
        <f>IF(I82="","",IF((I82-zval(Bi_2010!I35))=0,I82,IF((I82-zval(Bi_2010!I35))&gt;0,I82,Bi_2010!I35)))</f>
        <v>0.6</v>
      </c>
      <c r="J35" s="99">
        <f>IF(J82="","",IF((J82-zval(Bi_2010!J35))=0,J82,IF((J82-zval(Bi_2010!J35))&gt;0,J82,Bi_2010!J35)))</f>
        <v>2.44</v>
      </c>
      <c r="K35" s="99" t="str">
        <f>IF(K82="","",IF((K82-zval(Bi_2010!K35))=0,K82,IF((K82-zval(Bi_2010!K35))&gt;0,K82,Bi_2010!K35)))</f>
        <v/>
      </c>
      <c r="L35" s="99" t="str">
        <f>IF(L82="","",IF((L82-zval(Bi_2010!L35))=0,L82,IF((L82-zval(Bi_2010!L35))&gt;0,L82,Bi_2010!L35)))</f>
        <v/>
      </c>
      <c r="M35" s="99">
        <f>IF(M82="","",IF((M82-zval(Bi_2010!M35))=0,M82,IF((M82-zval(Bi_2010!M35))&gt;0,M82,Bi_2010!M35)))</f>
        <v>2.5499999999999998</v>
      </c>
      <c r="N35" s="99" t="str">
        <f>IF(N82="","",IF((N82-zval(Bi_2010!N35))=0,N82,IF((N82-zval(Bi_2010!N35))&gt;0,N82,Bi_2010!N35)))</f>
        <v/>
      </c>
      <c r="O35" s="99" t="str">
        <f>IF(O82="","",IF((O82-zval(Bi_2010!O35))=0,O82,IF((O82-zval(Bi_2010!O35))&gt;0,O82,Bi_2010!O35)))</f>
        <v/>
      </c>
      <c r="P35" s="99" t="str">
        <f>IF(P82="","",IF((P82-zval(Bi_2010!P35))=0,P82,IF((P82-zval(Bi_2010!P35))&gt;0,P82,Bi_2010!P35)))</f>
        <v/>
      </c>
      <c r="Q35" s="99" t="str">
        <f>IF(Q82="","",IF((Q82-zval(Bi_2010!Q35))=0,Q82,IF((Q82-zval(Bi_2010!Q35))&gt;0,Q82,Bi_2010!Q35)))</f>
        <v/>
      </c>
      <c r="R35" s="99" t="str">
        <f>IF(R82="","",IF((R82-zval(Bi_2010!R35))=0,R82,IF((R82-zval(Bi_2010!R35))&gt;0,R82,Bi_2010!R35)))</f>
        <v/>
      </c>
      <c r="S35" s="99" t="str">
        <f>IF(S82="","",IF((S82-zval(Bi_2010!S35))=0,S82,IF((S82-zval(Bi_2010!S35))&gt;0,S82,Bi_2010!S35)))</f>
        <v/>
      </c>
      <c r="T35" s="99" t="str">
        <f>IF(T82="","",IF((T82-zval(Bi_2010!T35))=0,T82,IF((T82-zval(Bi_2010!T35))&gt;0,T82,Bi_2010!T35)))</f>
        <v/>
      </c>
      <c r="U35" s="99" t="str">
        <f>IF(U82="","",IF((U82-zval(Bi_2010!U35))=0,U82,IF((U82-zval(Bi_2010!U35))&gt;0,U82,Bi_2010!U35)))</f>
        <v/>
      </c>
      <c r="V35" s="99" t="str">
        <f>IF(V82="","",IF((V82-zval(Bi_2010!V35))=0,V82,IF((V82-zval(Bi_2010!V35))&gt;0,V82,Bi_2010!V35)))</f>
        <v/>
      </c>
      <c r="W35" s="99" t="str">
        <f>IF(W82="","",IF((W82-zval(Bi_2010!W35))=0,W82,IF((W82-zval(Bi_2010!W35))&gt;0,W82,Bi_2010!W35)))</f>
        <v/>
      </c>
      <c r="X35" s="99" t="str">
        <f>IF(X82="","",IF((X82-zval(Bi_2010!X35))=0,X82,IF((X82-zval(Bi_2010!X35))&gt;0,X82,Bi_2010!X35)))</f>
        <v/>
      </c>
      <c r="Y35" s="99">
        <f>AC31</f>
        <v>3.55</v>
      </c>
      <c r="Z35" s="99">
        <f>IF(Z82="","",IF((Z82-zval(Bi_2010!Z35))=0,Z82,IF((Z82-zval(Bi_2010!Z35))&gt;0,Z82,Bi_2010!Z35)))</f>
        <v>0.6</v>
      </c>
      <c r="AA35" s="99" t="str">
        <f>IF(AA82="","",IF((AA82-zval(Bi_2010!AA35))=0,AA82,IF((AA82-zval(Bi_2010!AA35))&gt;0,AA82,Bi_2010!AA35)))</f>
        <v/>
      </c>
      <c r="AB35" s="99" t="str">
        <f>IF(AB82="","",IF((AB82-zval(Bi_2010!AB35))=0,AB82,IF((AB82-zval(Bi_2010!AB35))&gt;0,AB82,Bi_2010!AB35)))</f>
        <v/>
      </c>
      <c r="AC35" s="194" t="str">
        <f>IF(AC82="","",IF((AC82-zval(Bi_2010!AC35))=0,AC82,IF((AC82-zval(Bi_2010!AC35))&gt;0,AC82,Bi_2010!AC35)))</f>
        <v/>
      </c>
      <c r="AD35" s="99" t="str">
        <f>IF(AD82="","",IF((AD82-zval(Bi_2010!AD35))=0,AD82,IF((AD82-zval(Bi_2010!AD35))&gt;0,AD82,Bi_2010!AD35)))</f>
        <v/>
      </c>
      <c r="AE35" s="99" t="str">
        <f>IF(AE82="","",IF((AE82-zval(Bi_2010!AE35))=0,AE82,IF((AE82-zval(Bi_2010!AE35))&gt;0,AE82,Bi_2010!AE35)))</f>
        <v/>
      </c>
      <c r="AF35" s="99" t="str">
        <f>IF(AF82="","",IF((AF82-zval(Bi_2010!AF35))=0,AF82,IF((AF82-zval(Bi_2010!AF35))&gt;0,AF82,Bi_2010!AF35)))</f>
        <v/>
      </c>
      <c r="AG35" s="195" t="str">
        <f>IF(AG82="","",IF((AG82-zval(Bi_2010!AG35))=0,AG82,IF((AG82-zval(Bi_2010!AG35))&gt;0,AG82,Bi_2010!AG35)))</f>
        <v/>
      </c>
      <c r="AH35" s="195" t="str">
        <f>IF(AH82="","",IF((AH82-zval(Bi_2010!AH35))=0,AH82,IF((AH82-zval(Bi_2010!AH35))&gt;0,AH82,Bi_2010!AH35)))</f>
        <v/>
      </c>
      <c r="AI35" s="195" t="str">
        <f>IF(AI82="","",IF((AI82-zval(Bi_2010!AI35))=0,AI82,IF((AI82-zval(Bi_2010!AI35))&gt;0,AI82,Bi_2010!AI35)))</f>
        <v/>
      </c>
      <c r="AJ35" s="195" t="str">
        <f>IF(AJ82="","",IF((AJ82-zval(Bi_2010!AJ35))=0,AJ82,IF((AJ82-zval(Bi_2010!AJ35))&gt;0,AJ82,Bi_2010!AJ35)))</f>
        <v/>
      </c>
      <c r="AK35" s="195" t="str">
        <f>IF(AK82="","",IF((AK82-zval(Bi_2010!AK35))=0,AK82,IF((AK82-zval(Bi_2010!AK35))&gt;0,AK82,Bi_2010!AK35)))</f>
        <v/>
      </c>
      <c r="AL35" s="195" t="str">
        <f>IF(AL82="","",IF((AL82-zval(Bi_2010!AL35))=0,AL82,IF((AL82-zval(Bi_2010!AL35))&gt;0,AL82,Bi_2010!AL35)))</f>
        <v/>
      </c>
      <c r="AM35" s="196" t="str">
        <f>IF(AM82="","",IF((AM82-zval(Bi_2010!AM35))=0,AM82,IF((AM82-zval(Bi_2010!AM35))&gt;0,AM82,Bi_2010!AM35)))</f>
        <v/>
      </c>
      <c r="AV35" s="9" t="s">
        <v>26</v>
      </c>
      <c r="AW35" s="86"/>
      <c r="AX35" s="77"/>
      <c r="AY35" s="77"/>
      <c r="AZ35" s="77"/>
      <c r="BA35" s="77"/>
      <c r="BB35" s="77"/>
      <c r="BC35" s="77">
        <v>0.6</v>
      </c>
      <c r="BD35" s="77">
        <v>2.44</v>
      </c>
      <c r="BE35" s="77"/>
      <c r="BF35" s="77"/>
      <c r="BG35" s="77">
        <v>2.4500000000000002</v>
      </c>
      <c r="BH35" s="77"/>
      <c r="BI35" s="77"/>
      <c r="BJ35" s="77"/>
      <c r="BK35" s="77"/>
      <c r="BL35" s="77"/>
      <c r="BM35" s="77"/>
      <c r="BN35" s="77"/>
      <c r="BO35" s="77"/>
      <c r="BP35" s="77"/>
      <c r="BQ35" s="77"/>
      <c r="BR35" s="77"/>
      <c r="BS35" s="77">
        <v>3.55</v>
      </c>
      <c r="BT35" s="77">
        <v>0.6</v>
      </c>
      <c r="BU35" s="77"/>
      <c r="BV35" s="77"/>
      <c r="BW35" s="76"/>
      <c r="BX35" s="77"/>
      <c r="BY35" s="77"/>
      <c r="BZ35" s="77"/>
      <c r="CA35" s="78"/>
      <c r="CB35" s="78"/>
      <c r="CC35" s="78"/>
      <c r="CD35" s="78"/>
      <c r="CE35" s="78"/>
      <c r="CF35" s="78"/>
      <c r="CG35" s="87"/>
    </row>
    <row r="36" spans="2:85" ht="15.75" x14ac:dyDescent="0.25">
      <c r="B36" s="9" t="s">
        <v>27</v>
      </c>
      <c r="C36" s="176">
        <f>IF(C83="","",IF((C83-zval(Bi_2010!C36))=0,C83,IF((C83-zval(Bi_2010!C36))&gt;0,C83,Bi_2010!C36)))</f>
        <v>0.9</v>
      </c>
      <c r="D36" s="99" t="str">
        <f>IF(D83="","",IF((D83-zval(Bi_2010!D36))=0,D83,IF((D83-zval(Bi_2010!D36))&gt;0,D83,Bi_2010!D36)))</f>
        <v/>
      </c>
      <c r="E36" s="99" t="str">
        <f>IF(E83="","",IF((E83-zval(Bi_2010!E36))=0,E83,IF((E83-zval(Bi_2010!E36))&gt;0,E83,Bi_2010!E36)))</f>
        <v/>
      </c>
      <c r="F36" s="99" t="str">
        <f>IF(F83="","",IF((F83-zval(Bi_2010!F36))=0,F83,IF((F83-zval(Bi_2010!F36))&gt;0,F83,Bi_2010!F36)))</f>
        <v/>
      </c>
      <c r="G36" s="99" t="str">
        <f>IF(G83="","",IF((G83-zval(Bi_2010!G36))=0,G83,IF((G83-zval(Bi_2010!G36))&gt;0,G83,Bi_2010!G36)))</f>
        <v/>
      </c>
      <c r="H36" s="99" t="str">
        <f>IF(H83="","",IF((H83-zval(Bi_2010!H36))=0,H83,IF((H83-zval(Bi_2010!H36))&gt;0,H83,Bi_2010!H36)))</f>
        <v/>
      </c>
      <c r="I36" s="99" t="str">
        <f>IF(I83="","",IF((I83-zval(Bi_2010!I36))=0,I83,IF((I83-zval(Bi_2010!I36))&gt;0,I83,Bi_2010!I36)))</f>
        <v/>
      </c>
      <c r="J36" s="99" t="str">
        <f>IF(J83="","",IF((J83-zval(Bi_2010!J36))=0,J83,IF((J83-zval(Bi_2010!J36))&gt;0,J83,Bi_2010!J36)))</f>
        <v/>
      </c>
      <c r="K36" s="99" t="str">
        <f>IF(K83="","",IF((K83-zval(Bi_2010!K36))=0,K83,IF((K83-zval(Bi_2010!K36))&gt;0,K83,Bi_2010!K36)))</f>
        <v/>
      </c>
      <c r="L36" s="99" t="str">
        <f>IF(L83="","",IF((L83-zval(Bi_2010!L36))=0,L83,IF((L83-zval(Bi_2010!L36))&gt;0,L83,Bi_2010!L36)))</f>
        <v/>
      </c>
      <c r="M36" s="99" t="str">
        <f>IF(M83="","",IF((M83-zval(Bi_2010!M36))=0,M83,IF((M83-zval(Bi_2010!M36))&gt;0,M83,Bi_2010!M36)))</f>
        <v/>
      </c>
      <c r="N36" s="99" t="str">
        <f>IF(N83="","",IF((N83-zval(Bi_2010!N36))=0,N83,IF((N83-zval(Bi_2010!N36))&gt;0,N83,Bi_2010!N36)))</f>
        <v/>
      </c>
      <c r="O36" s="99" t="str">
        <f>IF(O83="","",IF((O83-zval(Bi_2010!O36))=0,O83,IF((O83-zval(Bi_2010!O36))&gt;0,O83,Bi_2010!O36)))</f>
        <v/>
      </c>
      <c r="P36" s="99" t="str">
        <f>IF(P83="","",IF((P83-zval(Bi_2010!P36))=0,P83,IF((P83-zval(Bi_2010!P36))&gt;0,P83,Bi_2010!P36)))</f>
        <v/>
      </c>
      <c r="Q36" s="99" t="str">
        <f>IF(Q83="","",IF((Q83-zval(Bi_2010!Q36))=0,Q83,IF((Q83-zval(Bi_2010!Q36))&gt;0,Q83,Bi_2010!Q36)))</f>
        <v/>
      </c>
      <c r="R36" s="99" t="str">
        <f>IF(R83="","",IF((R83-zval(Bi_2010!R36))=0,R83,IF((R83-zval(Bi_2010!R36))&gt;0,R83,Bi_2010!R36)))</f>
        <v/>
      </c>
      <c r="S36" s="99">
        <f>IF(S83="","",IF((S83-zval(Bi_2010!S36))=0,S83,IF((S83-zval(Bi_2010!S36))&gt;0,S83,Bi_2010!S36)))</f>
        <v>0.65</v>
      </c>
      <c r="T36" s="99" t="str">
        <f>IF(T83="","",IF((T83-zval(Bi_2010!T36))=0,T83,IF((T83-zval(Bi_2010!T36))&gt;0,T83,Bi_2010!T36)))</f>
        <v/>
      </c>
      <c r="U36" s="99" t="str">
        <f>IF(U83="","",IF((U83-zval(Bi_2010!U36))=0,U83,IF((U83-zval(Bi_2010!U36))&gt;0,U83,Bi_2010!U36)))</f>
        <v/>
      </c>
      <c r="V36" s="99" t="str">
        <f>IF(V83="","",IF((V83-zval(Bi_2010!V36))=0,V83,IF((V83-zval(Bi_2010!V36))&gt;0,V83,Bi_2010!V36)))</f>
        <v/>
      </c>
      <c r="W36" s="99" t="str">
        <f>IF(W83="","",IF((W83-zval(Bi_2010!W36))=0,W83,IF((W83-zval(Bi_2010!W36))&gt;0,W83,Bi_2010!W36)))</f>
        <v/>
      </c>
      <c r="X36" s="99" t="str">
        <f>IF(X83="","",IF((X83-zval(Bi_2010!X36))=0,X83,IF((X83-zval(Bi_2010!X36))&gt;0,X83,Bi_2010!X36)))</f>
        <v/>
      </c>
      <c r="Y36" s="99" t="str">
        <f>IF(Y83="","",IF((Y83-zval(Bi_2010!Y36))=0,Y83,IF((Y83-zval(Bi_2010!Y36))&gt;0,Y83,Bi_2010!Y36)))</f>
        <v/>
      </c>
      <c r="Z36" s="99" t="str">
        <f>IF(Z83="","",IF((Z83-zval(Bi_2010!Z36))=0,Z83,IF((Z83-zval(Bi_2010!Z36))&gt;0,Z83,Bi_2010!Z36)))</f>
        <v/>
      </c>
      <c r="AA36" s="99" t="str">
        <f>IF(AA83="","",IF((AA83-zval(Bi_2010!AA36))=0,AA83,IF((AA83-zval(Bi_2010!AA36))&gt;0,AA83,Bi_2010!AA36)))</f>
        <v/>
      </c>
      <c r="AB36" s="99" t="str">
        <f>IF(AB83="","",IF((AB83-zval(Bi_2010!AB36))=0,AB83,IF((AB83-zval(Bi_2010!AB36))&gt;0,AB83,Bi_2010!AB36)))</f>
        <v/>
      </c>
      <c r="AC36" s="99" t="str">
        <f>IF(AC83="","",IF((AC83-zval(Bi_2010!AC36))=0,AC83,IF((AC83-zval(Bi_2010!AC36))&gt;0,AC83,Bi_2010!AC36)))</f>
        <v/>
      </c>
      <c r="AD36" s="194" t="str">
        <f>IF(AD83="","",IF((AD83-zval(Bi_2010!AD36))=0,AD83,IF((AD83-zval(Bi_2010!AD36))&gt;0,AD83,Bi_2010!AD36)))</f>
        <v/>
      </c>
      <c r="AE36" s="99" t="str">
        <f>IF(AE83="","",IF((AE83-zval(Bi_2010!AE36))=0,AE83,IF((AE83-zval(Bi_2010!AE36))&gt;0,AE83,Bi_2010!AE36)))</f>
        <v/>
      </c>
      <c r="AF36" s="99" t="str">
        <f>IF(AF83="","",IF((AF83-zval(Bi_2010!AF36))=0,AF83,IF((AF83-zval(Bi_2010!AF36))&gt;0,AF83,Bi_2010!AF36)))</f>
        <v/>
      </c>
      <c r="AG36" s="195" t="str">
        <f>IF(AG83="","",IF((AG83-zval(Bi_2010!AG36))=0,AG83,IF((AG83-zval(Bi_2010!AG36))&gt;0,AG83,Bi_2010!AG36)))</f>
        <v/>
      </c>
      <c r="AH36" s="195" t="str">
        <f>IF(AH83="","",IF((AH83-zval(Bi_2010!AH36))=0,AH83,IF((AH83-zval(Bi_2010!AH36))&gt;0,AH83,Bi_2010!AH36)))</f>
        <v/>
      </c>
      <c r="AI36" s="195">
        <f>AD41</f>
        <v>1.5</v>
      </c>
      <c r="AJ36" s="195" t="str">
        <f>IF(AJ83="","",IF((AJ83-zval(Bi_2010!AJ36))=0,AJ83,IF((AJ83-zval(Bi_2010!AJ36))&gt;0,AJ83,Bi_2010!AJ36)))</f>
        <v/>
      </c>
      <c r="AK36" s="195" t="str">
        <f>IF(AK83="","",IF((AK83-zval(Bi_2010!AK36))=0,AK83,IF((AK83-zval(Bi_2010!AK36))&gt;0,AK83,Bi_2010!AK36)))</f>
        <v/>
      </c>
      <c r="AL36" s="195" t="str">
        <f>IF(AL83="","",IF((AL83-zval(Bi_2010!AL36))=0,AL83,IF((AL83-zval(Bi_2010!AL36))&gt;0,AL83,Bi_2010!AL36)))</f>
        <v/>
      </c>
      <c r="AM36" s="196" t="str">
        <f>IF(AM83="","",IF((AM83-zval(Bi_2010!AM36))=0,AM83,IF((AM83-zval(Bi_2010!AM36))&gt;0,AM83,Bi_2010!AM36)))</f>
        <v/>
      </c>
      <c r="AV36" s="9" t="s">
        <v>27</v>
      </c>
      <c r="AW36" s="86">
        <v>0.9</v>
      </c>
      <c r="AX36" s="77"/>
      <c r="AY36" s="77"/>
      <c r="AZ36" s="77"/>
      <c r="BA36" s="77"/>
      <c r="BB36" s="77"/>
      <c r="BC36" s="77"/>
      <c r="BD36" s="77"/>
      <c r="BE36" s="77"/>
      <c r="BF36" s="77"/>
      <c r="BG36" s="77"/>
      <c r="BH36" s="77"/>
      <c r="BI36" s="77"/>
      <c r="BJ36" s="77"/>
      <c r="BK36" s="77"/>
      <c r="BL36" s="77"/>
      <c r="BM36" s="77">
        <v>0.65</v>
      </c>
      <c r="BN36" s="77"/>
      <c r="BO36" s="77"/>
      <c r="BP36" s="77"/>
      <c r="BQ36" s="77"/>
      <c r="BR36" s="77"/>
      <c r="BS36" s="77"/>
      <c r="BT36" s="77"/>
      <c r="BU36" s="77"/>
      <c r="BV36" s="77"/>
      <c r="BW36" s="77"/>
      <c r="BX36" s="76"/>
      <c r="BY36" s="77"/>
      <c r="BZ36" s="77"/>
      <c r="CA36" s="78"/>
      <c r="CB36" s="78"/>
      <c r="CC36" s="78">
        <v>1</v>
      </c>
      <c r="CD36" s="78"/>
      <c r="CE36" s="78"/>
      <c r="CF36" s="78"/>
      <c r="CG36" s="87"/>
    </row>
    <row r="37" spans="2:85" ht="15.75" x14ac:dyDescent="0.25">
      <c r="B37" s="9" t="s">
        <v>28</v>
      </c>
      <c r="C37" s="176" t="str">
        <f>IF(C84="","",IF((C84-zval(Bi_2010!C37))=0,C84,IF((C84-zval(Bi_2010!C37))&gt;0,C84,Bi_2010!C37)))</f>
        <v/>
      </c>
      <c r="D37" s="99" t="str">
        <f>IF(D84="","",IF((D84-zval(Bi_2010!D37))=0,D84,IF((D84-zval(Bi_2010!D37))&gt;0,D84,Bi_2010!D37)))</f>
        <v/>
      </c>
      <c r="E37" s="99" t="str">
        <f>IF(E84="","",IF((E84-zval(Bi_2010!E37))=0,E84,IF((E84-zval(Bi_2010!E37))&gt;0,E84,Bi_2010!E37)))</f>
        <v/>
      </c>
      <c r="F37" s="99" t="str">
        <f>IF(F84="","",IF((F84-zval(Bi_2010!F37))=0,F84,IF((F84-zval(Bi_2010!F37))&gt;0,F84,Bi_2010!F37)))</f>
        <v/>
      </c>
      <c r="G37" s="99" t="str">
        <f>IF(G84="","",IF((G84-zval(Bi_2010!G37))=0,G84,IF((G84-zval(Bi_2010!G37))&gt;0,G84,Bi_2010!G37)))</f>
        <v/>
      </c>
      <c r="H37" s="99">
        <f>IF(H84="","",IF((H84-zval(Bi_2010!H37))=0,H84,IF((H84-zval(Bi_2010!H37))&gt;0,H84,Bi_2010!H37)))</f>
        <v>2</v>
      </c>
      <c r="I37" s="99" t="str">
        <f>IF(I84="","",IF((I84-zval(Bi_2010!I37))=0,I84,IF((I84-zval(Bi_2010!I37))&gt;0,I84,Bi_2010!I37)))</f>
        <v/>
      </c>
      <c r="J37" s="99" t="str">
        <f>IF(J84="","",IF((J84-zval(Bi_2010!J37))=0,J84,IF((J84-zval(Bi_2010!J37))&gt;0,J84,Bi_2010!J37)))</f>
        <v/>
      </c>
      <c r="K37" s="99" t="str">
        <f>IF(K84="","",IF((K84-zval(Bi_2010!K37))=0,K84,IF((K84-zval(Bi_2010!K37))&gt;0,K84,Bi_2010!K37)))</f>
        <v/>
      </c>
      <c r="L37" s="99" t="str">
        <f>IF(L84="","",IF((L84-zval(Bi_2010!L37))=0,L84,IF((L84-zval(Bi_2010!L37))&gt;0,L84,Bi_2010!L37)))</f>
        <v/>
      </c>
      <c r="M37" s="99" t="str">
        <f>IF(M84="","",IF((M84-zval(Bi_2010!M37))=0,M84,IF((M84-zval(Bi_2010!M37))&gt;0,M84,Bi_2010!M37)))</f>
        <v/>
      </c>
      <c r="N37" s="99" t="str">
        <f>IF(N84="","",IF((N84-zval(Bi_2010!N37))=0,N84,IF((N84-zval(Bi_2010!N37))&gt;0,N84,Bi_2010!N37)))</f>
        <v/>
      </c>
      <c r="O37" s="99" t="str">
        <f>IF(O84="","",IF((O84-zval(Bi_2010!O37))=0,O84,IF((O84-zval(Bi_2010!O37))&gt;0,O84,Bi_2010!O37)))</f>
        <v/>
      </c>
      <c r="P37" s="99">
        <f>IF(P84="","",IF((P84-zval(Bi_2010!P37))=0,P84,IF((P84-zval(Bi_2010!P37))&gt;0,P84,Bi_2010!P37)))</f>
        <v>1.5</v>
      </c>
      <c r="Q37" s="99" t="str">
        <f>IF(Q84="","",IF((Q84-zval(Bi_2010!Q37))=0,Q84,IF((Q84-zval(Bi_2010!Q37))&gt;0,Q84,Bi_2010!Q37)))</f>
        <v/>
      </c>
      <c r="R37" s="99" t="str">
        <f>IF(R84="","",IF((R84-zval(Bi_2010!R37))=0,R84,IF((R84-zval(Bi_2010!R37))&gt;0,R84,Bi_2010!R37)))</f>
        <v/>
      </c>
      <c r="S37" s="99" t="str">
        <f>IF(S84="","",IF((S84-zval(Bi_2010!S37))=0,S84,IF((S84-zval(Bi_2010!S37))&gt;0,S84,Bi_2010!S37)))</f>
        <v/>
      </c>
      <c r="T37" s="99" t="str">
        <f>IF(T84="","",IF((T84-zval(Bi_2010!T37))=0,T84,IF((T84-zval(Bi_2010!T37))&gt;0,T84,Bi_2010!T37)))</f>
        <v/>
      </c>
      <c r="U37" s="99" t="str">
        <f>IF(U84="","",IF((U84-zval(Bi_2010!U37))=0,U84,IF((U84-zval(Bi_2010!U37))&gt;0,U84,Bi_2010!U37)))</f>
        <v/>
      </c>
      <c r="V37" s="99" t="str">
        <f>IF(V84="","",IF((V84-zval(Bi_2010!V37))=0,V84,IF((V84-zval(Bi_2010!V37))&gt;0,V84,Bi_2010!V37)))</f>
        <v/>
      </c>
      <c r="W37" s="99" t="str">
        <f>IF(W84="","",IF((W84-zval(Bi_2010!W37))=0,W84,IF((W84-zval(Bi_2010!W37))&gt;0,W84,Bi_2010!W37)))</f>
        <v/>
      </c>
      <c r="X37" s="99" t="str">
        <f>IF(X84="","",IF((X84-zval(Bi_2010!X37))=0,X84,IF((X84-zval(Bi_2010!X37))&gt;0,X84,Bi_2010!X37)))</f>
        <v/>
      </c>
      <c r="Y37" s="99" t="str">
        <f>IF(Y84="","",IF((Y84-zval(Bi_2010!Y37))=0,Y84,IF((Y84-zval(Bi_2010!Y37))&gt;0,Y84,Bi_2010!Y37)))</f>
        <v/>
      </c>
      <c r="Z37" s="99">
        <f>IF(Z84="","",IF((Z84-zval(Bi_2010!Z37))=0,Z84,IF((Z84-zval(Bi_2010!Z37))&gt;0,Z84,Bi_2010!Z37)))</f>
        <v>0.75</v>
      </c>
      <c r="AA37" s="99" t="str">
        <f>IF(AA84="","",IF((AA84-zval(Bi_2010!AA37))=0,AA84,IF((AA84-zval(Bi_2010!AA37))&gt;0,AA84,Bi_2010!AA37)))</f>
        <v/>
      </c>
      <c r="AB37" s="99" t="str">
        <f>IF(AB84="","",IF((AB84-zval(Bi_2010!AB37))=0,AB84,IF((AB84-zval(Bi_2010!AB37))&gt;0,AB84,Bi_2010!AB37)))</f>
        <v/>
      </c>
      <c r="AC37" s="99" t="str">
        <f>IF(AC84="","",IF((AC84-zval(Bi_2010!AC37))=0,AC84,IF((AC84-zval(Bi_2010!AC37))&gt;0,AC84,Bi_2010!AC37)))</f>
        <v/>
      </c>
      <c r="AD37" s="99" t="str">
        <f>IF(AD84="","",IF((AD84-zval(Bi_2010!AD37))=0,AD84,IF((AD84-zval(Bi_2010!AD37))&gt;0,AD84,Bi_2010!AD37)))</f>
        <v/>
      </c>
      <c r="AE37" s="194" t="str">
        <f>IF(AE84="","",IF((AE84-zval(Bi_2010!AE37))=0,AE84,IF((AE84-zval(Bi_2010!AE37))&gt;0,AE84,Bi_2010!AE37)))</f>
        <v/>
      </c>
      <c r="AF37" s="99" t="str">
        <f>IF(AF84="","",IF((AF84-zval(Bi_2010!AF37))=0,AF84,IF((AF84-zval(Bi_2010!AF37))&gt;0,AF84,Bi_2010!AF37)))</f>
        <v/>
      </c>
      <c r="AG37" s="195" t="str">
        <f>IF(AG84="","",IF((AG84-zval(Bi_2010!AG37))=0,AG84,IF((AG84-zval(Bi_2010!AG37))&gt;0,AG84,Bi_2010!AG37)))</f>
        <v/>
      </c>
      <c r="AH37" s="195" t="str">
        <f>IF(AH84="","",IF((AH84-zval(Bi_2010!AH37))=0,AH84,IF((AH84-zval(Bi_2010!AH37))&gt;0,AH84,Bi_2010!AH37)))</f>
        <v/>
      </c>
      <c r="AI37" s="195" t="str">
        <f>IF(AI84="","",IF((AI84-zval(Bi_2010!AI37))=0,AI84,IF((AI84-zval(Bi_2010!AI37))&gt;0,AI84,Bi_2010!AI37)))</f>
        <v/>
      </c>
      <c r="AJ37" s="195" t="str">
        <f>IF(AJ84="","",IF((AJ84-zval(Bi_2010!AJ37))=0,AJ84,IF((AJ84-zval(Bi_2010!AJ37))&gt;0,AJ84,Bi_2010!AJ37)))</f>
        <v/>
      </c>
      <c r="AK37" s="195" t="str">
        <f>IF(AK84="","",IF((AK84-zval(Bi_2010!AK37))=0,AK84,IF((AK84-zval(Bi_2010!AK37))&gt;0,AK84,Bi_2010!AK37)))</f>
        <v/>
      </c>
      <c r="AL37" s="195" t="str">
        <f>IF(AL84="","",IF((AL84-zval(Bi_2010!AL37))=0,AL84,IF((AL84-zval(Bi_2010!AL37))&gt;0,AL84,Bi_2010!AL37)))</f>
        <v/>
      </c>
      <c r="AM37" s="196" t="str">
        <f>IF(AM84="","",IF((AM84-zval(Bi_2010!AM37))=0,AM84,IF((AM84-zval(Bi_2010!AM37))&gt;0,AM84,Bi_2010!AM37)))</f>
        <v/>
      </c>
      <c r="AV37" s="9" t="s">
        <v>28</v>
      </c>
      <c r="AW37" s="86"/>
      <c r="AX37" s="77"/>
      <c r="AY37" s="77"/>
      <c r="AZ37" s="77"/>
      <c r="BA37" s="77"/>
      <c r="BB37" s="77">
        <v>2</v>
      </c>
      <c r="BC37" s="77"/>
      <c r="BD37" s="77"/>
      <c r="BE37" s="77"/>
      <c r="BF37" s="77"/>
      <c r="BG37" s="77"/>
      <c r="BH37" s="77"/>
      <c r="BI37" s="77"/>
      <c r="BJ37" s="77">
        <v>0.6</v>
      </c>
      <c r="BK37" s="77"/>
      <c r="BL37" s="77"/>
      <c r="BM37" s="77"/>
      <c r="BN37" s="77"/>
      <c r="BO37" s="77"/>
      <c r="BP37" s="77"/>
      <c r="BQ37" s="77"/>
      <c r="BR37" s="77"/>
      <c r="BS37" s="77"/>
      <c r="BT37" s="77">
        <v>0.6</v>
      </c>
      <c r="BU37" s="77"/>
      <c r="BV37" s="77"/>
      <c r="BW37" s="77"/>
      <c r="BX37" s="77"/>
      <c r="BY37" s="76"/>
      <c r="BZ37" s="77"/>
      <c r="CA37" s="78"/>
      <c r="CB37" s="78"/>
      <c r="CC37" s="78"/>
      <c r="CD37" s="78"/>
      <c r="CE37" s="78"/>
      <c r="CF37" s="78"/>
      <c r="CG37" s="87"/>
    </row>
    <row r="38" spans="2:85" ht="15.75" x14ac:dyDescent="0.25">
      <c r="B38" s="9" t="s">
        <v>29</v>
      </c>
      <c r="C38" s="176" t="str">
        <f>IF(C85="","",IF((C85-zval(Bi_2010!C38))=0,C85,IF((C85-zval(Bi_2010!C38))&gt;0,C85,Bi_2010!C38)))</f>
        <v/>
      </c>
      <c r="D38" s="99" t="str">
        <f>IF(D85="","",IF((D85-zval(Bi_2010!D38))=0,D85,IF((D85-zval(Bi_2010!D38))&gt;0,D85,Bi_2010!D38)))</f>
        <v/>
      </c>
      <c r="E38" s="99" t="str">
        <f>IF(E85="","",IF((E85-zval(Bi_2010!E38))=0,E85,IF((E85-zval(Bi_2010!E38))&gt;0,E85,Bi_2010!E38)))</f>
        <v/>
      </c>
      <c r="F38" s="99" t="str">
        <f>IF(F85="","",IF((F85-zval(Bi_2010!F38))=0,F85,IF((F85-zval(Bi_2010!F38))&gt;0,F85,Bi_2010!F38)))</f>
        <v/>
      </c>
      <c r="G38" s="99" t="str">
        <f>IF(G85="","",IF((G85-zval(Bi_2010!G38))=0,G85,IF((G85-zval(Bi_2010!G38))&gt;0,G85,Bi_2010!G38)))</f>
        <v/>
      </c>
      <c r="H38" s="99" t="str">
        <f>IF(H85="","",IF((H85-zval(Bi_2010!H38))=0,H85,IF((H85-zval(Bi_2010!H38))&gt;0,H85,Bi_2010!H38)))</f>
        <v/>
      </c>
      <c r="I38" s="99" t="str">
        <f>IF(I85="","",IF((I85-zval(Bi_2010!I38))=0,I85,IF((I85-zval(Bi_2010!I38))&gt;0,I85,Bi_2010!I38)))</f>
        <v/>
      </c>
      <c r="J38" s="99" t="str">
        <f>IF(J85="","",IF((J85-zval(Bi_2010!J38))=0,J85,IF((J85-zval(Bi_2010!J38))&gt;0,J85,Bi_2010!J38)))</f>
        <v/>
      </c>
      <c r="K38" s="99" t="str">
        <f>IF(K85="","",IF((K85-zval(Bi_2010!K38))=0,K85,IF((K85-zval(Bi_2010!K38))&gt;0,K85,Bi_2010!K38)))</f>
        <v/>
      </c>
      <c r="L38" s="99" t="str">
        <f>IF(L85="","",IF((L85-zval(Bi_2010!L38))=0,L85,IF((L85-zval(Bi_2010!L38))&gt;0,L85,Bi_2010!L38)))</f>
        <v/>
      </c>
      <c r="M38" s="99" t="str">
        <f>IF(M85="","",IF((M85-zval(Bi_2010!M38))=0,M85,IF((M85-zval(Bi_2010!M38))&gt;0,M85,Bi_2010!M38)))</f>
        <v/>
      </c>
      <c r="N38" s="99">
        <f>IF(N85="","",IF((N85-zval(Bi_2010!N38))=0,N85,IF((N85-zval(Bi_2010!N38))&gt;0,N85,Bi_2010!N38)))</f>
        <v>2</v>
      </c>
      <c r="O38" s="99" t="str">
        <f>IF(O85="","",IF((O85-zval(Bi_2010!O38))=0,O85,IF((O85-zval(Bi_2010!O38))&gt;0,O85,Bi_2010!O38)))</f>
        <v/>
      </c>
      <c r="P38" s="99" t="str">
        <f>IF(P85="","",IF((P85-zval(Bi_2010!P38))=0,P85,IF((P85-zval(Bi_2010!P38))&gt;0,P85,Bi_2010!P38)))</f>
        <v/>
      </c>
      <c r="Q38" s="159">
        <v>1.5</v>
      </c>
      <c r="R38" s="99" t="str">
        <f>IF(R85="","",IF((R85-zval(Bi_2010!R38))=0,R85,IF((R85-zval(Bi_2010!R38))&gt;0,R85,Bi_2010!R38)))</f>
        <v/>
      </c>
      <c r="S38" s="99" t="str">
        <f>IF(S85="","",IF((S85-zval(Bi_2010!S38))=0,S85,IF((S85-zval(Bi_2010!S38))&gt;0,S85,Bi_2010!S38)))</f>
        <v/>
      </c>
      <c r="T38" s="99" t="str">
        <f>IF(T85="","",IF((T85-zval(Bi_2010!T38))=0,T85,IF((T85-zval(Bi_2010!T38))&gt;0,T85,Bi_2010!T38)))</f>
        <v/>
      </c>
      <c r="U38" s="99" t="str">
        <f>IF(U85="","",IF((U85-zval(Bi_2010!U38))=0,U85,IF((U85-zval(Bi_2010!U38))&gt;0,U85,Bi_2010!U38)))</f>
        <v/>
      </c>
      <c r="V38" s="99" t="str">
        <f>IF(V85="","",IF((V85-zval(Bi_2010!V38))=0,V85,IF((V85-zval(Bi_2010!V38))&gt;0,V85,Bi_2010!V38)))</f>
        <v/>
      </c>
      <c r="W38" s="99" t="str">
        <f>IF(W85="","",IF((W85-zval(Bi_2010!W38))=0,W85,IF((W85-zval(Bi_2010!W38))&gt;0,W85,Bi_2010!W38)))</f>
        <v/>
      </c>
      <c r="X38" s="99">
        <v>1</v>
      </c>
      <c r="Y38" s="99" t="str">
        <f>IF(Y85="","",IF((Y85-zval(Bi_2010!Y38))=0,Y85,IF((Y85-zval(Bi_2010!Y38))&gt;0,Y85,Bi_2010!Y38)))</f>
        <v/>
      </c>
      <c r="Z38" s="99" t="str">
        <f>IF(Z85="","",IF((Z85-zval(Bi_2010!Z38))=0,Z85,IF((Z85-zval(Bi_2010!Z38))&gt;0,Z85,Bi_2010!Z38)))</f>
        <v/>
      </c>
      <c r="AA38" s="99" t="str">
        <f>IF(AA85="","",IF((AA85-zval(Bi_2010!AA38))=0,AA85,IF((AA85-zval(Bi_2010!AA38))&gt;0,AA85,Bi_2010!AA38)))</f>
        <v/>
      </c>
      <c r="AB38" s="99" t="str">
        <f>IF(AB85="","",IF((AB85-zval(Bi_2010!AB38))=0,AB85,IF((AB85-zval(Bi_2010!AB38))&gt;0,AB85,Bi_2010!AB38)))</f>
        <v/>
      </c>
      <c r="AC38" s="99" t="str">
        <f>IF(AC85="","",IF((AC85-zval(Bi_2010!AC38))=0,AC85,IF((AC85-zval(Bi_2010!AC38))&gt;0,AC85,Bi_2010!AC38)))</f>
        <v/>
      </c>
      <c r="AD38" s="99" t="str">
        <f>IF(AD85="","",IF((AD85-zval(Bi_2010!AD38))=0,AD85,IF((AD85-zval(Bi_2010!AD38))&gt;0,AD85,Bi_2010!AD38)))</f>
        <v/>
      </c>
      <c r="AE38" s="99" t="str">
        <f>IF(AE85="","",IF((AE85-zval(Bi_2010!AE38))=0,AE85,IF((AE85-zval(Bi_2010!AE38))&gt;0,AE85,Bi_2010!AE38)))</f>
        <v/>
      </c>
      <c r="AF38" s="194" t="str">
        <f>IF(AF85="","",IF((AF85-zval(Bi_2010!AF38))=0,AF85,IF((AF85-zval(Bi_2010!AF38))&gt;0,AF85,Bi_2010!AF38)))</f>
        <v/>
      </c>
      <c r="AG38" s="195" t="str">
        <f>IF(AG85="","",IF((AG85-zval(Bi_2010!AG38))=0,AG85,IF((AG85-zval(Bi_2010!AG38))&gt;0,AG85,Bi_2010!AG38)))</f>
        <v/>
      </c>
      <c r="AH38" s="195" t="str">
        <f>IF(AH85="","",IF((AH85-zval(Bi_2010!AH38))=0,AH85,IF((AH85-zval(Bi_2010!AH38))&gt;0,AH85,Bi_2010!AH38)))</f>
        <v/>
      </c>
      <c r="AI38" s="195" t="str">
        <f>IF(AI85="","",IF((AI85-zval(Bi_2010!AI38))=0,AI85,IF((AI85-zval(Bi_2010!AI38))&gt;0,AI85,Bi_2010!AI38)))</f>
        <v/>
      </c>
      <c r="AJ38" s="195" t="str">
        <f>IF(AJ85="","",IF((AJ85-zval(Bi_2010!AJ38))=0,AJ85,IF((AJ85-zval(Bi_2010!AJ38))&gt;0,AJ85,Bi_2010!AJ38)))</f>
        <v/>
      </c>
      <c r="AK38" s="195" t="str">
        <f>IF(AK85="","",IF((AK85-zval(Bi_2010!AK38))=0,AK85,IF((AK85-zval(Bi_2010!AK38))&gt;0,AK85,Bi_2010!AK38)))</f>
        <v/>
      </c>
      <c r="AL38" s="195" t="str">
        <f>IF(AL85="","",IF((AL85-zval(Bi_2010!AL38))=0,AL85,IF((AL85-zval(Bi_2010!AL38))&gt;0,AL85,Bi_2010!AL38)))</f>
        <v/>
      </c>
      <c r="AM38" s="196" t="str">
        <f>IF(AM85="","",IF((AM85-zval(Bi_2010!AM38))=0,AM85,IF((AM85-zval(Bi_2010!AM38))&gt;0,AM85,Bi_2010!AM38)))</f>
        <v/>
      </c>
      <c r="AV38" s="9" t="s">
        <v>29</v>
      </c>
      <c r="AW38" s="86"/>
      <c r="AX38" s="77"/>
      <c r="AY38" s="77"/>
      <c r="AZ38" s="77"/>
      <c r="BA38" s="77"/>
      <c r="BB38" s="77"/>
      <c r="BC38" s="77"/>
      <c r="BD38" s="77"/>
      <c r="BE38" s="77"/>
      <c r="BF38" s="77"/>
      <c r="BG38" s="77"/>
      <c r="BH38" s="78">
        <v>2</v>
      </c>
      <c r="BI38" s="77"/>
      <c r="BJ38" s="77"/>
      <c r="BK38" s="77">
        <v>0.57999999999999996</v>
      </c>
      <c r="BL38" s="77"/>
      <c r="BM38" s="77"/>
      <c r="BN38" s="77"/>
      <c r="BO38" s="77"/>
      <c r="BP38" s="77"/>
      <c r="BQ38" s="77"/>
      <c r="BR38" s="77">
        <v>1.32</v>
      </c>
      <c r="BS38" s="77"/>
      <c r="BT38" s="77"/>
      <c r="BU38" s="77"/>
      <c r="BV38" s="77"/>
      <c r="BW38" s="77"/>
      <c r="BX38" s="77"/>
      <c r="BY38" s="77"/>
      <c r="BZ38" s="76"/>
      <c r="CA38" s="78"/>
      <c r="CB38" s="78"/>
      <c r="CC38" s="78"/>
      <c r="CD38" s="78"/>
      <c r="CE38" s="78"/>
      <c r="CF38" s="78"/>
      <c r="CG38" s="87"/>
    </row>
    <row r="39" spans="2:85" s="3" customFormat="1" ht="15.75" x14ac:dyDescent="0.25">
      <c r="B39" s="9" t="s">
        <v>31</v>
      </c>
      <c r="C39" s="198" t="str">
        <f>IF(C86="","",IF((C86-zval(Bi_2010!C39))=0,C86,IF((C86-zval(Bi_2010!C39))&gt;0,C86,Bi_2010!C39)))</f>
        <v/>
      </c>
      <c r="D39" s="195" t="str">
        <f>IF(D86="","",IF((D86-zval(Bi_2010!D39))=0,D86,IF((D86-zval(Bi_2010!D39))&gt;0,D86,Bi_2010!D39)))</f>
        <v/>
      </c>
      <c r="E39" s="195" t="str">
        <f>IF(E86="","",IF((E86-zval(Bi_2010!E39))=0,E86,IF((E86-zval(Bi_2010!E39))&gt;0,E86,Bi_2010!E39)))</f>
        <v/>
      </c>
      <c r="F39" s="195" t="str">
        <f>IF(F86="","",IF((F86-zval(Bi_2010!F39))=0,F86,IF((F86-zval(Bi_2010!F39))&gt;0,F86,Bi_2010!F39)))</f>
        <v/>
      </c>
      <c r="G39" s="195" t="str">
        <f>IF(G86="","",IF((G86-zval(Bi_2010!G39))=0,G86,IF((G86-zval(Bi_2010!G39))&gt;0,G86,Bi_2010!G39)))</f>
        <v/>
      </c>
      <c r="H39" s="195" t="str">
        <f>IF(H86="","",IF((H86-zval(Bi_2010!H39))=0,H86,IF((H86-zval(Bi_2010!H39))&gt;0,H86,Bi_2010!H39)))</f>
        <v/>
      </c>
      <c r="I39" s="195" t="str">
        <f>IF(I86="","",IF((I86-zval(Bi_2010!I39))=0,I86,IF((I86-zval(Bi_2010!I39))&gt;0,I86,Bi_2010!I39)))</f>
        <v/>
      </c>
      <c r="J39" s="195" t="str">
        <f>IF(J86="","",IF((J86-zval(Bi_2010!J39))=0,J86,IF((J86-zval(Bi_2010!J39))&gt;0,J86,Bi_2010!J39)))</f>
        <v/>
      </c>
      <c r="K39" s="195" t="str">
        <f>IF(K86="","",IF((K86-zval(Bi_2010!K39))=0,K86,IF((K86-zval(Bi_2010!K39))&gt;0,K86,Bi_2010!K39)))</f>
        <v/>
      </c>
      <c r="L39" s="195" t="str">
        <f>IF(L86="","",IF((L86-zval(Bi_2010!L39))=0,L86,IF((L86-zval(Bi_2010!L39))&gt;0,L86,Bi_2010!L39)))</f>
        <v/>
      </c>
      <c r="M39" s="195" t="str">
        <f>IF(M86="","",IF((M86-zval(Bi_2010!M39))=0,M86,IF((M86-zval(Bi_2010!M39))&gt;0,M86,Bi_2010!M39)))</f>
        <v/>
      </c>
      <c r="N39" s="195" t="str">
        <f>IF(N86="","",IF((N86-zval(Bi_2010!N39))=0,N86,IF((N86-zval(Bi_2010!N39))&gt;0,N86,Bi_2010!N39)))</f>
        <v/>
      </c>
      <c r="O39" s="99">
        <f>IF(O86="","",IF((O86-zval(Bi_2010!O39))=0,O86,IF((O86-zval(Bi_2010!O39))&gt;0,O86,Bi_2010!O39)))</f>
        <v>0.3</v>
      </c>
      <c r="P39" s="195" t="str">
        <f>IF(P86="","",IF((P86-zval(Bi_2010!P39))=0,P86,IF((P86-zval(Bi_2010!P39))&gt;0,P86,Bi_2010!P39)))</f>
        <v/>
      </c>
      <c r="Q39" s="195" t="str">
        <f>IF(Q86="","",IF((Q86-zval(Bi_2010!Q39))=0,Q86,IF((Q86-zval(Bi_2010!Q39))&gt;0,Q86,Bi_2010!Q39)))</f>
        <v/>
      </c>
      <c r="R39" s="195" t="str">
        <f>IF(R86="","",IF((R86-zval(Bi_2010!R39))=0,R86,IF((R86-zval(Bi_2010!R39))&gt;0,R86,Bi_2010!R39)))</f>
        <v/>
      </c>
      <c r="S39" s="195">
        <f>IF(S86="","",IF((S86-zval(Bi_2010!S39))=0,S86,IF((S86-zval(Bi_2010!S39))&gt;0,S86,Bi_2010!S39)))</f>
        <v>0.5</v>
      </c>
      <c r="T39" s="195" t="str">
        <f>IF(T86="","",IF((T86-zval(Bi_2010!T39))=0,T86,IF((T86-zval(Bi_2010!T39))&gt;0,T86,Bi_2010!T39)))</f>
        <v/>
      </c>
      <c r="U39" s="195" t="str">
        <f>IF(U86="","",IF((U86-zval(Bi_2010!U39))=0,U86,IF((U86-zval(Bi_2010!U39))&gt;0,U86,Bi_2010!U39)))</f>
        <v/>
      </c>
      <c r="V39" s="195" t="str">
        <f>IF(V86="","",IF((V86-zval(Bi_2010!V39))=0,V86,IF((V86-zval(Bi_2010!V39))&gt;0,V86,Bi_2010!V39)))</f>
        <v/>
      </c>
      <c r="W39" s="195" t="str">
        <f>IF(W86="","",IF((W86-zval(Bi_2010!W39))=0,W86,IF((W86-zval(Bi_2010!W39))&gt;0,W86,Bi_2010!W39)))</f>
        <v/>
      </c>
      <c r="X39" s="195" t="str">
        <f>IF(X86="","",IF((X86-zval(Bi_2010!X39))=0,X86,IF((X86-zval(Bi_2010!X39))&gt;0,X86,Bi_2010!X39)))</f>
        <v/>
      </c>
      <c r="Y39" s="195" t="str">
        <f>IF(Y86="","",IF((Y86-zval(Bi_2010!Y39))=0,Y86,IF((Y86-zval(Bi_2010!Y39))&gt;0,Y86,Bi_2010!Y39)))</f>
        <v/>
      </c>
      <c r="Z39" s="195" t="str">
        <f>IF(Z86="","",IF((Z86-zval(Bi_2010!Z39))=0,Z86,IF((Z86-zval(Bi_2010!Z39))&gt;0,Z86,Bi_2010!Z39)))</f>
        <v/>
      </c>
      <c r="AA39" s="195" t="str">
        <f>IF(AA86="","",IF((AA86-zval(Bi_2010!AA39))=0,AA86,IF((AA86-zval(Bi_2010!AA39))&gt;0,AA86,Bi_2010!AA39)))</f>
        <v/>
      </c>
      <c r="AB39" s="195" t="str">
        <f>IF(AB86="","",IF((AB86-zval(Bi_2010!AB39))=0,AB86,IF((AB86-zval(Bi_2010!AB39))&gt;0,AB86,Bi_2010!AB39)))</f>
        <v/>
      </c>
      <c r="AC39" s="195" t="str">
        <f>IF(AC86="","",IF((AC86-zval(Bi_2010!AC39))=0,AC86,IF((AC86-zval(Bi_2010!AC39))&gt;0,AC86,Bi_2010!AC39)))</f>
        <v/>
      </c>
      <c r="AD39" s="195" t="str">
        <f>IF(AD86="","",IF((AD86-zval(Bi_2010!AD39))=0,AD86,IF((AD86-zval(Bi_2010!AD39))&gt;0,AD86,Bi_2010!AD39)))</f>
        <v/>
      </c>
      <c r="AE39" s="195" t="str">
        <f>IF(AE86="","",IF((AE86-zval(Bi_2010!AE39))=0,AE86,IF((AE86-zval(Bi_2010!AE39))&gt;0,AE86,Bi_2010!AE39)))</f>
        <v/>
      </c>
      <c r="AF39" s="195" t="str">
        <f>IF(AF86="","",IF((AF86-zval(Bi_2010!AF39))=0,AF86,IF((AF86-zval(Bi_2010!AF39))&gt;0,AF86,Bi_2010!AF39)))</f>
        <v/>
      </c>
      <c r="AG39" s="199" t="str">
        <f>IF(AG86="","",IF((AG86-zval(Bi_2010!AG39))=0,AG86,IF((AG86-zval(Bi_2010!AG39))&gt;0,AG86,Bi_2010!AG39)))</f>
        <v/>
      </c>
      <c r="AH39" s="195" t="str">
        <f>IF(AH86="","",IF((AH86-zval(Bi_2010!AH39))=0,AH86,IF((AH86-zval(Bi_2010!AH39))&gt;0,AH86,Bi_2010!AH39)))</f>
        <v/>
      </c>
      <c r="AI39" s="195" t="str">
        <f>IF(AI86="","",IF((AI86-zval(Bi_2010!AI39))=0,AI86,IF((AI86-zval(Bi_2010!AI39))&gt;0,AI86,Bi_2010!AI39)))</f>
        <v/>
      </c>
      <c r="AJ39" s="99">
        <f>IF(AJ86="","",IF((AJ86-zval(Bi_2010!AJ39))=0,AJ86,IF((AJ86-zval(Bi_2010!AJ39))&gt;0,AJ86,Bi_2010!AJ39)))</f>
        <v>0.25</v>
      </c>
      <c r="AK39" s="159">
        <v>0</v>
      </c>
      <c r="AL39" s="195">
        <f>IF(AL86="","",IF((AL86-zval(Bi_2010!AL39))=0,AL86,IF((AL86-zval(Bi_2010!AL39))&gt;0,AL86,Bi_2010!AL39)))</f>
        <v>0.5</v>
      </c>
      <c r="AM39" s="196" t="str">
        <f>IF(AM86="","",IF((AM86-zval(Bi_2010!AM39))=0,AM86,IF((AM86-zval(Bi_2010!AM39))&gt;0,AM86,Bi_2010!AM39)))</f>
        <v/>
      </c>
      <c r="AV39" s="9" t="s">
        <v>31</v>
      </c>
      <c r="AW39" s="88"/>
      <c r="AX39" s="78"/>
      <c r="AY39" s="78"/>
      <c r="AZ39" s="78"/>
      <c r="BA39" s="78"/>
      <c r="BB39" s="78"/>
      <c r="BC39" s="78"/>
      <c r="BD39" s="78"/>
      <c r="BE39" s="78"/>
      <c r="BF39" s="78"/>
      <c r="BG39" s="78"/>
      <c r="BH39" s="78"/>
      <c r="BI39" s="77">
        <v>0.3</v>
      </c>
      <c r="BJ39" s="77"/>
      <c r="BK39" s="78"/>
      <c r="BL39" s="78"/>
      <c r="BM39" s="78">
        <v>0.5</v>
      </c>
      <c r="BN39" s="78"/>
      <c r="BO39" s="78"/>
      <c r="BP39" s="78"/>
      <c r="BQ39" s="78"/>
      <c r="BR39" s="78"/>
      <c r="BS39" s="78"/>
      <c r="BT39" s="78"/>
      <c r="BU39" s="78"/>
      <c r="BV39" s="78"/>
      <c r="BW39" s="78"/>
      <c r="BX39" s="78"/>
      <c r="BY39" s="78"/>
      <c r="BZ39" s="78"/>
      <c r="CA39" s="80"/>
      <c r="CB39" s="78"/>
      <c r="CC39" s="78"/>
      <c r="CD39" s="77">
        <v>0.25</v>
      </c>
      <c r="CE39" s="77">
        <v>0.25</v>
      </c>
      <c r="CF39" s="78">
        <v>0.45</v>
      </c>
      <c r="CG39" s="89"/>
    </row>
    <row r="40" spans="2:85" s="3" customFormat="1" ht="15.75" x14ac:dyDescent="0.25">
      <c r="B40" s="9" t="s">
        <v>206</v>
      </c>
      <c r="C40" s="198" t="str">
        <f>IF(C87="","",IF((C87-zval(Bi_2010!C40))=0,C87,IF((C87-zval(Bi_2010!C40))&gt;0,C87,Bi_2010!C40)))</f>
        <v/>
      </c>
      <c r="D40" s="195" t="str">
        <f>IF(D87="","",IF((D87-zval(Bi_2010!D40))=0,D87,IF((D87-zval(Bi_2010!D40))&gt;0,D87,Bi_2010!D40)))</f>
        <v/>
      </c>
      <c r="E40" s="195" t="str">
        <f>IF(E87="","",IF((E87-zval(Bi_2010!E40))=0,E87,IF((E87-zval(Bi_2010!E40))&gt;0,E87,Bi_2010!E40)))</f>
        <v/>
      </c>
      <c r="F40" s="195" t="str">
        <f>IF(F87="","",IF((F87-zval(Bi_2010!F40))=0,F87,IF((F87-zval(Bi_2010!F40))&gt;0,F87,Bi_2010!F40)))</f>
        <v/>
      </c>
      <c r="G40" s="195" t="str">
        <f>IF(G87="","",IF((G87-zval(Bi_2010!G40))=0,G87,IF((G87-zval(Bi_2010!G40))&gt;0,G87,Bi_2010!G40)))</f>
        <v/>
      </c>
      <c r="H40" s="195" t="str">
        <f>IF(H87="","",IF((H87-zval(Bi_2010!H40))=0,H87,IF((H87-zval(Bi_2010!H40))&gt;0,H87,Bi_2010!H40)))</f>
        <v/>
      </c>
      <c r="I40" s="195" t="str">
        <f>IF(I87="","",IF((I87-zval(Bi_2010!I40))=0,I87,IF((I87-zval(Bi_2010!I40))&gt;0,I87,Bi_2010!I40)))</f>
        <v/>
      </c>
      <c r="J40" s="195" t="str">
        <f>IF(J87="","",IF((J87-zval(Bi_2010!J40))=0,J87,IF((J87-zval(Bi_2010!J40))&gt;0,J87,Bi_2010!J40)))</f>
        <v/>
      </c>
      <c r="K40" s="195" t="str">
        <f>IF(K87="","",IF((K87-zval(Bi_2010!K40))=0,K87,IF((K87-zval(Bi_2010!K40))&gt;0,K87,Bi_2010!K40)))</f>
        <v/>
      </c>
      <c r="L40" s="195" t="str">
        <f>IF(L87="","",IF((L87-zval(Bi_2010!L40))=0,L87,IF((L87-zval(Bi_2010!L40))&gt;0,L87,Bi_2010!L40)))</f>
        <v/>
      </c>
      <c r="M40" s="195" t="str">
        <f>IF(M87="","",IF((M87-zval(Bi_2010!M40))=0,M87,IF((M87-zval(Bi_2010!M40))&gt;0,M87,Bi_2010!M40)))</f>
        <v/>
      </c>
      <c r="N40" s="195" t="str">
        <f>IF(N87="","",IF((N87-zval(Bi_2010!N40))=0,N87,IF((N87-zval(Bi_2010!N40))&gt;0,N87,Bi_2010!N40)))</f>
        <v/>
      </c>
      <c r="O40" s="195" t="str">
        <f>IF(O87="","",IF((O87-zval(Bi_2010!O40))=0,O87,IF((O87-zval(Bi_2010!O40))&gt;0,O87,Bi_2010!O40)))</f>
        <v/>
      </c>
      <c r="P40" s="195" t="str">
        <f>IF(P87="","",IF((P87-zval(Bi_2010!P40))=0,P87,IF((P87-zval(Bi_2010!P40))&gt;0,P87,Bi_2010!P40)))</f>
        <v/>
      </c>
      <c r="Q40" s="195" t="str">
        <f>IF(Q87="","",IF((Q87-zval(Bi_2010!Q40))=0,Q87,IF((Q87-zval(Bi_2010!Q40))&gt;0,Q87,Bi_2010!Q40)))</f>
        <v/>
      </c>
      <c r="R40" s="195" t="str">
        <f>IF(R87="","",IF((R87-zval(Bi_2010!R40))=0,R87,IF((R87-zval(Bi_2010!R40))&gt;0,R87,Bi_2010!R40)))</f>
        <v/>
      </c>
      <c r="S40" s="195" t="str">
        <f>IF(S87="","",IF((S87-zval(Bi_2010!S40))=0,S87,IF((S87-zval(Bi_2010!S40))&gt;0,S87,Bi_2010!S40)))</f>
        <v/>
      </c>
      <c r="T40" s="195" t="str">
        <f>IF(T87="","",IF((T87-zval(Bi_2010!T40))=0,T87,IF((T87-zval(Bi_2010!T40))&gt;0,T87,Bi_2010!T40)))</f>
        <v/>
      </c>
      <c r="U40" s="195" t="str">
        <f>IF(U87="","",IF((U87-zval(Bi_2010!U40))=0,U87,IF((U87-zval(Bi_2010!U40))&gt;0,U87,Bi_2010!U40)))</f>
        <v/>
      </c>
      <c r="V40" s="195" t="str">
        <f>IF(V87="","",IF((V87-zval(Bi_2010!V40))=0,V87,IF((V87-zval(Bi_2010!V40))&gt;0,V87,Bi_2010!V40)))</f>
        <v/>
      </c>
      <c r="W40" s="195" t="str">
        <f>IF(W87="","",IF((W87-zval(Bi_2010!W40))=0,W87,IF((W87-zval(Bi_2010!W40))&gt;0,W87,Bi_2010!W40)))</f>
        <v/>
      </c>
      <c r="X40" s="195" t="str">
        <f>IF(X87="","",IF((X87-zval(Bi_2010!X40))=0,X87,IF((X87-zval(Bi_2010!X40))&gt;0,X87,Bi_2010!X40)))</f>
        <v/>
      </c>
      <c r="Y40" s="195" t="str">
        <f>IF(Y87="","",IF((Y87-zval(Bi_2010!Y40))=0,Y87,IF((Y87-zval(Bi_2010!Y40))&gt;0,Y87,Bi_2010!Y40)))</f>
        <v/>
      </c>
      <c r="Z40" s="195" t="str">
        <f>IF(Z87="","",IF((Z87-zval(Bi_2010!Z40))=0,Z87,IF((Z87-zval(Bi_2010!Z40))&gt;0,Z87,Bi_2010!Z40)))</f>
        <v/>
      </c>
      <c r="AA40" s="195" t="str">
        <f>IF(AA87="","",IF((AA87-zval(Bi_2010!AA40))=0,AA87,IF((AA87-zval(Bi_2010!AA40))&gt;0,AA87,Bi_2010!AA40)))</f>
        <v/>
      </c>
      <c r="AB40" s="195" t="str">
        <f>IF(AB87="","",IF((AB87-zval(Bi_2010!AB40))=0,AB87,IF((AB87-zval(Bi_2010!AB40))&gt;0,AB87,Bi_2010!AB40)))</f>
        <v/>
      </c>
      <c r="AC40" s="195" t="str">
        <f>IF(AC87="","",IF((AC87-zval(Bi_2010!AC40))=0,AC87,IF((AC87-zval(Bi_2010!AC40))&gt;0,AC87,Bi_2010!AC40)))</f>
        <v/>
      </c>
      <c r="AD40" s="195" t="str">
        <f>IF(AD87="","",IF((AD87-zval(Bi_2010!AD40))=0,AD87,IF((AD87-zval(Bi_2010!AD40))&gt;0,AD87,Bi_2010!AD40)))</f>
        <v/>
      </c>
      <c r="AE40" s="195" t="str">
        <f>IF(AE87="","",IF((AE87-zval(Bi_2010!AE40))=0,AE87,IF((AE87-zval(Bi_2010!AE40))&gt;0,AE87,Bi_2010!AE40)))</f>
        <v/>
      </c>
      <c r="AF40" s="195" t="str">
        <f>IF(AF87="","",IF((AF87-zval(Bi_2010!AF40))=0,AF87,IF((AF87-zval(Bi_2010!AF40))&gt;0,AF87,Bi_2010!AF40)))</f>
        <v/>
      </c>
      <c r="AG40" s="195" t="str">
        <f>IF(AG87="","",IF((AG87-zval(Bi_2010!AG40))=0,AG87,IF((AG87-zval(Bi_2010!AG40))&gt;0,AG87,Bi_2010!AG40)))</f>
        <v/>
      </c>
      <c r="AH40" s="200" t="str">
        <f>IF(AH87="","",IF((AH87-zval(Bi_2010!AH40))=0,AH87,IF((AH87-zval(Bi_2010!AH40))&gt;0,AH87,Bi_2010!AH40)))</f>
        <v/>
      </c>
      <c r="AI40" s="159">
        <v>0.9</v>
      </c>
      <c r="AJ40" s="195">
        <f>IF(AJ87="","",IF((AJ87-zval(Bi_2010!AJ40))=0,AJ87,IF((AJ87-zval(Bi_2010!AJ40))&gt;0,AJ87,Bi_2010!AJ40)))</f>
        <v>0.5</v>
      </c>
      <c r="AK40" s="195" t="str">
        <f>IF(AK87="","",IF((AK87-zval(Bi_2010!AK40))=0,AK87,IF((AK87-zval(Bi_2010!AK40))&gt;0,AK87,Bi_2010!AK40)))</f>
        <v/>
      </c>
      <c r="AL40" s="195">
        <f>IF(AL87="","",IF((AL87-zval(Bi_2010!AL40))=0,AL87,IF((AL87-zval(Bi_2010!AL40))&gt;0,AL87,Bi_2010!AL40)))</f>
        <v>0.7</v>
      </c>
      <c r="AM40" s="196" t="str">
        <f>IF(AM87="","",IF((AM87-zval(Bi_2010!AM40))=0,AM87,IF((AM87-zval(Bi_2010!AM40))&gt;0,AM87,Bi_2010!AM40)))</f>
        <v/>
      </c>
      <c r="AV40" s="9" t="s">
        <v>206</v>
      </c>
      <c r="AW40" s="88"/>
      <c r="AX40" s="78"/>
      <c r="AY40" s="78"/>
      <c r="AZ40" s="78"/>
      <c r="BA40" s="78"/>
      <c r="BB40" s="78"/>
      <c r="BC40" s="78"/>
      <c r="BD40" s="78"/>
      <c r="BE40" s="78"/>
      <c r="BF40" s="78"/>
      <c r="BG40" s="78"/>
      <c r="BH40" s="78"/>
      <c r="BI40" s="78"/>
      <c r="BJ40" s="77"/>
      <c r="BK40" s="78"/>
      <c r="BL40" s="78"/>
      <c r="BM40" s="78"/>
      <c r="BN40" s="78"/>
      <c r="BO40" s="78"/>
      <c r="BP40" s="78"/>
      <c r="BQ40" s="78"/>
      <c r="BR40" s="78"/>
      <c r="BS40" s="78"/>
      <c r="BT40" s="78"/>
      <c r="BU40" s="78"/>
      <c r="BV40" s="78"/>
      <c r="BW40" s="78"/>
      <c r="BX40" s="78"/>
      <c r="BY40" s="78"/>
      <c r="BZ40" s="78"/>
      <c r="CA40" s="78"/>
      <c r="CB40" s="81"/>
      <c r="CC40" s="77">
        <v>0.63</v>
      </c>
      <c r="CD40" s="77">
        <v>0.48</v>
      </c>
      <c r="CE40" s="78"/>
      <c r="CF40" s="78">
        <v>0.4</v>
      </c>
      <c r="CG40" s="89"/>
    </row>
    <row r="41" spans="2:85" s="3" customFormat="1" ht="15.75" x14ac:dyDescent="0.25">
      <c r="B41" s="9" t="s">
        <v>32</v>
      </c>
      <c r="C41" s="198" t="str">
        <f>IF(C88="","",IF((C88-zval(Bi_2010!C41))=0,C88,IF((C88-zval(Bi_2010!C41))&gt;0,C88,Bi_2010!C41)))</f>
        <v/>
      </c>
      <c r="D41" s="195" t="str">
        <f>IF(D88="","",IF((D88-zval(Bi_2010!D41))=0,D88,IF((D88-zval(Bi_2010!D41))&gt;0,D88,Bi_2010!D41)))</f>
        <v/>
      </c>
      <c r="E41" s="195" t="str">
        <f>IF(E88="","",IF((E88-zval(Bi_2010!E41))=0,E88,IF((E88-zval(Bi_2010!E41))&gt;0,E88,Bi_2010!E41)))</f>
        <v/>
      </c>
      <c r="F41" s="195" t="str">
        <f>IF(F88="","",IF((F88-zval(Bi_2010!F41))=0,F88,IF((F88-zval(Bi_2010!F41))&gt;0,F88,Bi_2010!F41)))</f>
        <v/>
      </c>
      <c r="G41" s="195" t="str">
        <f>IF(G88="","",IF((G88-zval(Bi_2010!G41))=0,G88,IF((G88-zval(Bi_2010!G41))&gt;0,G88,Bi_2010!G41)))</f>
        <v/>
      </c>
      <c r="H41" s="195" t="str">
        <f>IF(H88="","",IF((H88-zval(Bi_2010!H41))=0,H88,IF((H88-zval(Bi_2010!H41))&gt;0,H88,Bi_2010!H41)))</f>
        <v/>
      </c>
      <c r="I41" s="195" t="str">
        <f>IF(I88="","",IF((I88-zval(Bi_2010!I41))=0,I88,IF((I88-zval(Bi_2010!I41))&gt;0,I88,Bi_2010!I41)))</f>
        <v/>
      </c>
      <c r="J41" s="195" t="str">
        <f>IF(J88="","",IF((J88-zval(Bi_2010!J41))=0,J88,IF((J88-zval(Bi_2010!J41))&gt;0,J88,Bi_2010!J41)))</f>
        <v/>
      </c>
      <c r="K41" s="195" t="str">
        <f>IF(K88="","",IF((K88-zval(Bi_2010!K41))=0,K88,IF((K88-zval(Bi_2010!K41))&gt;0,K88,Bi_2010!K41)))</f>
        <v/>
      </c>
      <c r="L41" s="195" t="str">
        <f>IF(L88="","",IF((L88-zval(Bi_2010!L41))=0,L88,IF((L88-zval(Bi_2010!L41))&gt;0,L88,Bi_2010!L41)))</f>
        <v/>
      </c>
      <c r="M41" s="195" t="str">
        <f>IF(M88="","",IF((M88-zval(Bi_2010!M41))=0,M88,IF((M88-zval(Bi_2010!M41))&gt;0,M88,Bi_2010!M41)))</f>
        <v/>
      </c>
      <c r="N41" s="195" t="str">
        <f>IF(N88="","",IF((N88-zval(Bi_2010!N41))=0,N88,IF((N88-zval(Bi_2010!N41))&gt;0,N88,Bi_2010!N41)))</f>
        <v/>
      </c>
      <c r="O41" s="195" t="str">
        <f>IF(O88="","",IF((O88-zval(Bi_2010!O41))=0,O88,IF((O88-zval(Bi_2010!O41))&gt;0,O88,Bi_2010!O41)))</f>
        <v/>
      </c>
      <c r="P41" s="195">
        <f>Bi_2010!P41</f>
        <v>1</v>
      </c>
      <c r="Q41" s="195" t="str">
        <f>IF(Q88="","",IF((Q88-zval(Bi_2010!Q41))=0,Q88,IF((Q88-zval(Bi_2010!Q41))&gt;0,Q88,Bi_2010!Q41)))</f>
        <v/>
      </c>
      <c r="R41" s="195" t="str">
        <f>IF(R88="","",IF((R88-zval(Bi_2010!R41))=0,R88,IF((R88-zval(Bi_2010!R41))&gt;0,R88,Bi_2010!R41)))</f>
        <v/>
      </c>
      <c r="S41" s="195" t="str">
        <f>IF(S88="","",IF((S88-zval(Bi_2010!S41))=0,S88,IF((S88-zval(Bi_2010!S41))&gt;0,S88,Bi_2010!S41)))</f>
        <v/>
      </c>
      <c r="T41" s="195" t="str">
        <f>IF(T88="","",IF((T88-zval(Bi_2010!T41))=0,T88,IF((T88-zval(Bi_2010!T41))&gt;0,T88,Bi_2010!T41)))</f>
        <v/>
      </c>
      <c r="U41" s="195" t="str">
        <f>IF(U88="","",IF((U88-zval(Bi_2010!U41))=0,U88,IF((U88-zval(Bi_2010!U41))&gt;0,U88,Bi_2010!U41)))</f>
        <v/>
      </c>
      <c r="V41" s="195" t="str">
        <f>IF(V88="","",IF((V88-zval(Bi_2010!V41))=0,V88,IF((V88-zval(Bi_2010!V41))&gt;0,V88,Bi_2010!V41)))</f>
        <v/>
      </c>
      <c r="W41" s="195" t="str">
        <f>IF(W88="","",IF((W88-zval(Bi_2010!W41))=0,W88,IF((W88-zval(Bi_2010!W41))&gt;0,W88,Bi_2010!W41)))</f>
        <v/>
      </c>
      <c r="X41" s="195" t="str">
        <f>IF(X88="","",IF((X88-zval(Bi_2010!X41))=0,X88,IF((X88-zval(Bi_2010!X41))&gt;0,X88,Bi_2010!X41)))</f>
        <v/>
      </c>
      <c r="Y41" s="195" t="str">
        <f>IF(Y88="","",IF((Y88-zval(Bi_2010!Y41))=0,Y88,IF((Y88-zval(Bi_2010!Y41))&gt;0,Y88,Bi_2010!Y41)))</f>
        <v/>
      </c>
      <c r="Z41" s="195" t="str">
        <f>IF(Z88="","",IF((Z88-zval(Bi_2010!Z41))=0,Z88,IF((Z88-zval(Bi_2010!Z41))&gt;0,Z88,Bi_2010!Z41)))</f>
        <v/>
      </c>
      <c r="AA41" s="195" t="str">
        <f>IF(AA88="","",IF((AA88-zval(Bi_2010!AA41))=0,AA88,IF((AA88-zval(Bi_2010!AA41))&gt;0,AA88,Bi_2010!AA41)))</f>
        <v/>
      </c>
      <c r="AB41" s="195" t="str">
        <f>IF(AB88="","",IF((AB88-zval(Bi_2010!AB41))=0,AB88,IF((AB88-zval(Bi_2010!AB41))&gt;0,AB88,Bi_2010!AB41)))</f>
        <v/>
      </c>
      <c r="AC41" s="195" t="str">
        <f>IF(AC88="","",IF((AC88-zval(Bi_2010!AC41))=0,AC88,IF((AC88-zval(Bi_2010!AC41))&gt;0,AC88,Bi_2010!AC41)))</f>
        <v/>
      </c>
      <c r="AD41" s="195">
        <v>1.5</v>
      </c>
      <c r="AE41" s="195" t="str">
        <f>IF(AE88="","",IF((AE88-zval(Bi_2010!AE41))=0,AE88,IF((AE88-zval(Bi_2010!AE41))&gt;0,AE88,Bi_2010!AE41)))</f>
        <v/>
      </c>
      <c r="AF41" s="195" t="str">
        <f>IF(AF88="","",IF((AF88-zval(Bi_2010!AF41))=0,AF88,IF((AF88-zval(Bi_2010!AF41))&gt;0,AF88,Bi_2010!AF41)))</f>
        <v/>
      </c>
      <c r="AG41" s="195" t="str">
        <f>IF(AG88="","",IF((AG88-zval(Bi_2010!AG41))=0,AG88,IF((AG88-zval(Bi_2010!AG41))&gt;0,AG88,Bi_2010!AG41)))</f>
        <v/>
      </c>
      <c r="AH41" s="159">
        <f>AI40</f>
        <v>0.9</v>
      </c>
      <c r="AI41" s="200" t="str">
        <f>IF(AI88="","",IF((AI88-zval(Bi_2010!AI41))=0,AI88,IF((AI88-zval(Bi_2010!AI41))&gt;0,AI88,Bi_2010!AI41)))</f>
        <v/>
      </c>
      <c r="AJ41" s="195" t="str">
        <f>IF(AJ88="","",IF((AJ88-zval(Bi_2010!AJ41))=0,AJ88,IF((AJ88-zval(Bi_2010!AJ41))&gt;0,AJ88,Bi_2010!AJ41)))</f>
        <v/>
      </c>
      <c r="AK41" s="195" t="str">
        <f>IF(AK88="","",IF((AK88-zval(Bi_2010!AK41))=0,AK88,IF((AK88-zval(Bi_2010!AK41))&gt;0,AK88,Bi_2010!AK41)))</f>
        <v/>
      </c>
      <c r="AL41" s="99">
        <f>IF(AL88="","",IF((AL88-zval(Bi_2010!AL41))=0,AL88,IF((AL88-zval(Bi_2010!AL41))&gt;0,AL88,Bi_2010!AL41)))</f>
        <v>0.6</v>
      </c>
      <c r="AM41" s="196" t="str">
        <f>IF(AM88="","",IF((AM88-zval(Bi_2010!AM41))=0,AM88,IF((AM88-zval(Bi_2010!AM41))&gt;0,AM88,Bi_2010!AM41)))</f>
        <v/>
      </c>
      <c r="AV41" s="9" t="s">
        <v>32</v>
      </c>
      <c r="AW41" s="88"/>
      <c r="AX41" s="78"/>
      <c r="AY41" s="78"/>
      <c r="AZ41" s="78"/>
      <c r="BA41" s="78"/>
      <c r="BB41" s="78"/>
      <c r="BC41" s="78"/>
      <c r="BD41" s="78"/>
      <c r="BE41" s="78"/>
      <c r="BF41" s="78"/>
      <c r="BG41" s="78"/>
      <c r="BH41" s="78"/>
      <c r="BI41" s="78"/>
      <c r="BJ41" s="77">
        <v>2.5</v>
      </c>
      <c r="BK41" s="78"/>
      <c r="BL41" s="78"/>
      <c r="BM41" s="78"/>
      <c r="BN41" s="78"/>
      <c r="BO41" s="78"/>
      <c r="BP41" s="78"/>
      <c r="BQ41" s="78"/>
      <c r="BR41" s="78"/>
      <c r="BS41" s="78"/>
      <c r="BT41" s="78"/>
      <c r="BU41" s="78"/>
      <c r="BV41" s="78"/>
      <c r="BW41" s="78"/>
      <c r="BX41" s="78">
        <v>1</v>
      </c>
      <c r="BY41" s="78"/>
      <c r="BZ41" s="78"/>
      <c r="CA41" s="78"/>
      <c r="CB41" s="78">
        <v>0.7</v>
      </c>
      <c r="CC41" s="81"/>
      <c r="CD41" s="78"/>
      <c r="CE41" s="78"/>
      <c r="CF41" s="78">
        <v>0.35</v>
      </c>
      <c r="CG41" s="89"/>
    </row>
    <row r="42" spans="2:85" s="3" customFormat="1" ht="15.75" x14ac:dyDescent="0.25">
      <c r="B42" s="9" t="s">
        <v>33</v>
      </c>
      <c r="C42" s="198" t="str">
        <f>IF(C89="","",IF((C89-zval(Bi_2010!C42))=0,C89,IF((C89-zval(Bi_2010!C42))&gt;0,C89,Bi_2010!C42)))</f>
        <v/>
      </c>
      <c r="D42" s="195" t="str">
        <f>IF(D89="","",IF((D89-zval(Bi_2010!D42))=0,D89,IF((D89-zval(Bi_2010!D42))&gt;0,D89,Bi_2010!D42)))</f>
        <v/>
      </c>
      <c r="E42" s="195" t="str">
        <f>IF(E89="","",IF((E89-zval(Bi_2010!E42))=0,E89,IF((E89-zval(Bi_2010!E42))&gt;0,E89,Bi_2010!E42)))</f>
        <v/>
      </c>
      <c r="F42" s="195" t="str">
        <f>IF(F89="","",IF((F89-zval(Bi_2010!F42))=0,F89,IF((F89-zval(Bi_2010!F42))&gt;0,F89,Bi_2010!F42)))</f>
        <v/>
      </c>
      <c r="G42" s="195" t="str">
        <f>IF(G89="","",IF((G89-zval(Bi_2010!G42))=0,G89,IF((G89-zval(Bi_2010!G42))&gt;0,G89,Bi_2010!G42)))</f>
        <v/>
      </c>
      <c r="H42" s="195" t="str">
        <f>IF(H89="","",IF((H89-zval(Bi_2010!H42))=0,H89,IF((H89-zval(Bi_2010!H42))&gt;0,H89,Bi_2010!H42)))</f>
        <v/>
      </c>
      <c r="I42" s="195" t="str">
        <f>IF(I89="","",IF((I89-zval(Bi_2010!I42))=0,I89,IF((I89-zval(Bi_2010!I42))&gt;0,I89,Bi_2010!I42)))</f>
        <v/>
      </c>
      <c r="J42" s="195" t="str">
        <f>IF(J89="","",IF((J89-zval(Bi_2010!J42))=0,J89,IF((J89-zval(Bi_2010!J42))&gt;0,J89,Bi_2010!J42)))</f>
        <v/>
      </c>
      <c r="K42" s="195" t="str">
        <f>IF(K89="","",IF((K89-zval(Bi_2010!K42))=0,K89,IF((K89-zval(Bi_2010!K42))&gt;0,K89,Bi_2010!K42)))</f>
        <v/>
      </c>
      <c r="L42" s="195" t="str">
        <f>IF(L89="","",IF((L89-zval(Bi_2010!L42))=0,L89,IF((L89-zval(Bi_2010!L42))&gt;0,L89,Bi_2010!L42)))</f>
        <v/>
      </c>
      <c r="M42" s="195" t="str">
        <f>IF(M89="","",IF((M89-zval(Bi_2010!M42))=0,M89,IF((M89-zval(Bi_2010!M42))&gt;0,M89,Bi_2010!M42)))</f>
        <v/>
      </c>
      <c r="N42" s="195" t="str">
        <f>IF(N89="","",IF((N89-zval(Bi_2010!N42))=0,N89,IF((N89-zval(Bi_2010!N42))&gt;0,N89,Bi_2010!N42)))</f>
        <v/>
      </c>
      <c r="O42" s="195" t="str">
        <f>IF(O89="","",IF((O89-zval(Bi_2010!O42))=0,O89,IF((O89-zval(Bi_2010!O42))&gt;0,O89,Bi_2010!O42)))</f>
        <v/>
      </c>
      <c r="P42" s="195" t="str">
        <f>IF(P89="","",IF((P89-zval(Bi_2010!P42))=0,P89,IF((P89-zval(Bi_2010!P42))&gt;0,P89,Bi_2010!P42)))</f>
        <v/>
      </c>
      <c r="Q42" s="195" t="str">
        <f>IF(Q89="","",IF((Q89-zval(Bi_2010!Q42))=0,Q89,IF((Q89-zval(Bi_2010!Q42))&gt;0,Q89,Bi_2010!Q42)))</f>
        <v/>
      </c>
      <c r="R42" s="195" t="str">
        <f>IF(R89="","",IF((R89-zval(Bi_2010!R42))=0,R89,IF((R89-zval(Bi_2010!R42))&gt;0,R89,Bi_2010!R42)))</f>
        <v/>
      </c>
      <c r="S42" s="195">
        <f>IF(S89="","",IF((S89-zval(Bi_2010!S42))=0,S89,IF((S89-zval(Bi_2010!S42))&gt;0,S89,Bi_2010!S42)))</f>
        <v>1</v>
      </c>
      <c r="T42" s="195" t="str">
        <f>IF(T89="","",IF((T89-zval(Bi_2010!T42))=0,T89,IF((T89-zval(Bi_2010!T42))&gt;0,T89,Bi_2010!T42)))</f>
        <v/>
      </c>
      <c r="U42" s="195" t="str">
        <f>IF(U89="","",IF((U89-zval(Bi_2010!U42))=0,U89,IF((U89-zval(Bi_2010!U42))&gt;0,U89,Bi_2010!U42)))</f>
        <v/>
      </c>
      <c r="V42" s="195" t="str">
        <f>IF(V89="","",IF((V89-zval(Bi_2010!V42))=0,V89,IF((V89-zval(Bi_2010!V42))&gt;0,V89,Bi_2010!V42)))</f>
        <v/>
      </c>
      <c r="W42" s="195" t="str">
        <f>IF(W89="","",IF((W89-zval(Bi_2010!W42))=0,W89,IF((W89-zval(Bi_2010!W42))&gt;0,W89,Bi_2010!W42)))</f>
        <v/>
      </c>
      <c r="X42" s="195" t="str">
        <f>IF(X89="","",IF((X89-zval(Bi_2010!X42))=0,X89,IF((X89-zval(Bi_2010!X42))&gt;0,X89,Bi_2010!X42)))</f>
        <v/>
      </c>
      <c r="Y42" s="195" t="str">
        <f>IF(Y89="","",IF((Y89-zval(Bi_2010!Y42))=0,Y89,IF((Y89-zval(Bi_2010!Y42))&gt;0,Y89,Bi_2010!Y42)))</f>
        <v/>
      </c>
      <c r="Z42" s="195" t="str">
        <f>IF(Z89="","",IF((Z89-zval(Bi_2010!Z42))=0,Z89,IF((Z89-zval(Bi_2010!Z42))&gt;0,Z89,Bi_2010!Z42)))</f>
        <v/>
      </c>
      <c r="AA42" s="195" t="str">
        <f>IF(AA89="","",IF((AA89-zval(Bi_2010!AA42))=0,AA89,IF((AA89-zval(Bi_2010!AA42))&gt;0,AA89,Bi_2010!AA42)))</f>
        <v/>
      </c>
      <c r="AB42" s="195" t="str">
        <f>IF(AB89="","",IF((AB89-zval(Bi_2010!AB42))=0,AB89,IF((AB89-zval(Bi_2010!AB42))&gt;0,AB89,Bi_2010!AB42)))</f>
        <v/>
      </c>
      <c r="AC42" s="195" t="str">
        <f>IF(AC89="","",IF((AC89-zval(Bi_2010!AC42))=0,AC89,IF((AC89-zval(Bi_2010!AC42))&gt;0,AC89,Bi_2010!AC42)))</f>
        <v/>
      </c>
      <c r="AD42" s="195" t="str">
        <f>IF(AD89="","",IF((AD89-zval(Bi_2010!AD42))=0,AD89,IF((AD89-zval(Bi_2010!AD42))&gt;0,AD89,Bi_2010!AD42)))</f>
        <v/>
      </c>
      <c r="AE42" s="195" t="str">
        <f>IF(AE89="","",IF((AE89-zval(Bi_2010!AE42))=0,AE89,IF((AE89-zval(Bi_2010!AE42))&gt;0,AE89,Bi_2010!AE42)))</f>
        <v/>
      </c>
      <c r="AF42" s="195" t="str">
        <f>IF(AF89="","",IF((AF89-zval(Bi_2010!AF42))=0,AF89,IF((AF89-zval(Bi_2010!AF42))&gt;0,AF89,Bi_2010!AF42)))</f>
        <v/>
      </c>
      <c r="AG42" s="99">
        <f>IF(AG89="","",IF((AG89-zval(Bi_2010!AG42))=0,AG89,IF((AG89-zval(Bi_2010!AG42))&gt;0,AG89,Bi_2010!AG42)))</f>
        <v>0.25</v>
      </c>
      <c r="AH42" s="99">
        <f>IF(AH89="","",IF((AH89-zval(Bi_2010!AH42))=0,AH89,IF((AH89-zval(Bi_2010!AH42))&gt;0,AH89,Bi_2010!AH42)))</f>
        <v>0.5</v>
      </c>
      <c r="AI42" s="195" t="str">
        <f>IF(AI89="","",IF((AI89-zval(Bi_2010!AI42))=0,AI89,IF((AI89-zval(Bi_2010!AI42))&gt;0,AI89,Bi_2010!AI42)))</f>
        <v/>
      </c>
      <c r="AJ42" s="200" t="str">
        <f>IF(AJ89="","",IF((AJ89-zval(Bi_2010!AJ42))=0,AJ89,IF((AJ89-zval(Bi_2010!AJ42))&gt;0,AJ89,Bi_2010!AJ42)))</f>
        <v/>
      </c>
      <c r="AK42" s="195" t="str">
        <f>IF(AK89="","",IF((AK89-zval(Bi_2010!AK42))=0,AK89,IF((AK89-zval(Bi_2010!AK42))&gt;0,AK89,Bi_2010!AK42)))</f>
        <v/>
      </c>
      <c r="AL42" s="99">
        <f>IF(AL89="","",IF((AL89-zval(Bi_2010!AL42))=0,AL89,IF((AL89-zval(Bi_2010!AL42))&gt;0,AL89,Bi_2010!AL42)))</f>
        <v>0.45</v>
      </c>
      <c r="AM42" s="196" t="str">
        <f>IF(AM89="","",IF((AM89-zval(Bi_2010!AM42))=0,AM89,IF((AM89-zval(Bi_2010!AM42))&gt;0,AM89,Bi_2010!AM42)))</f>
        <v/>
      </c>
      <c r="AV42" s="9" t="s">
        <v>33</v>
      </c>
      <c r="AW42" s="88"/>
      <c r="AX42" s="78"/>
      <c r="AY42" s="78"/>
      <c r="AZ42" s="78"/>
      <c r="BA42" s="78"/>
      <c r="BB42" s="78"/>
      <c r="BC42" s="78"/>
      <c r="BD42" s="78"/>
      <c r="BE42" s="78"/>
      <c r="BF42" s="78"/>
      <c r="BG42" s="78"/>
      <c r="BH42" s="78"/>
      <c r="BI42" s="78"/>
      <c r="BJ42" s="78"/>
      <c r="BK42" s="78"/>
      <c r="BL42" s="78"/>
      <c r="BM42" s="78">
        <v>1</v>
      </c>
      <c r="BN42" s="78"/>
      <c r="BO42" s="78"/>
      <c r="BP42" s="78"/>
      <c r="BQ42" s="78"/>
      <c r="BR42" s="78"/>
      <c r="BS42" s="78"/>
      <c r="BT42" s="78"/>
      <c r="BU42" s="78"/>
      <c r="BV42" s="78"/>
      <c r="BW42" s="78"/>
      <c r="BX42" s="78"/>
      <c r="BY42" s="78"/>
      <c r="BZ42" s="78"/>
      <c r="CA42" s="77">
        <v>0.25</v>
      </c>
      <c r="CB42" s="78">
        <v>0.5</v>
      </c>
      <c r="CC42" s="78"/>
      <c r="CD42" s="81"/>
      <c r="CE42" s="78"/>
      <c r="CF42" s="78">
        <v>0.4</v>
      </c>
      <c r="CG42" s="89"/>
    </row>
    <row r="43" spans="2:85" s="3" customFormat="1" ht="15.75" x14ac:dyDescent="0.25">
      <c r="B43" s="9" t="s">
        <v>34</v>
      </c>
      <c r="C43" s="198" t="str">
        <f>IF(C90="","",IF((C90-zval(Bi_2010!C43))=0,C90,IF((C90-zval(Bi_2010!C43))&gt;0,C90,Bi_2010!C43)))</f>
        <v/>
      </c>
      <c r="D43" s="195" t="str">
        <f>IF(D90="","",IF((D90-zval(Bi_2010!D43))=0,D90,IF((D90-zval(Bi_2010!D43))&gt;0,D90,Bi_2010!D43)))</f>
        <v/>
      </c>
      <c r="E43" s="195">
        <f>IF(E90="","",IF((E90-zval(Bi_2010!E43))=0,E90,IF((E90-zval(Bi_2010!E43))&gt;0,E90,Bi_2010!E43)))</f>
        <v>0.45</v>
      </c>
      <c r="F43" s="195" t="str">
        <f>IF(F90="","",IF((F90-zval(Bi_2010!F43))=0,F90,IF((F90-zval(Bi_2010!F43))&gt;0,F90,Bi_2010!F43)))</f>
        <v/>
      </c>
      <c r="G43" s="195" t="str">
        <f>IF(G90="","",IF((G90-zval(Bi_2010!G43))=0,G90,IF((G90-zval(Bi_2010!G43))&gt;0,G90,Bi_2010!G43)))</f>
        <v/>
      </c>
      <c r="H43" s="195" t="str">
        <f>IF(H90="","",IF((H90-zval(Bi_2010!H43))=0,H90,IF((H90-zval(Bi_2010!H43))&gt;0,H90,Bi_2010!H43)))</f>
        <v/>
      </c>
      <c r="I43" s="195" t="str">
        <f>IF(I90="","",IF((I90-zval(Bi_2010!I43))=0,I90,IF((I90-zval(Bi_2010!I43))&gt;0,I90,Bi_2010!I43)))</f>
        <v/>
      </c>
      <c r="J43" s="195" t="str">
        <f>IF(J90="","",IF((J90-zval(Bi_2010!J43))=0,J90,IF((J90-zval(Bi_2010!J43))&gt;0,J90,Bi_2010!J43)))</f>
        <v/>
      </c>
      <c r="K43" s="195" t="str">
        <f>IF(K90="","",IF((K90-zval(Bi_2010!K43))=0,K90,IF((K90-zval(Bi_2010!K43))&gt;0,K90,Bi_2010!K43)))</f>
        <v/>
      </c>
      <c r="L43" s="195" t="str">
        <f>IF(L90="","",IF((L90-zval(Bi_2010!L43))=0,L90,IF((L90-zval(Bi_2010!L43))&gt;0,L90,Bi_2010!L43)))</f>
        <v/>
      </c>
      <c r="M43" s="195" t="str">
        <f>IF(M90="","",IF((M90-zval(Bi_2010!M43))=0,M90,IF((M90-zval(Bi_2010!M43))&gt;0,M90,Bi_2010!M43)))</f>
        <v/>
      </c>
      <c r="N43" s="195" t="str">
        <f>IF(N90="","",IF((N90-zval(Bi_2010!N43))=0,N90,IF((N90-zval(Bi_2010!N43))&gt;0,N90,Bi_2010!N43)))</f>
        <v/>
      </c>
      <c r="O43" s="195">
        <f>IF(O90="","",IF((O90-zval(Bi_2010!O43))=0,O90,IF((O90-zval(Bi_2010!O43))&gt;0,O90,Bi_2010!O43)))</f>
        <v>0.6</v>
      </c>
      <c r="P43" s="195" t="str">
        <f>IF(P90="","",IF((P90-zval(Bi_2010!P43))=0,P90,IF((P90-zval(Bi_2010!P43))&gt;0,P90,Bi_2010!P43)))</f>
        <v/>
      </c>
      <c r="Q43" s="195" t="str">
        <f>IF(Q90="","",IF((Q90-zval(Bi_2010!Q43))=0,Q90,IF((Q90-zval(Bi_2010!Q43))&gt;0,Q90,Bi_2010!Q43)))</f>
        <v/>
      </c>
      <c r="R43" s="195" t="str">
        <f>IF(R90="","",IF((R90-zval(Bi_2010!R43))=0,R90,IF((R90-zval(Bi_2010!R43))&gt;0,R90,Bi_2010!R43)))</f>
        <v/>
      </c>
      <c r="S43" s="195" t="str">
        <f>IF(S90="","",IF((S90-zval(Bi_2010!S43))=0,S90,IF((S90-zval(Bi_2010!S43))&gt;0,S90,Bi_2010!S43)))</f>
        <v/>
      </c>
      <c r="T43" s="195" t="str">
        <f>IF(T90="","",IF((T90-zval(Bi_2010!T43))=0,T90,IF((T90-zval(Bi_2010!T43))&gt;0,T90,Bi_2010!T43)))</f>
        <v/>
      </c>
      <c r="U43" s="195" t="str">
        <f>IF(U90="","",IF((U90-zval(Bi_2010!U43))=0,U90,IF((U90-zval(Bi_2010!U43))&gt;0,U90,Bi_2010!U43)))</f>
        <v/>
      </c>
      <c r="V43" s="195" t="str">
        <f>IF(V90="","",IF((V90-zval(Bi_2010!V43))=0,V90,IF((V90-zval(Bi_2010!V43))&gt;0,V90,Bi_2010!V43)))</f>
        <v/>
      </c>
      <c r="W43" s="195" t="str">
        <f>IF(W90="","",IF((W90-zval(Bi_2010!W43))=0,W90,IF((W90-zval(Bi_2010!W43))&gt;0,W90,Bi_2010!W43)))</f>
        <v/>
      </c>
      <c r="X43" s="195" t="str">
        <f>IF(X90="","",IF((X90-zval(Bi_2010!X43))=0,X90,IF((X90-zval(Bi_2010!X43))&gt;0,X90,Bi_2010!X43)))</f>
        <v/>
      </c>
      <c r="Y43" s="195" t="str">
        <f>IF(Y90="","",IF((Y90-zval(Bi_2010!Y43))=0,Y90,IF((Y90-zval(Bi_2010!Y43))&gt;0,Y90,Bi_2010!Y43)))</f>
        <v/>
      </c>
      <c r="Z43" s="195" t="str">
        <f>IF(Z90="","",IF((Z90-zval(Bi_2010!Z43))=0,Z90,IF((Z90-zval(Bi_2010!Z43))&gt;0,Z90,Bi_2010!Z43)))</f>
        <v/>
      </c>
      <c r="AA43" s="195" t="str">
        <f>IF(AA90="","",IF((AA90-zval(Bi_2010!AA43))=0,AA90,IF((AA90-zval(Bi_2010!AA43))&gt;0,AA90,Bi_2010!AA43)))</f>
        <v/>
      </c>
      <c r="AB43" s="195" t="str">
        <f>IF(AB90="","",IF((AB90-zval(Bi_2010!AB43))=0,AB90,IF((AB90-zval(Bi_2010!AB43))&gt;0,AB90,Bi_2010!AB43)))</f>
        <v/>
      </c>
      <c r="AC43" s="195" t="str">
        <f>IF(AC90="","",IF((AC90-zval(Bi_2010!AC43))=0,AC90,IF((AC90-zval(Bi_2010!AC43))&gt;0,AC90,Bi_2010!AC43)))</f>
        <v/>
      </c>
      <c r="AD43" s="195" t="str">
        <f>IF(AD90="","",IF((AD90-zval(Bi_2010!AD43))=0,AD90,IF((AD90-zval(Bi_2010!AD43))&gt;0,AD90,Bi_2010!AD43)))</f>
        <v/>
      </c>
      <c r="AE43" s="195" t="str">
        <f>IF(AE90="","",IF((AE90-zval(Bi_2010!AE43))=0,AE90,IF((AE90-zval(Bi_2010!AE43))&gt;0,AE90,Bi_2010!AE43)))</f>
        <v/>
      </c>
      <c r="AF43" s="195" t="str">
        <f>IF(AF90="","",IF((AF90-zval(Bi_2010!AF43))=0,AF90,IF((AF90-zval(Bi_2010!AF43))&gt;0,AF90,Bi_2010!AF43)))</f>
        <v/>
      </c>
      <c r="AG43" s="159">
        <v>0</v>
      </c>
      <c r="AH43" s="195" t="str">
        <f>IF(AH90="","",IF((AH90-zval(Bi_2010!AH43))=0,AH90,IF((AH90-zval(Bi_2010!AH43))&gt;0,AH90,Bi_2010!AH43)))</f>
        <v/>
      </c>
      <c r="AI43" s="195" t="str">
        <f>IF(AI90="","",IF((AI90-zval(Bi_2010!AI43))=0,AI90,IF((AI90-zval(Bi_2010!AI43))&gt;0,AI90,Bi_2010!AI43)))</f>
        <v/>
      </c>
      <c r="AJ43" s="195" t="str">
        <f>IF(AJ90="","",IF((AJ90-zval(Bi_2010!AJ43))=0,AJ90,IF((AJ90-zval(Bi_2010!AJ43))&gt;0,AJ90,Bi_2010!AJ43)))</f>
        <v/>
      </c>
      <c r="AK43" s="200" t="str">
        <f>IF(AK90="","",IF((AK90-zval(Bi_2010!AK43))=0,AK90,IF((AK90-zval(Bi_2010!AK43))&gt;0,AK90,Bi_2010!AK43)))</f>
        <v/>
      </c>
      <c r="AL43" s="99">
        <f>IF(AL90="","",IF((AL90-zval(Bi_2010!AL43))=0,AL90,IF((AL90-zval(Bi_2010!AL43))&gt;0,AL90,Bi_2010!AL43)))</f>
        <v>0.85</v>
      </c>
      <c r="AM43" s="196" t="str">
        <f>IF(AM90="","",IF((AM90-zval(Bi_2010!AM43))=0,AM90,IF((AM90-zval(Bi_2010!AM43))&gt;0,AM90,Bi_2010!AM43)))</f>
        <v/>
      </c>
      <c r="AV43" s="9" t="s">
        <v>34</v>
      </c>
      <c r="AW43" s="88"/>
      <c r="AX43" s="78"/>
      <c r="AY43" s="78">
        <v>0.45</v>
      </c>
      <c r="AZ43" s="78"/>
      <c r="BA43" s="78"/>
      <c r="BB43" s="78"/>
      <c r="BC43" s="78"/>
      <c r="BD43" s="78"/>
      <c r="BE43" s="78"/>
      <c r="BF43" s="78"/>
      <c r="BG43" s="78"/>
      <c r="BH43" s="78"/>
      <c r="BI43" s="78">
        <v>0.3</v>
      </c>
      <c r="BJ43" s="78"/>
      <c r="BK43" s="78"/>
      <c r="BL43" s="78"/>
      <c r="BM43" s="78"/>
      <c r="BN43" s="78"/>
      <c r="BO43" s="78"/>
      <c r="BP43" s="78"/>
      <c r="BQ43" s="78"/>
      <c r="BR43" s="78"/>
      <c r="BS43" s="78"/>
      <c r="BT43" s="78"/>
      <c r="BU43" s="78"/>
      <c r="BV43" s="78"/>
      <c r="BW43" s="78"/>
      <c r="BX43" s="78"/>
      <c r="BY43" s="78"/>
      <c r="BZ43" s="78"/>
      <c r="CA43" s="77">
        <v>0.25</v>
      </c>
      <c r="CB43" s="78"/>
      <c r="CC43" s="78"/>
      <c r="CD43" s="78"/>
      <c r="CE43" s="81"/>
      <c r="CF43" s="77">
        <v>0.6</v>
      </c>
      <c r="CG43" s="89"/>
    </row>
    <row r="44" spans="2:85" s="3" customFormat="1" ht="15.75" x14ac:dyDescent="0.25">
      <c r="B44" s="9" t="s">
        <v>35</v>
      </c>
      <c r="C44" s="198" t="str">
        <f>IF(C91="","",IF((C91-zval(Bi_2010!C44))=0,C91,IF((C91-zval(Bi_2010!C44))&gt;0,C91,Bi_2010!C44)))</f>
        <v/>
      </c>
      <c r="D44" s="195" t="str">
        <f>IF(D91="","",IF((D91-zval(Bi_2010!D44))=0,D91,IF((D91-zval(Bi_2010!D44))&gt;0,D91,Bi_2010!D44)))</f>
        <v/>
      </c>
      <c r="E44" s="99">
        <f>IF(E91="","",IF((E91-zval(Bi_2010!E44))=0,E91,IF((E91-zval(Bi_2010!E44))&gt;0,E91,Bi_2010!E44)))</f>
        <v>1</v>
      </c>
      <c r="F44" s="195" t="str">
        <f>IF(F91="","",IF((F91-zval(Bi_2010!F44))=0,F91,IF((F91-zval(Bi_2010!F44))&gt;0,F91,Bi_2010!F44)))</f>
        <v/>
      </c>
      <c r="G44" s="195" t="str">
        <f>IF(G91="","",IF((G91-zval(Bi_2010!G44))=0,G91,IF((G91-zval(Bi_2010!G44))&gt;0,G91,Bi_2010!G44)))</f>
        <v/>
      </c>
      <c r="H44" s="195" t="str">
        <f>IF(H91="","",IF((H91-zval(Bi_2010!H44))=0,H91,IF((H91-zval(Bi_2010!H44))&gt;0,H91,Bi_2010!H44)))</f>
        <v/>
      </c>
      <c r="I44" s="195" t="str">
        <f>IF(I91="","",IF((I91-zval(Bi_2010!I44))=0,I91,IF((I91-zval(Bi_2010!I44))&gt;0,I91,Bi_2010!I44)))</f>
        <v/>
      </c>
      <c r="J44" s="195" t="str">
        <f>IF(J91="","",IF((J91-zval(Bi_2010!J44))=0,J91,IF((J91-zval(Bi_2010!J44))&gt;0,J91,Bi_2010!J44)))</f>
        <v/>
      </c>
      <c r="K44" s="195" t="str">
        <f>IF(K91="","",IF((K91-zval(Bi_2010!K44))=0,K91,IF((K91-zval(Bi_2010!K44))&gt;0,K91,Bi_2010!K44)))</f>
        <v/>
      </c>
      <c r="L44" s="195" t="str">
        <f>IF(L91="","",IF((L91-zval(Bi_2010!L44))=0,L91,IF((L91-zval(Bi_2010!L44))&gt;0,L91,Bi_2010!L44)))</f>
        <v/>
      </c>
      <c r="M44" s="195" t="str">
        <f>IF(M91="","",IF((M91-zval(Bi_2010!M44))=0,M91,IF((M91-zval(Bi_2010!M44))&gt;0,M91,Bi_2010!M44)))</f>
        <v/>
      </c>
      <c r="N44" s="195" t="str">
        <f>IF(N91="","",IF((N91-zval(Bi_2010!N44))=0,N91,IF((N91-zval(Bi_2010!N44))&gt;0,N91,Bi_2010!N44)))</f>
        <v/>
      </c>
      <c r="O44" s="195" t="str">
        <f>IF(O91="","",IF((O91-zval(Bi_2010!O44))=0,O91,IF((O91-zval(Bi_2010!O44))&gt;0,O91,Bi_2010!O44)))</f>
        <v/>
      </c>
      <c r="P44" s="195">
        <f>IF(P91="","",IF((P91-zval(Bi_2010!P44))=0,P91,IF((P91-zval(Bi_2010!P44))&gt;0,P91,Bi_2010!P44)))</f>
        <v>0.6</v>
      </c>
      <c r="Q44" s="195" t="str">
        <f>IF(Q91="","",IF((Q91-zval(Bi_2010!Q44))=0,Q91,IF((Q91-zval(Bi_2010!Q44))&gt;0,Q91,Bi_2010!Q44)))</f>
        <v/>
      </c>
      <c r="R44" s="195" t="str">
        <f>IF(R91="","",IF((R91-zval(Bi_2010!R44))=0,R91,IF((R91-zval(Bi_2010!R44))&gt;0,R91,Bi_2010!R44)))</f>
        <v/>
      </c>
      <c r="S44" s="195" t="str">
        <f>IF(S91="","",IF((S91-zval(Bi_2010!S44))=0,S91,IF((S91-zval(Bi_2010!S44))&gt;0,S91,Bi_2010!S44)))</f>
        <v/>
      </c>
      <c r="T44" s="195" t="str">
        <f>IF(T91="","",IF((T91-zval(Bi_2010!T44))=0,T91,IF((T91-zval(Bi_2010!T44))&gt;0,T91,Bi_2010!T44)))</f>
        <v/>
      </c>
      <c r="U44" s="195" t="str">
        <f>IF(U91="","",IF((U91-zval(Bi_2010!U44))=0,U91,IF((U91-zval(Bi_2010!U44))&gt;0,U91,Bi_2010!U44)))</f>
        <v/>
      </c>
      <c r="V44" s="195" t="str">
        <f>IF(V91="","",IF((V91-zval(Bi_2010!V44))=0,V91,IF((V91-zval(Bi_2010!V44))&gt;0,V91,Bi_2010!V44)))</f>
        <v/>
      </c>
      <c r="W44" s="195" t="str">
        <f>IF(W91="","",IF((W91-zval(Bi_2010!W44))=0,W91,IF((W91-zval(Bi_2010!W44))&gt;0,W91,Bi_2010!W44)))</f>
        <v/>
      </c>
      <c r="X44" s="195" t="str">
        <f>IF(X91="","",IF((X91-zval(Bi_2010!X44))=0,X91,IF((X91-zval(Bi_2010!X44))&gt;0,X91,Bi_2010!X44)))</f>
        <v/>
      </c>
      <c r="Y44" s="195" t="str">
        <f>IF(Y91="","",IF((Y91-zval(Bi_2010!Y44))=0,Y91,IF((Y91-zval(Bi_2010!Y44))&gt;0,Y91,Bi_2010!Y44)))</f>
        <v/>
      </c>
      <c r="Z44" s="195" t="str">
        <f>IF(Z91="","",IF((Z91-zval(Bi_2010!Z44))=0,Z91,IF((Z91-zval(Bi_2010!Z44))&gt;0,Z91,Bi_2010!Z44)))</f>
        <v/>
      </c>
      <c r="AA44" s="195" t="str">
        <f>IF(AA91="","",IF((AA91-zval(Bi_2010!AA44))=0,AA91,IF((AA91-zval(Bi_2010!AA44))&gt;0,AA91,Bi_2010!AA44)))</f>
        <v/>
      </c>
      <c r="AB44" s="195">
        <f>IF(AB91="","",IF((AB91-zval(Bi_2010!AB44))=0,AB91,IF((AB91-zval(Bi_2010!AB44))&gt;0,AB91,Bi_2010!AB44)))</f>
        <v>1.3</v>
      </c>
      <c r="AC44" s="195" t="str">
        <f>IF(AC91="","",IF((AC91-zval(Bi_2010!AC44))=0,AC91,IF((AC91-zval(Bi_2010!AC44))&gt;0,AC91,Bi_2010!AC44)))</f>
        <v/>
      </c>
      <c r="AD44" s="195" t="str">
        <f>IF(AD91="","",IF((AD91-zval(Bi_2010!AD44))=0,AD91,IF((AD91-zval(Bi_2010!AD44))&gt;0,AD91,Bi_2010!AD44)))</f>
        <v/>
      </c>
      <c r="AE44" s="195" t="str">
        <f>IF(AE91="","",IF((AE91-zval(Bi_2010!AE44))=0,AE91,IF((AE91-zval(Bi_2010!AE44))&gt;0,AE91,Bi_2010!AE44)))</f>
        <v/>
      </c>
      <c r="AF44" s="195" t="str">
        <f>IF(AF91="","",IF((AF91-zval(Bi_2010!AF44))=0,AF91,IF((AF91-zval(Bi_2010!AF44))&gt;0,AF91,Bi_2010!AF44)))</f>
        <v/>
      </c>
      <c r="AG44" s="195">
        <f>AL39</f>
        <v>0.5</v>
      </c>
      <c r="AH44" s="195">
        <f>IF(AH91="","",IF((AH91-zval(Bi_2010!AH44))=0,AH91,IF((AH91-zval(Bi_2010!AH44))&gt;0,AH91,Bi_2010!AH44)))</f>
        <v>0.7</v>
      </c>
      <c r="AI44" s="195">
        <f>IF(AI91="","",IF((AI91-zval(Bi_2010!AI44))=0,AI91,IF((AI91-zval(Bi_2010!AI44))&gt;0,AI91,Bi_2010!AI44)))</f>
        <v>0.6</v>
      </c>
      <c r="AJ44" s="195">
        <f>IF(AJ91="","",IF((AJ91-zval(Bi_2010!AJ44))=0,AJ91,IF((AJ91-zval(Bi_2010!AJ44))&gt;0,AJ91,Bi_2010!AJ44)))</f>
        <v>0.45</v>
      </c>
      <c r="AK44" s="99">
        <f>AL43</f>
        <v>0.85</v>
      </c>
      <c r="AL44" s="200" t="str">
        <f>IF(AL91="","",IF((AL91-zval(Bi_2010!AL44))=0,AL91,IF((AL91-zval(Bi_2010!AL44))&gt;0,AL91,Bi_2010!AL44)))</f>
        <v/>
      </c>
      <c r="AM44" s="196" t="str">
        <f>IF(AM91="","",IF((AM91-zval(Bi_2010!AM44))=0,AM91,IF((AM91-zval(Bi_2010!AM44))&gt;0,AM91,Bi_2010!AM44)))</f>
        <v/>
      </c>
      <c r="AV44" s="9" t="s">
        <v>35</v>
      </c>
      <c r="AW44" s="88"/>
      <c r="AX44" s="78"/>
      <c r="AY44" s="77">
        <v>0.65</v>
      </c>
      <c r="AZ44" s="78"/>
      <c r="BA44" s="78"/>
      <c r="BB44" s="78"/>
      <c r="BC44" s="78"/>
      <c r="BD44" s="78"/>
      <c r="BE44" s="78"/>
      <c r="BF44" s="78"/>
      <c r="BG44" s="78"/>
      <c r="BH44" s="78"/>
      <c r="BI44" s="78"/>
      <c r="BJ44" s="78">
        <v>0.6</v>
      </c>
      <c r="BK44" s="78"/>
      <c r="BL44" s="78"/>
      <c r="BM44" s="78"/>
      <c r="BN44" s="78"/>
      <c r="BO44" s="78"/>
      <c r="BP44" s="78"/>
      <c r="BQ44" s="78"/>
      <c r="BR44" s="78"/>
      <c r="BS44" s="78"/>
      <c r="BT44" s="78"/>
      <c r="BU44" s="78"/>
      <c r="BV44" s="77">
        <v>0.65</v>
      </c>
      <c r="BW44" s="78"/>
      <c r="BX44" s="78"/>
      <c r="BY44" s="78"/>
      <c r="BZ44" s="78"/>
      <c r="CA44" s="78">
        <v>0.5</v>
      </c>
      <c r="CB44" s="78">
        <v>0.48</v>
      </c>
      <c r="CC44" s="77">
        <v>0.43</v>
      </c>
      <c r="CD44" s="77">
        <v>0.45</v>
      </c>
      <c r="CE44" s="77">
        <v>0.85</v>
      </c>
      <c r="CF44" s="81"/>
      <c r="CG44" s="89"/>
    </row>
    <row r="45" spans="2:85" ht="15.75" x14ac:dyDescent="0.25">
      <c r="B45" s="9" t="s">
        <v>36</v>
      </c>
      <c r="C45" s="201" t="str">
        <f>IF(C92="","",IF((C92-Bi_2010!C45)=0,C92,IF((C92-Bi_2010!C45)&gt;0,C92,Bi_2010!C45)))</f>
        <v/>
      </c>
      <c r="D45" s="202" t="str">
        <f>IF(D92="","",IF((D92-Bi_2010!D45)=0,D92,IF((D92-Bi_2010!D45)&gt;0,D92,Bi_2010!D45)))</f>
        <v/>
      </c>
      <c r="E45" s="202" t="str">
        <f>IF(E92="","",IF((E92-Bi_2010!E45)=0,E92,IF((E92-Bi_2010!E45)&gt;0,E92,Bi_2010!E45)))</f>
        <v/>
      </c>
      <c r="F45" s="202" t="str">
        <f>IF(F92="","",IF((F92-Bi_2010!F45)=0,F92,IF((F92-Bi_2010!F45)&gt;0,F92,Bi_2010!F45)))</f>
        <v/>
      </c>
      <c r="G45" s="202" t="str">
        <f>IF(G92="","",IF((G92-Bi_2010!G45)=0,G92,IF((G92-Bi_2010!G45)&gt;0,G92,Bi_2010!G45)))</f>
        <v/>
      </c>
      <c r="H45" s="202" t="str">
        <f>IF(H92="","",IF((H92-Bi_2010!H45)=0,H92,IF((H92-Bi_2010!H45)&gt;0,H92,Bi_2010!H45)))</f>
        <v/>
      </c>
      <c r="I45" s="202" t="str">
        <f>IF(I92="","",IF((I92-Bi_2010!I45)=0,I92,IF((I92-Bi_2010!I45)&gt;0,I92,Bi_2010!I45)))</f>
        <v/>
      </c>
      <c r="J45" s="202" t="str">
        <f>IF(J92="","",IF((J92-Bi_2010!J45)=0,J92,IF((J92-Bi_2010!J45)&gt;0,J92,Bi_2010!J45)))</f>
        <v/>
      </c>
      <c r="K45" s="202" t="str">
        <f>IF(K92="","",IF((K92-Bi_2010!K45)=0,K92,IF((K92-Bi_2010!K45)&gt;0,K92,Bi_2010!K45)))</f>
        <v/>
      </c>
      <c r="L45" s="202" t="str">
        <f>IF(L92="","",IF((L92-Bi_2010!L45)=0,L92,IF((L92-Bi_2010!L45)&gt;0,L92,Bi_2010!L45)))</f>
        <v/>
      </c>
      <c r="M45" s="202" t="str">
        <f>IF(M92="","",IF((M92-Bi_2010!M45)=0,M92,IF((M92-Bi_2010!M45)&gt;0,M92,Bi_2010!M45)))</f>
        <v/>
      </c>
      <c r="N45" s="202" t="str">
        <f>IF(N92="","",IF((N92-Bi_2010!N45)=0,N92,IF((N92-Bi_2010!N45)&gt;0,N92,Bi_2010!N45)))</f>
        <v/>
      </c>
      <c r="O45" s="202" t="str">
        <f>IF(O92="","",IF((O92-Bi_2010!O45)=0,O92,IF((O92-Bi_2010!O45)&gt;0,O92,Bi_2010!O45)))</f>
        <v/>
      </c>
      <c r="P45" s="202" t="str">
        <f>IF(P92="","",IF((P92-Bi_2010!P45)=0,P92,IF((P92-Bi_2010!P45)&gt;0,P92,Bi_2010!P45)))</f>
        <v/>
      </c>
      <c r="Q45" s="202" t="str">
        <f>IF(Q92="","",IF((Q92-Bi_2010!Q45)=0,Q92,IF((Q92-Bi_2010!Q45)&gt;0,Q92,Bi_2010!Q45)))</f>
        <v/>
      </c>
      <c r="R45" s="202" t="str">
        <f>IF(R92="","",IF((R92-Bi_2010!R45)=0,R92,IF((R92-Bi_2010!R45)&gt;0,R92,Bi_2010!R45)))</f>
        <v/>
      </c>
      <c r="S45" s="202" t="str">
        <f>IF(S92="","",IF((S92-Bi_2010!S45)=0,S92,IF((S92-Bi_2010!S45)&gt;0,S92,Bi_2010!S45)))</f>
        <v/>
      </c>
      <c r="T45" s="202" t="str">
        <f>IF(T92="","",IF((T92-Bi_2010!T45)=0,T92,IF((T92-Bi_2010!T45)&gt;0,T92,Bi_2010!T45)))</f>
        <v/>
      </c>
      <c r="U45" s="202" t="str">
        <f>IF(U92="","",IF((U92-Bi_2010!U45)=0,U92,IF((U92-Bi_2010!U45)&gt;0,U92,Bi_2010!U45)))</f>
        <v/>
      </c>
      <c r="V45" s="202" t="str">
        <f>IF(V92="","",IF((V92-Bi_2010!V45)=0,V92,IF((V92-Bi_2010!V45)&gt;0,V92,Bi_2010!V45)))</f>
        <v/>
      </c>
      <c r="W45" s="202" t="str">
        <f>IF(W92="","",IF((W92-Bi_2010!W45)=0,W92,IF((W92-Bi_2010!W45)&gt;0,W92,Bi_2010!W45)))</f>
        <v/>
      </c>
      <c r="X45" s="202" t="str">
        <f>IF(X92="","",IF((X92-Bi_2010!X45)=0,X92,IF((X92-Bi_2010!X45)&gt;0,X92,Bi_2010!X45)))</f>
        <v/>
      </c>
      <c r="Y45" s="202" t="str">
        <f>IF(Y92="","",IF((Y92-Bi_2010!Y45)=0,Y92,IF((Y92-Bi_2010!Y45)&gt;0,Y92,Bi_2010!Y45)))</f>
        <v/>
      </c>
      <c r="Z45" s="202" t="str">
        <f>IF(Z92="","",IF((Z92-Bi_2010!Z45)=0,Z92,IF((Z92-Bi_2010!Z45)&gt;0,Z92,Bi_2010!Z45)))</f>
        <v/>
      </c>
      <c r="AA45" s="202" t="str">
        <f>IF(AA92="","",IF((AA92-Bi_2010!AA45)=0,AA92,IF((AA92-Bi_2010!AA45)&gt;0,AA92,Bi_2010!AA45)))</f>
        <v/>
      </c>
      <c r="AB45" s="202" t="str">
        <f>IF(AB92="","",IF((AB92-Bi_2010!AB45)=0,AB92,IF((AB92-Bi_2010!AB45)&gt;0,AB92,Bi_2010!AB45)))</f>
        <v/>
      </c>
      <c r="AC45" s="202" t="str">
        <f>IF(AC92="","",IF((AC92-Bi_2010!AC45)=0,AC92,IF((AC92-Bi_2010!AC45)&gt;0,AC92,Bi_2010!AC45)))</f>
        <v/>
      </c>
      <c r="AD45" s="202" t="str">
        <f>IF(AD92="","",IF((AD92-Bi_2010!AD45)=0,AD92,IF((AD92-Bi_2010!AD45)&gt;0,AD92,Bi_2010!AD45)))</f>
        <v/>
      </c>
      <c r="AE45" s="202" t="str">
        <f>IF(AE92="","",IF((AE92-Bi_2010!AE45)=0,AE92,IF((AE92-Bi_2010!AE45)&gt;0,AE92,Bi_2010!AE45)))</f>
        <v/>
      </c>
      <c r="AF45" s="202" t="str">
        <f>IF(AF92="","",IF((AF92-Bi_2010!AF45)=0,AF92,IF((AF92-Bi_2010!AF45)&gt;0,AF92,Bi_2010!AF45)))</f>
        <v/>
      </c>
      <c r="AG45" s="203" t="str">
        <f>IF(AG92="","",IF((AG92-Bi_2010!AG45)=0,AG92,IF((AG92-Bi_2010!AG45)&gt;0,AG92,Bi_2010!AG45)))</f>
        <v/>
      </c>
      <c r="AH45" s="203" t="str">
        <f>IF(AH92="","",IF((AH92-Bi_2010!AH45)=0,AH92,IF((AH92-Bi_2010!AH45)&gt;0,AH92,Bi_2010!AH45)))</f>
        <v/>
      </c>
      <c r="AI45" s="203" t="str">
        <f>IF(AI92="","",IF((AI92-Bi_2010!AI45)=0,AI92,IF((AI92-Bi_2010!AI45)&gt;0,AI92,Bi_2010!AI45)))</f>
        <v/>
      </c>
      <c r="AJ45" s="203" t="str">
        <f>IF(AJ92="","",IF((AJ92-Bi_2010!AJ45)=0,AJ92,IF((AJ92-Bi_2010!AJ45)&gt;0,AJ92,Bi_2010!AJ45)))</f>
        <v/>
      </c>
      <c r="AK45" s="203" t="str">
        <f>IF(AK92="","",IF((AK92-Bi_2010!AK45)=0,AK92,IF((AK92-Bi_2010!AK45)&gt;0,AK92,Bi_2010!AK45)))</f>
        <v/>
      </c>
      <c r="AL45" s="203" t="str">
        <f>IF(AL92="","",IF((AL92-Bi_2010!AL45)=0,AL92,IF((AL92-Bi_2010!AL45)&gt;0,AL92,Bi_2010!AL45)))</f>
        <v/>
      </c>
      <c r="AM45" s="204" t="str">
        <f>IF(AM92="","",IF((AM92-Bi_2010!AM45)=0,AM92,IF((AM92-Bi_2010!AM45)&gt;0,AM92,Bi_2010!AM45)))</f>
        <v/>
      </c>
      <c r="AV45" s="9" t="s">
        <v>36</v>
      </c>
      <c r="AW45" s="90"/>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2"/>
    </row>
    <row r="46" spans="2:85" x14ac:dyDescent="0.25">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row>
    <row r="49" spans="1:86" ht="36" x14ac:dyDescent="0.55000000000000004">
      <c r="B49" s="98" t="s">
        <v>114</v>
      </c>
    </row>
    <row r="50" spans="1:86" ht="23.25" x14ac:dyDescent="0.35">
      <c r="B50" s="1" t="s">
        <v>75</v>
      </c>
      <c r="AV50" s="1" t="s">
        <v>75</v>
      </c>
    </row>
    <row r="51" spans="1:86" ht="23.25" x14ac:dyDescent="0.35">
      <c r="B51" s="1"/>
      <c r="AV51" s="1"/>
    </row>
    <row r="52" spans="1:86" x14ac:dyDescent="0.25">
      <c r="B52" s="32"/>
      <c r="AV52" s="32"/>
    </row>
    <row r="53" spans="1:86" x14ac:dyDescent="0.25">
      <c r="B53" s="32"/>
      <c r="AN53" t="s">
        <v>74</v>
      </c>
      <c r="AV53" s="32"/>
      <c r="CH53" t="s">
        <v>74</v>
      </c>
    </row>
    <row r="54" spans="1:86" x14ac:dyDescent="0.25">
      <c r="C54" s="38" t="s">
        <v>44</v>
      </c>
      <c r="AW54" s="38" t="s">
        <v>43</v>
      </c>
    </row>
    <row r="55" spans="1:86" ht="15.75" x14ac:dyDescent="0.25">
      <c r="B55" s="39" t="s">
        <v>43</v>
      </c>
      <c r="C55" s="40" t="s">
        <v>1</v>
      </c>
      <c r="D55" s="5" t="s">
        <v>2</v>
      </c>
      <c r="E55" s="5" t="s">
        <v>3</v>
      </c>
      <c r="F55" s="5" t="s">
        <v>4</v>
      </c>
      <c r="G55" s="5" t="s">
        <v>5</v>
      </c>
      <c r="H55" s="5" t="s">
        <v>6</v>
      </c>
      <c r="I55" s="5" t="s">
        <v>7</v>
      </c>
      <c r="J55" s="5" t="s">
        <v>8</v>
      </c>
      <c r="K55" s="5" t="s">
        <v>9</v>
      </c>
      <c r="L55" s="5" t="s">
        <v>10</v>
      </c>
      <c r="M55" s="5" t="s">
        <v>11</v>
      </c>
      <c r="N55" s="5" t="s">
        <v>12</v>
      </c>
      <c r="O55" s="209" t="s">
        <v>218</v>
      </c>
      <c r="P55" s="5" t="s">
        <v>13</v>
      </c>
      <c r="Q55" s="5" t="s">
        <v>14</v>
      </c>
      <c r="R55" s="5" t="s">
        <v>15</v>
      </c>
      <c r="S55" s="5" t="s">
        <v>16</v>
      </c>
      <c r="T55" s="5" t="s">
        <v>17</v>
      </c>
      <c r="U55" s="5" t="s">
        <v>18</v>
      </c>
      <c r="V55" s="5" t="s">
        <v>19</v>
      </c>
      <c r="W55" s="6" t="s">
        <v>20</v>
      </c>
      <c r="X55" s="5" t="s">
        <v>21</v>
      </c>
      <c r="Y55" s="5" t="s">
        <v>22</v>
      </c>
      <c r="Z55" s="5" t="s">
        <v>23</v>
      </c>
      <c r="AA55" s="5" t="s">
        <v>24</v>
      </c>
      <c r="AB55" s="5" t="s">
        <v>25</v>
      </c>
      <c r="AC55" s="5" t="s">
        <v>26</v>
      </c>
      <c r="AD55" s="5" t="s">
        <v>27</v>
      </c>
      <c r="AE55" s="5" t="s">
        <v>28</v>
      </c>
      <c r="AF55" s="5" t="s">
        <v>29</v>
      </c>
      <c r="AG55" s="20" t="s">
        <v>31</v>
      </c>
      <c r="AH55" s="5" t="s">
        <v>206</v>
      </c>
      <c r="AI55" s="5" t="s">
        <v>32</v>
      </c>
      <c r="AJ55" s="5" t="s">
        <v>33</v>
      </c>
      <c r="AK55" s="5" t="s">
        <v>34</v>
      </c>
      <c r="AL55" s="5" t="s">
        <v>35</v>
      </c>
      <c r="AM55" s="5" t="s">
        <v>36</v>
      </c>
      <c r="AV55" s="39" t="s">
        <v>44</v>
      </c>
      <c r="AW55" s="40" t="s">
        <v>1</v>
      </c>
      <c r="AX55" s="5" t="s">
        <v>2</v>
      </c>
      <c r="AY55" s="5" t="s">
        <v>3</v>
      </c>
      <c r="AZ55" s="5" t="s">
        <v>4</v>
      </c>
      <c r="BA55" s="5" t="s">
        <v>5</v>
      </c>
      <c r="BB55" s="5" t="s">
        <v>6</v>
      </c>
      <c r="BC55" s="5" t="s">
        <v>7</v>
      </c>
      <c r="BD55" s="5" t="s">
        <v>8</v>
      </c>
      <c r="BE55" s="5" t="s">
        <v>9</v>
      </c>
      <c r="BF55" s="5" t="s">
        <v>10</v>
      </c>
      <c r="BG55" s="5" t="s">
        <v>11</v>
      </c>
      <c r="BH55" s="5" t="s">
        <v>12</v>
      </c>
      <c r="BI55" s="209" t="s">
        <v>218</v>
      </c>
      <c r="BJ55" s="5" t="s">
        <v>13</v>
      </c>
      <c r="BK55" s="5" t="s">
        <v>14</v>
      </c>
      <c r="BL55" s="5" t="s">
        <v>15</v>
      </c>
      <c r="BM55" s="5" t="s">
        <v>16</v>
      </c>
      <c r="BN55" s="5" t="s">
        <v>17</v>
      </c>
      <c r="BO55" s="5" t="s">
        <v>18</v>
      </c>
      <c r="BP55" s="5" t="s">
        <v>19</v>
      </c>
      <c r="BQ55" s="6" t="s">
        <v>20</v>
      </c>
      <c r="BR55" s="5" t="s">
        <v>21</v>
      </c>
      <c r="BS55" s="5" t="s">
        <v>22</v>
      </c>
      <c r="BT55" s="5" t="s">
        <v>23</v>
      </c>
      <c r="BU55" s="5" t="s">
        <v>24</v>
      </c>
      <c r="BV55" s="5" t="s">
        <v>25</v>
      </c>
      <c r="BW55" s="5" t="s">
        <v>26</v>
      </c>
      <c r="BX55" s="5" t="s">
        <v>27</v>
      </c>
      <c r="BY55" s="5" t="s">
        <v>28</v>
      </c>
      <c r="BZ55" s="5" t="s">
        <v>29</v>
      </c>
      <c r="CA55" s="20" t="s">
        <v>31</v>
      </c>
      <c r="CB55" s="5" t="s">
        <v>206</v>
      </c>
      <c r="CC55" s="5" t="s">
        <v>32</v>
      </c>
      <c r="CD55" s="5" t="s">
        <v>33</v>
      </c>
      <c r="CE55" s="5" t="s">
        <v>34</v>
      </c>
      <c r="CF55" s="5" t="s">
        <v>35</v>
      </c>
      <c r="CG55" s="5" t="s">
        <v>36</v>
      </c>
    </row>
    <row r="56" spans="1:86" ht="15.75" x14ac:dyDescent="0.25">
      <c r="B56" s="9" t="s">
        <v>1</v>
      </c>
      <c r="C56" s="82"/>
      <c r="D56" s="83"/>
      <c r="E56" s="83"/>
      <c r="F56" s="83">
        <v>1.2</v>
      </c>
      <c r="G56" s="83"/>
      <c r="H56" s="83">
        <v>1.2</v>
      </c>
      <c r="I56" s="83">
        <v>2</v>
      </c>
      <c r="J56" s="83"/>
      <c r="K56" s="83"/>
      <c r="L56" s="83"/>
      <c r="M56" s="83"/>
      <c r="N56" s="83"/>
      <c r="O56" s="83"/>
      <c r="P56" s="83">
        <v>1.5</v>
      </c>
      <c r="Q56" s="83"/>
      <c r="R56" s="83"/>
      <c r="S56" s="83">
        <v>0.3</v>
      </c>
      <c r="T56" s="83"/>
      <c r="U56" s="83"/>
      <c r="V56" s="83"/>
      <c r="W56" s="83"/>
      <c r="X56" s="83"/>
      <c r="Y56" s="83"/>
      <c r="Z56" s="83"/>
      <c r="AA56" s="83"/>
      <c r="AB56" s="83"/>
      <c r="AC56" s="83"/>
      <c r="AD56" s="83">
        <v>0.9</v>
      </c>
      <c r="AE56" s="83"/>
      <c r="AF56" s="83"/>
      <c r="AG56" s="84"/>
      <c r="AH56" s="84"/>
      <c r="AI56" s="84"/>
      <c r="AJ56" s="84"/>
      <c r="AK56" s="84"/>
      <c r="AL56" s="84"/>
      <c r="AM56" s="95"/>
      <c r="AV56" s="9" t="s">
        <v>1</v>
      </c>
      <c r="AW56" s="82"/>
      <c r="AX56" s="83"/>
      <c r="AY56" s="83"/>
      <c r="AZ56" s="83">
        <v>1.2</v>
      </c>
      <c r="BA56" s="83"/>
      <c r="BB56" s="83">
        <v>2.1800000000000002</v>
      </c>
      <c r="BC56" s="83">
        <v>2.2000000000000002</v>
      </c>
      <c r="BD56" s="83"/>
      <c r="BE56" s="83"/>
      <c r="BF56" s="83"/>
      <c r="BG56" s="83"/>
      <c r="BH56" s="83"/>
      <c r="BI56" s="83"/>
      <c r="BJ56" s="83">
        <v>1.2</v>
      </c>
      <c r="BK56" s="83"/>
      <c r="BL56" s="83"/>
      <c r="BM56" s="83">
        <v>0.28499999999999998</v>
      </c>
      <c r="BN56" s="83"/>
      <c r="BO56" s="83"/>
      <c r="BP56" s="83"/>
      <c r="BQ56" s="83"/>
      <c r="BR56" s="83"/>
      <c r="BS56" s="83"/>
      <c r="BT56" s="83"/>
      <c r="BU56" s="83"/>
      <c r="BV56" s="83"/>
      <c r="BW56" s="83"/>
      <c r="BX56" s="83">
        <v>0.9</v>
      </c>
      <c r="BY56" s="83"/>
      <c r="BZ56" s="83"/>
      <c r="CA56" s="84"/>
      <c r="CB56" s="84"/>
      <c r="CC56" s="84"/>
      <c r="CD56" s="84"/>
      <c r="CE56" s="84"/>
      <c r="CF56" s="84"/>
      <c r="CG56" s="85"/>
    </row>
    <row r="57" spans="1:86" ht="15.75" x14ac:dyDescent="0.25">
      <c r="B57" s="9" t="s">
        <v>2</v>
      </c>
      <c r="C57" s="86"/>
      <c r="D57" s="76"/>
      <c r="E57" s="77"/>
      <c r="F57" s="77"/>
      <c r="G57" s="77"/>
      <c r="H57" s="77"/>
      <c r="I57" s="77"/>
      <c r="J57" s="77"/>
      <c r="K57" s="77"/>
      <c r="L57" s="77"/>
      <c r="M57" s="77"/>
      <c r="N57" s="77">
        <v>2.8</v>
      </c>
      <c r="O57" s="77"/>
      <c r="P57" s="77"/>
      <c r="Q57" s="77"/>
      <c r="R57" s="77"/>
      <c r="S57" s="77"/>
      <c r="T57" s="77"/>
      <c r="U57" s="77">
        <v>0.6</v>
      </c>
      <c r="V57" s="77"/>
      <c r="W57" s="77"/>
      <c r="X57" s="77">
        <v>2.4</v>
      </c>
      <c r="Y57" s="77"/>
      <c r="Z57" s="77"/>
      <c r="AA57" s="77"/>
      <c r="AB57" s="77"/>
      <c r="AC57" s="77"/>
      <c r="AD57" s="77"/>
      <c r="AE57" s="77"/>
      <c r="AF57" s="77"/>
      <c r="AG57" s="78"/>
      <c r="AH57" s="78"/>
      <c r="AI57" s="78"/>
      <c r="AJ57" s="78"/>
      <c r="AK57" s="78"/>
      <c r="AL57" s="78"/>
      <c r="AM57" s="89"/>
      <c r="AV57" s="9" t="s">
        <v>2</v>
      </c>
      <c r="AW57" s="86"/>
      <c r="AX57" s="76"/>
      <c r="AY57" s="77"/>
      <c r="AZ57" s="77"/>
      <c r="BA57" s="77"/>
      <c r="BB57" s="77"/>
      <c r="BC57" s="77"/>
      <c r="BD57" s="77"/>
      <c r="BE57" s="77"/>
      <c r="BF57" s="77"/>
      <c r="BG57" s="77"/>
      <c r="BH57" s="77">
        <v>3.7</v>
      </c>
      <c r="BI57" s="77"/>
      <c r="BJ57" s="77"/>
      <c r="BK57" s="77"/>
      <c r="BL57" s="77"/>
      <c r="BM57" s="77"/>
      <c r="BN57" s="77"/>
      <c r="BO57" s="77">
        <v>0.6</v>
      </c>
      <c r="BP57" s="77"/>
      <c r="BQ57" s="77"/>
      <c r="BR57" s="77">
        <v>2.4</v>
      </c>
      <c r="BS57" s="77"/>
      <c r="BT57" s="77"/>
      <c r="BU57" s="77"/>
      <c r="BV57" s="77"/>
      <c r="BW57" s="77"/>
      <c r="BX57" s="77"/>
      <c r="BY57" s="77"/>
      <c r="BZ57" s="77"/>
      <c r="CA57" s="78"/>
      <c r="CB57" s="78"/>
      <c r="CC57" s="78"/>
      <c r="CD57" s="78"/>
      <c r="CE57" s="78"/>
      <c r="CF57" s="78"/>
      <c r="CG57" s="87"/>
    </row>
    <row r="58" spans="1:86" ht="15.75" x14ac:dyDescent="0.25">
      <c r="B58" s="9" t="s">
        <v>3</v>
      </c>
      <c r="C58" s="86"/>
      <c r="D58" s="77"/>
      <c r="E58" s="76"/>
      <c r="F58" s="77"/>
      <c r="G58" s="77"/>
      <c r="H58" s="77"/>
      <c r="I58" s="77"/>
      <c r="J58" s="77"/>
      <c r="K58" s="77"/>
      <c r="L58" s="77"/>
      <c r="M58" s="77"/>
      <c r="N58" s="77"/>
      <c r="O58" s="77">
        <v>1.5</v>
      </c>
      <c r="P58" s="77"/>
      <c r="Q58" s="77"/>
      <c r="R58" s="77"/>
      <c r="S58" s="77"/>
      <c r="T58" s="77"/>
      <c r="U58" s="77"/>
      <c r="V58" s="77"/>
      <c r="W58" s="77"/>
      <c r="X58" s="77"/>
      <c r="Y58" s="77"/>
      <c r="Z58" s="77"/>
      <c r="AA58" s="77"/>
      <c r="AB58" s="77">
        <v>0.95</v>
      </c>
      <c r="AC58" s="77"/>
      <c r="AD58" s="77"/>
      <c r="AE58" s="77"/>
      <c r="AF58" s="77"/>
      <c r="AG58" s="78"/>
      <c r="AH58" s="78"/>
      <c r="AI58" s="78"/>
      <c r="AJ58" s="78"/>
      <c r="AK58" s="78">
        <v>0.45</v>
      </c>
      <c r="AL58" s="77">
        <v>0.65</v>
      </c>
      <c r="AM58" s="89"/>
      <c r="AV58" s="9" t="s">
        <v>3</v>
      </c>
      <c r="AW58" s="86"/>
      <c r="AX58" s="77"/>
      <c r="AY58" s="76"/>
      <c r="AZ58" s="77"/>
      <c r="BA58" s="77"/>
      <c r="BB58" s="77"/>
      <c r="BC58" s="77"/>
      <c r="BD58" s="77"/>
      <c r="BE58" s="77"/>
      <c r="BF58" s="77"/>
      <c r="BG58" s="77"/>
      <c r="BH58" s="77"/>
      <c r="BI58" s="77">
        <v>1.4</v>
      </c>
      <c r="BJ58" s="77"/>
      <c r="BK58" s="77"/>
      <c r="BL58" s="77"/>
      <c r="BM58" s="77"/>
      <c r="BN58" s="77"/>
      <c r="BO58" s="77"/>
      <c r="BP58" s="77"/>
      <c r="BQ58" s="77"/>
      <c r="BR58" s="77"/>
      <c r="BS58" s="77"/>
      <c r="BT58" s="77"/>
      <c r="BU58" s="77"/>
      <c r="BV58" s="77">
        <v>0.95</v>
      </c>
      <c r="BW58" s="77"/>
      <c r="BX58" s="77"/>
      <c r="BY58" s="77"/>
      <c r="BZ58" s="77"/>
      <c r="CA58" s="78"/>
      <c r="CB58" s="78"/>
      <c r="CC58" s="78"/>
      <c r="CD58" s="78"/>
      <c r="CE58" s="78">
        <v>0.25</v>
      </c>
      <c r="CF58" s="77">
        <v>0.5</v>
      </c>
      <c r="CG58" s="87"/>
    </row>
    <row r="59" spans="1:86" ht="15.75" x14ac:dyDescent="0.25">
      <c r="B59" s="9" t="s">
        <v>4</v>
      </c>
      <c r="C59" s="86">
        <v>1.2</v>
      </c>
      <c r="D59" s="77"/>
      <c r="E59" s="77"/>
      <c r="F59" s="76"/>
      <c r="G59" s="77"/>
      <c r="H59" s="77"/>
      <c r="I59" s="77">
        <v>3.2</v>
      </c>
      <c r="J59" s="77"/>
      <c r="K59" s="77"/>
      <c r="L59" s="77"/>
      <c r="M59" s="77"/>
      <c r="N59" s="77">
        <v>2.2999999999999998</v>
      </c>
      <c r="O59" s="77"/>
      <c r="P59" s="77"/>
      <c r="Q59" s="77"/>
      <c r="R59" s="77"/>
      <c r="S59" s="77">
        <v>4.6399999999999997</v>
      </c>
      <c r="T59" s="77"/>
      <c r="U59" s="77"/>
      <c r="V59" s="77"/>
      <c r="W59" s="77"/>
      <c r="X59" s="77"/>
      <c r="Y59" s="77"/>
      <c r="Z59" s="77"/>
      <c r="AA59" s="77"/>
      <c r="AB59" s="77"/>
      <c r="AC59" s="77"/>
      <c r="AD59" s="77"/>
      <c r="AE59" s="77"/>
      <c r="AF59" s="77"/>
      <c r="AG59" s="78"/>
      <c r="AH59" s="78"/>
      <c r="AI59" s="78"/>
      <c r="AJ59" s="78"/>
      <c r="AK59" s="78"/>
      <c r="AL59" s="78"/>
      <c r="AM59" s="89"/>
      <c r="AV59" s="9" t="s">
        <v>4</v>
      </c>
      <c r="AW59" s="86">
        <v>1.2</v>
      </c>
      <c r="AX59" s="77"/>
      <c r="AY59" s="77"/>
      <c r="AZ59" s="76"/>
      <c r="BA59" s="77"/>
      <c r="BB59" s="77"/>
      <c r="BC59" s="77">
        <v>1.5</v>
      </c>
      <c r="BD59" s="77"/>
      <c r="BE59" s="77"/>
      <c r="BF59" s="77"/>
      <c r="BG59" s="77"/>
      <c r="BH59" s="77">
        <v>3.2</v>
      </c>
      <c r="BI59" s="77"/>
      <c r="BJ59" s="77"/>
      <c r="BK59" s="77"/>
      <c r="BL59" s="77"/>
      <c r="BM59" s="77">
        <v>1.81</v>
      </c>
      <c r="BN59" s="77"/>
      <c r="BO59" s="77"/>
      <c r="BP59" s="77"/>
      <c r="BQ59" s="77"/>
      <c r="BR59" s="77"/>
      <c r="BS59" s="77"/>
      <c r="BT59" s="77"/>
      <c r="BU59" s="77"/>
      <c r="BV59" s="77"/>
      <c r="BW59" s="77"/>
      <c r="BX59" s="77"/>
      <c r="BY59" s="77"/>
      <c r="BZ59" s="77"/>
      <c r="CA59" s="78"/>
      <c r="CB59" s="78"/>
      <c r="CC59" s="78"/>
      <c r="CD59" s="78"/>
      <c r="CE59" s="78"/>
      <c r="CF59" s="78"/>
      <c r="CG59" s="87"/>
    </row>
    <row r="60" spans="1:86" ht="15.75" x14ac:dyDescent="0.25">
      <c r="B60" s="9" t="s">
        <v>5</v>
      </c>
      <c r="C60" s="86"/>
      <c r="D60" s="77"/>
      <c r="E60" s="77"/>
      <c r="F60" s="77"/>
      <c r="G60" s="76"/>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8"/>
      <c r="AH60" s="78"/>
      <c r="AI60" s="78"/>
      <c r="AJ60" s="78"/>
      <c r="AK60" s="78"/>
      <c r="AL60" s="78"/>
      <c r="AM60" s="89"/>
      <c r="AV60" s="9" t="s">
        <v>5</v>
      </c>
      <c r="AW60" s="86"/>
      <c r="AX60" s="77"/>
      <c r="AY60" s="77"/>
      <c r="AZ60" s="77"/>
      <c r="BA60" s="76"/>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8"/>
      <c r="CB60" s="78"/>
      <c r="CC60" s="78"/>
      <c r="CD60" s="78"/>
      <c r="CE60" s="78"/>
      <c r="CF60" s="78"/>
      <c r="CG60" s="87"/>
    </row>
    <row r="61" spans="1:86" ht="15.75" x14ac:dyDescent="0.25">
      <c r="B61" s="9" t="s">
        <v>6</v>
      </c>
      <c r="C61" s="86">
        <v>2.1800000000000002</v>
      </c>
      <c r="D61" s="77"/>
      <c r="E61" s="77"/>
      <c r="F61" s="77"/>
      <c r="G61" s="77"/>
      <c r="H61" s="76"/>
      <c r="I61" s="77">
        <v>2.2999999999999998</v>
      </c>
      <c r="J61" s="77"/>
      <c r="K61" s="77"/>
      <c r="L61" s="77"/>
      <c r="M61" s="77"/>
      <c r="N61" s="77"/>
      <c r="O61" s="77"/>
      <c r="P61" s="77"/>
      <c r="Q61" s="77"/>
      <c r="R61" s="77"/>
      <c r="S61" s="77"/>
      <c r="T61" s="77"/>
      <c r="U61" s="77"/>
      <c r="V61" s="77"/>
      <c r="W61" s="77"/>
      <c r="X61" s="77"/>
      <c r="Y61" s="77"/>
      <c r="Z61" s="77">
        <v>0.8</v>
      </c>
      <c r="AA61" s="77"/>
      <c r="AB61" s="77"/>
      <c r="AC61" s="77"/>
      <c r="AD61" s="77"/>
      <c r="AE61" s="77">
        <v>2</v>
      </c>
      <c r="AF61" s="77"/>
      <c r="AG61" s="78"/>
      <c r="AH61" s="78"/>
      <c r="AI61" s="78"/>
      <c r="AJ61" s="78"/>
      <c r="AK61" s="78"/>
      <c r="AL61" s="78"/>
      <c r="AM61" s="89"/>
      <c r="AV61" s="9" t="s">
        <v>6</v>
      </c>
      <c r="AW61" s="86">
        <v>1.2</v>
      </c>
      <c r="AX61" s="77"/>
      <c r="AY61" s="77"/>
      <c r="AZ61" s="77"/>
      <c r="BA61" s="77"/>
      <c r="BB61" s="76"/>
      <c r="BC61" s="77">
        <v>0.8</v>
      </c>
      <c r="BD61" s="77"/>
      <c r="BE61" s="77"/>
      <c r="BF61" s="77"/>
      <c r="BG61" s="77"/>
      <c r="BH61" s="77"/>
      <c r="BI61" s="77"/>
      <c r="BJ61" s="77"/>
      <c r="BK61" s="77"/>
      <c r="BL61" s="77"/>
      <c r="BM61" s="77"/>
      <c r="BN61" s="77"/>
      <c r="BO61" s="77"/>
      <c r="BP61" s="77"/>
      <c r="BQ61" s="77"/>
      <c r="BR61" s="77"/>
      <c r="BS61" s="77"/>
      <c r="BT61" s="77">
        <v>2</v>
      </c>
      <c r="BU61" s="77"/>
      <c r="BV61" s="77"/>
      <c r="BW61" s="77"/>
      <c r="BX61" s="77"/>
      <c r="BY61" s="77">
        <v>1</v>
      </c>
      <c r="BZ61" s="77"/>
      <c r="CA61" s="78"/>
      <c r="CB61" s="78"/>
      <c r="CC61" s="78"/>
      <c r="CD61" s="78"/>
      <c r="CE61" s="78"/>
      <c r="CF61" s="78"/>
      <c r="CG61" s="87"/>
    </row>
    <row r="62" spans="1:86" ht="15.75" x14ac:dyDescent="0.25">
      <c r="B62" s="9" t="s">
        <v>7</v>
      </c>
      <c r="C62" s="86">
        <v>2.2000000000000002</v>
      </c>
      <c r="D62" s="77"/>
      <c r="E62" s="77"/>
      <c r="F62" s="77">
        <v>1.5</v>
      </c>
      <c r="G62" s="77"/>
      <c r="H62" s="77">
        <v>0.8</v>
      </c>
      <c r="I62" s="76"/>
      <c r="J62" s="77">
        <v>2.0499999999999998</v>
      </c>
      <c r="K62" s="77"/>
      <c r="L62" s="77"/>
      <c r="M62" s="77"/>
      <c r="N62" s="77">
        <v>3.05</v>
      </c>
      <c r="O62" s="77"/>
      <c r="P62" s="77"/>
      <c r="Q62" s="77"/>
      <c r="R62" s="77"/>
      <c r="S62" s="77"/>
      <c r="T62" s="77"/>
      <c r="U62" s="77">
        <v>0.98</v>
      </c>
      <c r="V62" s="77"/>
      <c r="W62" s="77"/>
      <c r="X62" s="77">
        <v>5.35</v>
      </c>
      <c r="Y62" s="77"/>
      <c r="Z62" s="77">
        <v>1.6</v>
      </c>
      <c r="AA62" s="77"/>
      <c r="AB62" s="77"/>
      <c r="AC62" s="77">
        <v>0.6</v>
      </c>
      <c r="AD62" s="77"/>
      <c r="AE62" s="77"/>
      <c r="AF62" s="77"/>
      <c r="AG62" s="78"/>
      <c r="AH62" s="78"/>
      <c r="AI62" s="78"/>
      <c r="AJ62" s="78"/>
      <c r="AK62" s="78"/>
      <c r="AL62" s="78"/>
      <c r="AM62" s="89"/>
      <c r="AV62" s="9" t="s">
        <v>7</v>
      </c>
      <c r="AW62" s="86">
        <v>2</v>
      </c>
      <c r="AX62" s="77"/>
      <c r="AY62" s="77"/>
      <c r="AZ62" s="77">
        <v>3.2</v>
      </c>
      <c r="BA62" s="77"/>
      <c r="BB62" s="77">
        <v>2.2999999999999998</v>
      </c>
      <c r="BC62" s="76"/>
      <c r="BD62" s="77">
        <v>2.5499999999999998</v>
      </c>
      <c r="BE62" s="77"/>
      <c r="BF62" s="77"/>
      <c r="BG62" s="77"/>
      <c r="BH62" s="77">
        <v>2.9</v>
      </c>
      <c r="BI62" s="77"/>
      <c r="BJ62" s="77"/>
      <c r="BK62" s="77"/>
      <c r="BL62" s="77"/>
      <c r="BM62" s="77"/>
      <c r="BN62" s="77"/>
      <c r="BO62" s="77">
        <v>0</v>
      </c>
      <c r="BP62" s="77"/>
      <c r="BQ62" s="77"/>
      <c r="BR62" s="77">
        <v>4.5</v>
      </c>
      <c r="BS62" s="77"/>
      <c r="BT62" s="77">
        <v>1.5</v>
      </c>
      <c r="BU62" s="77"/>
      <c r="BV62" s="77"/>
      <c r="BW62" s="77">
        <v>0.6</v>
      </c>
      <c r="BX62" s="77"/>
      <c r="BY62" s="77"/>
      <c r="BZ62" s="77"/>
      <c r="CA62" s="78"/>
      <c r="CB62" s="78"/>
      <c r="CC62" s="78"/>
      <c r="CD62" s="78"/>
      <c r="CE62" s="78"/>
      <c r="CF62" s="78"/>
      <c r="CG62" s="87"/>
    </row>
    <row r="63" spans="1:86" ht="15.75" x14ac:dyDescent="0.25">
      <c r="B63" s="9" t="s">
        <v>8</v>
      </c>
      <c r="C63" s="86"/>
      <c r="D63" s="77"/>
      <c r="E63" s="77"/>
      <c r="F63" s="77"/>
      <c r="G63" s="77"/>
      <c r="H63" s="77"/>
      <c r="I63" s="77">
        <v>2.5499999999999998</v>
      </c>
      <c r="J63" s="76"/>
      <c r="K63" s="77"/>
      <c r="L63" s="77"/>
      <c r="M63" s="77"/>
      <c r="N63" s="77"/>
      <c r="O63" s="77"/>
      <c r="P63" s="77"/>
      <c r="Q63" s="77"/>
      <c r="R63" s="77"/>
      <c r="S63" s="77"/>
      <c r="T63" s="77"/>
      <c r="U63" s="77"/>
      <c r="V63" s="77"/>
      <c r="W63" s="77"/>
      <c r="X63" s="77"/>
      <c r="Y63" s="77">
        <v>1.6</v>
      </c>
      <c r="Z63" s="77"/>
      <c r="AA63" s="77"/>
      <c r="AB63" s="77"/>
      <c r="AC63" s="77">
        <v>2.44</v>
      </c>
      <c r="AD63" s="77"/>
      <c r="AE63" s="77"/>
      <c r="AF63" s="77"/>
      <c r="AG63" s="78"/>
      <c r="AH63" s="78"/>
      <c r="AI63" s="78"/>
      <c r="AJ63" s="78"/>
      <c r="AK63" s="78"/>
      <c r="AL63" s="78"/>
      <c r="AM63" s="89"/>
      <c r="AV63" s="9" t="s">
        <v>8</v>
      </c>
      <c r="AW63" s="86"/>
      <c r="AX63" s="77"/>
      <c r="AY63" s="77"/>
      <c r="AZ63" s="77"/>
      <c r="BA63" s="77"/>
      <c r="BB63" s="77"/>
      <c r="BC63" s="77">
        <v>2.0499999999999998</v>
      </c>
      <c r="BD63" s="76"/>
      <c r="BE63" s="77"/>
      <c r="BF63" s="77"/>
      <c r="BG63" s="77"/>
      <c r="BH63" s="77"/>
      <c r="BI63" s="77"/>
      <c r="BJ63" s="77"/>
      <c r="BK63" s="77"/>
      <c r="BL63" s="77"/>
      <c r="BM63" s="77"/>
      <c r="BN63" s="77"/>
      <c r="BO63" s="77"/>
      <c r="BP63" s="77"/>
      <c r="BQ63" s="77"/>
      <c r="BR63" s="77"/>
      <c r="BS63" s="77">
        <v>1.6</v>
      </c>
      <c r="BT63" s="77"/>
      <c r="BU63" s="77"/>
      <c r="BV63" s="77"/>
      <c r="BW63" s="77">
        <v>1.98</v>
      </c>
      <c r="BX63" s="77"/>
      <c r="BY63" s="77"/>
      <c r="BZ63" s="77"/>
      <c r="CA63" s="78"/>
      <c r="CB63" s="78"/>
      <c r="CC63" s="78"/>
      <c r="CD63" s="78"/>
      <c r="CE63" s="78"/>
      <c r="CF63" s="78"/>
      <c r="CG63" s="87"/>
    </row>
    <row r="64" spans="1:86" ht="15.75" x14ac:dyDescent="0.25">
      <c r="A64" s="230"/>
      <c r="B64" s="9" t="s">
        <v>9</v>
      </c>
      <c r="C64" s="86"/>
      <c r="D64" s="77"/>
      <c r="E64" s="77"/>
      <c r="F64" s="77"/>
      <c r="G64" s="77"/>
      <c r="H64" s="77"/>
      <c r="I64" s="77"/>
      <c r="J64" s="77"/>
      <c r="K64" s="76"/>
      <c r="L64" s="77"/>
      <c r="M64" s="77">
        <v>1</v>
      </c>
      <c r="N64" s="77"/>
      <c r="O64" s="77"/>
      <c r="P64" s="77"/>
      <c r="Q64" s="77"/>
      <c r="R64" s="77"/>
      <c r="S64" s="77"/>
      <c r="T64" s="77"/>
      <c r="U64" s="77"/>
      <c r="V64" s="77">
        <v>0.75</v>
      </c>
      <c r="W64" s="79"/>
      <c r="X64" s="77"/>
      <c r="Y64" s="77"/>
      <c r="Z64" s="77"/>
      <c r="AA64" s="77"/>
      <c r="AB64" s="77"/>
      <c r="AC64" s="77"/>
      <c r="AD64" s="77"/>
      <c r="AE64" s="77"/>
      <c r="AF64" s="77"/>
      <c r="AG64" s="78"/>
      <c r="AH64" s="78"/>
      <c r="AI64" s="78"/>
      <c r="AJ64" s="78"/>
      <c r="AK64" s="78"/>
      <c r="AL64" s="78"/>
      <c r="AM64" s="89"/>
      <c r="AV64" s="9" t="s">
        <v>9</v>
      </c>
      <c r="AW64" s="86"/>
      <c r="AX64" s="77"/>
      <c r="AY64" s="77"/>
      <c r="AZ64" s="77"/>
      <c r="BA64" s="77"/>
      <c r="BB64" s="77"/>
      <c r="BC64" s="77"/>
      <c r="BD64" s="77"/>
      <c r="BE64" s="76"/>
      <c r="BF64" s="77"/>
      <c r="BG64" s="77">
        <v>1</v>
      </c>
      <c r="BH64" s="77"/>
      <c r="BI64" s="77"/>
      <c r="BJ64" s="77"/>
      <c r="BK64" s="77"/>
      <c r="BL64" s="77"/>
      <c r="BM64" s="77"/>
      <c r="BN64" s="77"/>
      <c r="BO64" s="77"/>
      <c r="BP64" s="77">
        <v>0.85</v>
      </c>
      <c r="BQ64" s="77"/>
      <c r="BR64" s="77"/>
      <c r="BS64" s="77"/>
      <c r="BT64" s="77"/>
      <c r="BU64" s="77"/>
      <c r="BV64" s="77"/>
      <c r="BW64" s="77"/>
      <c r="BX64" s="77"/>
      <c r="BY64" s="77"/>
      <c r="BZ64" s="77"/>
      <c r="CA64" s="78"/>
      <c r="CB64" s="78"/>
      <c r="CC64" s="78"/>
      <c r="CD64" s="78"/>
      <c r="CE64" s="78"/>
      <c r="CF64" s="78"/>
      <c r="CG64" s="87"/>
    </row>
    <row r="65" spans="1:85" ht="15.75" x14ac:dyDescent="0.25">
      <c r="A65" s="230"/>
      <c r="B65" s="9" t="s">
        <v>10</v>
      </c>
      <c r="C65" s="86"/>
      <c r="D65" s="77"/>
      <c r="E65" s="77"/>
      <c r="F65" s="77"/>
      <c r="G65" s="77"/>
      <c r="H65" s="77"/>
      <c r="I65" s="77"/>
      <c r="J65" s="77"/>
      <c r="K65" s="77"/>
      <c r="L65" s="76"/>
      <c r="M65" s="77"/>
      <c r="N65" s="77">
        <v>2.6</v>
      </c>
      <c r="O65" s="77"/>
      <c r="P65" s="77"/>
      <c r="Q65" s="77"/>
      <c r="R65" s="77"/>
      <c r="S65" s="77"/>
      <c r="T65" s="77"/>
      <c r="U65" s="77"/>
      <c r="V65" s="77"/>
      <c r="W65" s="77"/>
      <c r="X65" s="77"/>
      <c r="Y65" s="77"/>
      <c r="Z65" s="77"/>
      <c r="AA65" s="77">
        <v>3</v>
      </c>
      <c r="AB65" s="77"/>
      <c r="AC65" s="77"/>
      <c r="AD65" s="77"/>
      <c r="AE65" s="77"/>
      <c r="AF65" s="77"/>
      <c r="AG65" s="78"/>
      <c r="AH65" s="78"/>
      <c r="AI65" s="78"/>
      <c r="AJ65" s="78"/>
      <c r="AK65" s="78"/>
      <c r="AL65" s="78"/>
      <c r="AM65" s="89"/>
      <c r="AV65" s="9" t="s">
        <v>10</v>
      </c>
      <c r="AW65" s="86"/>
      <c r="AX65" s="77"/>
      <c r="AY65" s="77"/>
      <c r="AZ65" s="77"/>
      <c r="BA65" s="77"/>
      <c r="BB65" s="77"/>
      <c r="BC65" s="77"/>
      <c r="BD65" s="77"/>
      <c r="BE65" s="77"/>
      <c r="BF65" s="76"/>
      <c r="BG65" s="77"/>
      <c r="BH65" s="77">
        <v>2.6</v>
      </c>
      <c r="BI65" s="77"/>
      <c r="BJ65" s="77"/>
      <c r="BK65" s="77"/>
      <c r="BL65" s="77"/>
      <c r="BM65" s="77"/>
      <c r="BN65" s="77"/>
      <c r="BO65" s="77"/>
      <c r="BP65" s="77"/>
      <c r="BQ65" s="77"/>
      <c r="BR65" s="77"/>
      <c r="BS65" s="77"/>
      <c r="BT65" s="77"/>
      <c r="BU65" s="77">
        <v>3</v>
      </c>
      <c r="BV65" s="77"/>
      <c r="BW65" s="77"/>
      <c r="BX65" s="77"/>
      <c r="BY65" s="77"/>
      <c r="BZ65" s="77"/>
      <c r="CA65" s="78"/>
      <c r="CB65" s="78"/>
      <c r="CC65" s="78"/>
      <c r="CD65" s="78"/>
      <c r="CE65" s="78"/>
      <c r="CF65" s="78"/>
      <c r="CG65" s="87"/>
    </row>
    <row r="66" spans="1:85" ht="15.75" x14ac:dyDescent="0.25">
      <c r="B66" s="9" t="s">
        <v>11</v>
      </c>
      <c r="C66" s="86"/>
      <c r="D66" s="77"/>
      <c r="E66" s="77"/>
      <c r="F66" s="77"/>
      <c r="G66" s="77"/>
      <c r="H66" s="77"/>
      <c r="I66" s="77"/>
      <c r="J66" s="77"/>
      <c r="K66" s="77">
        <v>1</v>
      </c>
      <c r="L66" s="77"/>
      <c r="M66" s="76"/>
      <c r="N66" s="77"/>
      <c r="O66" s="77"/>
      <c r="P66" s="77"/>
      <c r="Q66" s="77"/>
      <c r="R66" s="77"/>
      <c r="S66" s="77"/>
      <c r="T66" s="77"/>
      <c r="U66" s="77"/>
      <c r="V66" s="77"/>
      <c r="W66" s="77"/>
      <c r="X66" s="77"/>
      <c r="Y66" s="77">
        <v>0.1</v>
      </c>
      <c r="Z66" s="77"/>
      <c r="AA66" s="77"/>
      <c r="AB66" s="77"/>
      <c r="AC66" s="77">
        <v>2.4500000000000002</v>
      </c>
      <c r="AD66" s="77"/>
      <c r="AE66" s="77"/>
      <c r="AF66" s="77"/>
      <c r="AG66" s="78"/>
      <c r="AH66" s="78"/>
      <c r="AI66" s="78"/>
      <c r="AJ66" s="78"/>
      <c r="AK66" s="78"/>
      <c r="AL66" s="78"/>
      <c r="AM66" s="89"/>
      <c r="AV66" s="9" t="s">
        <v>11</v>
      </c>
      <c r="AW66" s="86"/>
      <c r="AX66" s="77"/>
      <c r="AY66" s="77"/>
      <c r="AZ66" s="77"/>
      <c r="BA66" s="77"/>
      <c r="BB66" s="77"/>
      <c r="BC66" s="77"/>
      <c r="BD66" s="77"/>
      <c r="BE66" s="77">
        <v>1</v>
      </c>
      <c r="BF66" s="77"/>
      <c r="BG66" s="76"/>
      <c r="BH66" s="77"/>
      <c r="BI66" s="77"/>
      <c r="BJ66" s="77"/>
      <c r="BK66" s="77"/>
      <c r="BL66" s="77"/>
      <c r="BM66" s="77"/>
      <c r="BN66" s="77"/>
      <c r="BO66" s="77"/>
      <c r="BP66" s="77"/>
      <c r="BQ66" s="77"/>
      <c r="BR66" s="77"/>
      <c r="BS66" s="77">
        <v>0.1</v>
      </c>
      <c r="BT66" s="77"/>
      <c r="BU66" s="77"/>
      <c r="BV66" s="77"/>
      <c r="BW66" s="77">
        <v>2.5499999999999998</v>
      </c>
      <c r="BX66" s="77"/>
      <c r="BY66" s="77"/>
      <c r="BZ66" s="77"/>
      <c r="CA66" s="78"/>
      <c r="CB66" s="78"/>
      <c r="CC66" s="78"/>
      <c r="CD66" s="78"/>
      <c r="CE66" s="78"/>
      <c r="CF66" s="78"/>
      <c r="CG66" s="87"/>
    </row>
    <row r="67" spans="1:85" ht="15.75" x14ac:dyDescent="0.25">
      <c r="B67" s="9" t="s">
        <v>12</v>
      </c>
      <c r="C67" s="86"/>
      <c r="D67" s="77">
        <v>3.7</v>
      </c>
      <c r="E67" s="77"/>
      <c r="F67" s="77">
        <v>3.2</v>
      </c>
      <c r="G67" s="77"/>
      <c r="H67" s="77"/>
      <c r="I67" s="77">
        <v>2.9</v>
      </c>
      <c r="J67" s="77"/>
      <c r="K67" s="77"/>
      <c r="L67" s="77">
        <v>2.6</v>
      </c>
      <c r="M67" s="77"/>
      <c r="N67" s="76"/>
      <c r="O67" s="77"/>
      <c r="P67" s="77"/>
      <c r="Q67" s="77"/>
      <c r="R67" s="77"/>
      <c r="S67" s="77">
        <v>3.25</v>
      </c>
      <c r="T67" s="77"/>
      <c r="U67" s="77">
        <v>0.3</v>
      </c>
      <c r="V67" s="77"/>
      <c r="W67" s="77"/>
      <c r="X67" s="77"/>
      <c r="Y67" s="77"/>
      <c r="Z67" s="77"/>
      <c r="AA67" s="77"/>
      <c r="AB67" s="77"/>
      <c r="AC67" s="77"/>
      <c r="AD67" s="77"/>
      <c r="AE67" s="77"/>
      <c r="AF67" s="78">
        <v>2</v>
      </c>
      <c r="AG67" s="78"/>
      <c r="AH67" s="78"/>
      <c r="AI67" s="78"/>
      <c r="AJ67" s="78"/>
      <c r="AK67" s="78"/>
      <c r="AL67" s="78"/>
      <c r="AM67" s="89"/>
      <c r="AV67" s="9" t="s">
        <v>12</v>
      </c>
      <c r="AW67" s="86"/>
      <c r="AX67" s="77">
        <v>2.8</v>
      </c>
      <c r="AY67" s="77"/>
      <c r="AZ67" s="77">
        <v>2.2999999999999998</v>
      </c>
      <c r="BA67" s="77"/>
      <c r="BB67" s="77"/>
      <c r="BC67" s="77">
        <v>3.05</v>
      </c>
      <c r="BD67" s="77"/>
      <c r="BE67" s="77"/>
      <c r="BF67" s="77">
        <v>2.6</v>
      </c>
      <c r="BG67" s="77"/>
      <c r="BH67" s="76"/>
      <c r="BI67" s="77"/>
      <c r="BJ67" s="77"/>
      <c r="BK67" s="77"/>
      <c r="BL67" s="77"/>
      <c r="BM67" s="77">
        <v>1.595</v>
      </c>
      <c r="BN67" s="77"/>
      <c r="BO67" s="77">
        <v>0.3</v>
      </c>
      <c r="BP67" s="77"/>
      <c r="BQ67" s="77"/>
      <c r="BR67" s="77"/>
      <c r="BS67" s="77"/>
      <c r="BT67" s="77"/>
      <c r="BU67" s="77"/>
      <c r="BV67" s="77"/>
      <c r="BW67" s="77"/>
      <c r="BX67" s="77"/>
      <c r="BY67" s="77"/>
      <c r="BZ67" s="77">
        <v>2</v>
      </c>
      <c r="CA67" s="78"/>
      <c r="CB67" s="78"/>
      <c r="CC67" s="78"/>
      <c r="CD67" s="78"/>
      <c r="CE67" s="78"/>
      <c r="CF67" s="78"/>
      <c r="CG67" s="87"/>
    </row>
    <row r="68" spans="1:85" x14ac:dyDescent="0.25">
      <c r="B68" s="209" t="s">
        <v>218</v>
      </c>
      <c r="C68" s="86"/>
      <c r="D68" s="77"/>
      <c r="E68" s="77">
        <v>1.4</v>
      </c>
      <c r="F68" s="77"/>
      <c r="G68" s="77"/>
      <c r="H68" s="77"/>
      <c r="I68" s="77"/>
      <c r="J68" s="77"/>
      <c r="K68" s="77"/>
      <c r="L68" s="77"/>
      <c r="M68" s="77"/>
      <c r="N68" s="77"/>
      <c r="O68" s="76"/>
      <c r="P68" s="77"/>
      <c r="Q68" s="77"/>
      <c r="R68" s="77"/>
      <c r="S68" s="77">
        <v>0.5</v>
      </c>
      <c r="T68" s="77"/>
      <c r="U68" s="77"/>
      <c r="V68" s="77"/>
      <c r="W68" s="77"/>
      <c r="X68" s="77"/>
      <c r="Y68" s="77"/>
      <c r="Z68" s="77"/>
      <c r="AA68" s="77"/>
      <c r="AB68" s="77"/>
      <c r="AC68" s="77"/>
      <c r="AD68" s="77"/>
      <c r="AE68" s="77"/>
      <c r="AF68" s="77"/>
      <c r="AG68" s="77">
        <v>0.3</v>
      </c>
      <c r="AH68" s="78"/>
      <c r="AI68" s="78"/>
      <c r="AJ68" s="78"/>
      <c r="AK68" s="78">
        <v>0.3</v>
      </c>
      <c r="AL68" s="78"/>
      <c r="AM68" s="89"/>
      <c r="AV68" s="209" t="s">
        <v>218</v>
      </c>
      <c r="AW68" s="86"/>
      <c r="AX68" s="77"/>
      <c r="AY68" s="77">
        <v>1.5</v>
      </c>
      <c r="AZ68" s="77"/>
      <c r="BA68" s="77"/>
      <c r="BB68" s="77"/>
      <c r="BC68" s="77"/>
      <c r="BD68" s="77"/>
      <c r="BE68" s="77"/>
      <c r="BF68" s="77"/>
      <c r="BG68" s="77"/>
      <c r="BH68" s="77"/>
      <c r="BI68" s="76"/>
      <c r="BJ68" s="77"/>
      <c r="BK68" s="77"/>
      <c r="BL68" s="77"/>
      <c r="BM68" s="77">
        <v>0.5</v>
      </c>
      <c r="BN68" s="77"/>
      <c r="BO68" s="77"/>
      <c r="BP68" s="77"/>
      <c r="BQ68" s="77"/>
      <c r="BR68" s="77"/>
      <c r="BS68" s="77"/>
      <c r="BT68" s="77"/>
      <c r="BU68" s="77"/>
      <c r="BV68" s="77"/>
      <c r="BW68" s="77"/>
      <c r="BX68" s="77"/>
      <c r="BY68" s="77"/>
      <c r="BZ68" s="77"/>
      <c r="CA68" s="77">
        <v>0.15</v>
      </c>
      <c r="CB68" s="78"/>
      <c r="CC68" s="78"/>
      <c r="CD68" s="78"/>
      <c r="CE68" s="78">
        <v>0.35</v>
      </c>
      <c r="CF68" s="78"/>
      <c r="CG68" s="87"/>
    </row>
    <row r="69" spans="1:85" ht="15.75" x14ac:dyDescent="0.25">
      <c r="B69" s="9" t="s">
        <v>13</v>
      </c>
      <c r="C69" s="86">
        <v>1.2</v>
      </c>
      <c r="D69" s="77"/>
      <c r="E69" s="77"/>
      <c r="F69" s="77"/>
      <c r="G69" s="77"/>
      <c r="H69" s="77"/>
      <c r="I69" s="77"/>
      <c r="J69" s="77"/>
      <c r="K69" s="77"/>
      <c r="L69" s="77"/>
      <c r="M69" s="77"/>
      <c r="N69" s="77"/>
      <c r="O69" s="77"/>
      <c r="P69" s="76"/>
      <c r="Q69" s="77"/>
      <c r="R69" s="77"/>
      <c r="S69" s="77"/>
      <c r="T69" s="77"/>
      <c r="U69" s="77"/>
      <c r="V69" s="77"/>
      <c r="W69" s="77"/>
      <c r="X69" s="77"/>
      <c r="Y69" s="77"/>
      <c r="Z69" s="77"/>
      <c r="AA69" s="77"/>
      <c r="AB69" s="77">
        <v>0.6</v>
      </c>
      <c r="AC69" s="77"/>
      <c r="AD69" s="77"/>
      <c r="AE69" s="77">
        <v>0.6</v>
      </c>
      <c r="AF69" s="77"/>
      <c r="AG69" s="77"/>
      <c r="AH69" s="77"/>
      <c r="AI69" s="77">
        <v>2.5</v>
      </c>
      <c r="AJ69" s="78"/>
      <c r="AK69" s="78"/>
      <c r="AL69" s="78">
        <v>0.6</v>
      </c>
      <c r="AM69" s="89"/>
      <c r="AV69" s="9" t="s">
        <v>13</v>
      </c>
      <c r="AW69" s="86">
        <v>1.5</v>
      </c>
      <c r="AX69" s="77"/>
      <c r="AY69" s="77"/>
      <c r="AZ69" s="77"/>
      <c r="BA69" s="77"/>
      <c r="BB69" s="77"/>
      <c r="BC69" s="77"/>
      <c r="BD69" s="77"/>
      <c r="BE69" s="77"/>
      <c r="BF69" s="77"/>
      <c r="BG69" s="77"/>
      <c r="BH69" s="77"/>
      <c r="BI69" s="77"/>
      <c r="BJ69" s="76"/>
      <c r="BK69" s="77"/>
      <c r="BL69" s="77"/>
      <c r="BM69" s="77"/>
      <c r="BN69" s="77"/>
      <c r="BO69" s="77"/>
      <c r="BP69" s="77"/>
      <c r="BQ69" s="77"/>
      <c r="BR69" s="77"/>
      <c r="BS69" s="77"/>
      <c r="BT69" s="77"/>
      <c r="BU69" s="77"/>
      <c r="BV69" s="77">
        <v>1.4</v>
      </c>
      <c r="BW69" s="77"/>
      <c r="BX69" s="77"/>
      <c r="BY69" s="77">
        <v>1.5</v>
      </c>
      <c r="BZ69" s="77"/>
      <c r="CA69" s="78"/>
      <c r="CB69" s="78"/>
      <c r="CC69" s="78">
        <v>3</v>
      </c>
      <c r="CD69" s="78"/>
      <c r="CE69" s="78"/>
      <c r="CF69" s="78">
        <v>0.6</v>
      </c>
      <c r="CG69" s="87"/>
    </row>
    <row r="70" spans="1:85" ht="15.75" x14ac:dyDescent="0.25">
      <c r="B70" s="9" t="s">
        <v>14</v>
      </c>
      <c r="C70" s="86"/>
      <c r="D70" s="77"/>
      <c r="E70" s="77"/>
      <c r="F70" s="77"/>
      <c r="G70" s="77"/>
      <c r="H70" s="77"/>
      <c r="I70" s="77"/>
      <c r="J70" s="77"/>
      <c r="K70" s="77"/>
      <c r="L70" s="77"/>
      <c r="M70" s="77"/>
      <c r="N70" s="77"/>
      <c r="O70" s="77"/>
      <c r="P70" s="77"/>
      <c r="Q70" s="76"/>
      <c r="R70" s="77"/>
      <c r="S70" s="77"/>
      <c r="T70" s="77"/>
      <c r="U70" s="77"/>
      <c r="V70" s="77"/>
      <c r="W70" s="77"/>
      <c r="X70" s="77"/>
      <c r="Y70" s="77"/>
      <c r="Z70" s="77"/>
      <c r="AA70" s="77"/>
      <c r="AB70" s="77"/>
      <c r="AC70" s="77"/>
      <c r="AD70" s="77"/>
      <c r="AE70" s="77"/>
      <c r="AF70" s="77">
        <v>0.57999999999999996</v>
      </c>
      <c r="AG70" s="78"/>
      <c r="AH70" s="78"/>
      <c r="AI70" s="78"/>
      <c r="AJ70" s="78"/>
      <c r="AK70" s="78"/>
      <c r="AL70" s="78"/>
      <c r="AM70" s="89"/>
      <c r="AV70" s="9" t="s">
        <v>14</v>
      </c>
      <c r="AW70" s="86"/>
      <c r="AX70" s="77"/>
      <c r="AY70" s="77"/>
      <c r="AZ70" s="77"/>
      <c r="BA70" s="77"/>
      <c r="BB70" s="77"/>
      <c r="BC70" s="77"/>
      <c r="BD70" s="77"/>
      <c r="BE70" s="77"/>
      <c r="BF70" s="77"/>
      <c r="BG70" s="77"/>
      <c r="BH70" s="77"/>
      <c r="BI70" s="77"/>
      <c r="BJ70" s="77"/>
      <c r="BK70" s="76"/>
      <c r="BL70" s="77"/>
      <c r="BM70" s="77"/>
      <c r="BN70" s="77"/>
      <c r="BO70" s="77"/>
      <c r="BP70" s="77"/>
      <c r="BQ70" s="77"/>
      <c r="BR70" s="77"/>
      <c r="BS70" s="77"/>
      <c r="BT70" s="77"/>
      <c r="BU70" s="77"/>
      <c r="BV70" s="77"/>
      <c r="BW70" s="77"/>
      <c r="BX70" s="77"/>
      <c r="BY70" s="77"/>
      <c r="BZ70" s="77">
        <v>0.95</v>
      </c>
      <c r="CA70" s="78"/>
      <c r="CB70" s="78"/>
      <c r="CC70" s="78"/>
      <c r="CD70" s="78"/>
      <c r="CE70" s="78"/>
      <c r="CF70" s="78"/>
      <c r="CG70" s="87"/>
    </row>
    <row r="71" spans="1:85" ht="15.75" x14ac:dyDescent="0.25">
      <c r="B71" s="9" t="s">
        <v>15</v>
      </c>
      <c r="C71" s="86"/>
      <c r="D71" s="77"/>
      <c r="E71" s="77"/>
      <c r="F71" s="77"/>
      <c r="G71" s="77"/>
      <c r="H71" s="77"/>
      <c r="I71" s="77"/>
      <c r="J71" s="77"/>
      <c r="K71" s="77"/>
      <c r="L71" s="77"/>
      <c r="M71" s="77"/>
      <c r="N71" s="77"/>
      <c r="O71" s="77"/>
      <c r="P71" s="77"/>
      <c r="Q71" s="77"/>
      <c r="R71" s="76"/>
      <c r="S71" s="77"/>
      <c r="T71" s="77"/>
      <c r="U71" s="77"/>
      <c r="V71" s="77"/>
      <c r="W71" s="77"/>
      <c r="X71" s="77"/>
      <c r="Y71" s="77"/>
      <c r="Z71" s="77"/>
      <c r="AA71" s="77"/>
      <c r="AB71" s="77"/>
      <c r="AC71" s="77"/>
      <c r="AD71" s="77"/>
      <c r="AE71" s="77"/>
      <c r="AF71" s="77"/>
      <c r="AG71" s="78"/>
      <c r="AH71" s="78"/>
      <c r="AI71" s="78"/>
      <c r="AJ71" s="78"/>
      <c r="AK71" s="78"/>
      <c r="AL71" s="78"/>
      <c r="AM71" s="89"/>
      <c r="AV71" s="9" t="s">
        <v>15</v>
      </c>
      <c r="AW71" s="86"/>
      <c r="AX71" s="77"/>
      <c r="AY71" s="77"/>
      <c r="AZ71" s="77"/>
      <c r="BA71" s="77"/>
      <c r="BB71" s="77"/>
      <c r="BC71" s="77"/>
      <c r="BD71" s="77"/>
      <c r="BE71" s="77"/>
      <c r="BF71" s="77"/>
      <c r="BG71" s="77"/>
      <c r="BH71" s="77"/>
      <c r="BI71" s="77"/>
      <c r="BJ71" s="77"/>
      <c r="BK71" s="77"/>
      <c r="BL71" s="76"/>
      <c r="BM71" s="77"/>
      <c r="BN71" s="77"/>
      <c r="BO71" s="77"/>
      <c r="BP71" s="77"/>
      <c r="BQ71" s="77"/>
      <c r="BR71" s="77"/>
      <c r="BS71" s="77"/>
      <c r="BT71" s="77"/>
      <c r="BU71" s="77"/>
      <c r="BV71" s="77"/>
      <c r="BW71" s="77"/>
      <c r="BX71" s="77"/>
      <c r="BY71" s="77"/>
      <c r="BZ71" s="77"/>
      <c r="CA71" s="78"/>
      <c r="CB71" s="78"/>
      <c r="CC71" s="78"/>
      <c r="CD71" s="78"/>
      <c r="CE71" s="78"/>
      <c r="CF71" s="78"/>
      <c r="CG71" s="87"/>
    </row>
    <row r="72" spans="1:85" ht="15.75" x14ac:dyDescent="0.25">
      <c r="B72" s="9" t="s">
        <v>16</v>
      </c>
      <c r="C72" s="86">
        <v>0.28499999999999998</v>
      </c>
      <c r="D72" s="77"/>
      <c r="E72" s="77"/>
      <c r="F72" s="77">
        <v>1.81</v>
      </c>
      <c r="G72" s="77"/>
      <c r="H72" s="77"/>
      <c r="I72" s="77"/>
      <c r="J72" s="77"/>
      <c r="K72" s="77"/>
      <c r="L72" s="77"/>
      <c r="M72" s="77"/>
      <c r="N72" s="77">
        <v>1.595</v>
      </c>
      <c r="O72" s="77">
        <v>0.5</v>
      </c>
      <c r="P72" s="77"/>
      <c r="Q72" s="77"/>
      <c r="R72" s="77"/>
      <c r="S72" s="76"/>
      <c r="T72" s="77"/>
      <c r="U72" s="77"/>
      <c r="V72" s="77"/>
      <c r="W72" s="77">
        <v>0.2</v>
      </c>
      <c r="X72" s="77"/>
      <c r="Y72" s="77"/>
      <c r="Z72" s="77"/>
      <c r="AA72" s="77"/>
      <c r="AB72" s="77"/>
      <c r="AC72" s="77"/>
      <c r="AD72" s="77">
        <v>0.65</v>
      </c>
      <c r="AE72" s="77"/>
      <c r="AF72" s="77"/>
      <c r="AG72" s="78">
        <v>0.5</v>
      </c>
      <c r="AH72" s="78"/>
      <c r="AI72" s="78"/>
      <c r="AJ72" s="78">
        <v>1</v>
      </c>
      <c r="AK72" s="78"/>
      <c r="AL72" s="78"/>
      <c r="AM72" s="89"/>
      <c r="AV72" s="9" t="s">
        <v>16</v>
      </c>
      <c r="AW72" s="86">
        <v>0.3</v>
      </c>
      <c r="AX72" s="77"/>
      <c r="AY72" s="77"/>
      <c r="AZ72" s="77">
        <v>4.6399999999999997</v>
      </c>
      <c r="BA72" s="77"/>
      <c r="BB72" s="77"/>
      <c r="BC72" s="77"/>
      <c r="BD72" s="77"/>
      <c r="BE72" s="77"/>
      <c r="BF72" s="77"/>
      <c r="BG72" s="77"/>
      <c r="BH72" s="77">
        <v>3.25</v>
      </c>
      <c r="BI72" s="77">
        <v>0.5</v>
      </c>
      <c r="BJ72" s="77"/>
      <c r="BK72" s="77"/>
      <c r="BL72" s="77"/>
      <c r="BM72" s="76"/>
      <c r="BN72" s="77"/>
      <c r="BO72" s="77"/>
      <c r="BP72" s="77"/>
      <c r="BQ72" s="77">
        <v>0</v>
      </c>
      <c r="BR72" s="77"/>
      <c r="BS72" s="77"/>
      <c r="BT72" s="77"/>
      <c r="BU72" s="77"/>
      <c r="BV72" s="77"/>
      <c r="BW72" s="77"/>
      <c r="BX72" s="77">
        <v>0.65</v>
      </c>
      <c r="BY72" s="77"/>
      <c r="BZ72" s="77"/>
      <c r="CA72" s="78">
        <v>0.5</v>
      </c>
      <c r="CB72" s="78"/>
      <c r="CC72" s="78"/>
      <c r="CD72" s="78">
        <v>1</v>
      </c>
      <c r="CE72" s="78"/>
      <c r="CF72" s="78"/>
      <c r="CG72" s="87"/>
    </row>
    <row r="73" spans="1:85" ht="15.75" x14ac:dyDescent="0.25">
      <c r="B73" s="9" t="s">
        <v>17</v>
      </c>
      <c r="C73" s="86"/>
      <c r="D73" s="77"/>
      <c r="E73" s="77"/>
      <c r="F73" s="77"/>
      <c r="G73" s="77"/>
      <c r="H73" s="77"/>
      <c r="I73" s="77"/>
      <c r="J73" s="77"/>
      <c r="K73" s="77"/>
      <c r="L73" s="77"/>
      <c r="M73" s="77"/>
      <c r="N73" s="77"/>
      <c r="O73" s="77"/>
      <c r="P73" s="77"/>
      <c r="Q73" s="77"/>
      <c r="R73" s="77"/>
      <c r="S73" s="77"/>
      <c r="T73" s="76"/>
      <c r="U73" s="77"/>
      <c r="V73" s="77">
        <v>1.5</v>
      </c>
      <c r="W73" s="77"/>
      <c r="X73" s="77"/>
      <c r="Y73" s="77"/>
      <c r="Z73" s="77">
        <v>0.5</v>
      </c>
      <c r="AA73" s="77"/>
      <c r="AB73" s="77"/>
      <c r="AC73" s="77"/>
      <c r="AD73" s="77"/>
      <c r="AE73" s="77"/>
      <c r="AF73" s="77"/>
      <c r="AG73" s="78"/>
      <c r="AH73" s="78"/>
      <c r="AI73" s="78"/>
      <c r="AJ73" s="78"/>
      <c r="AK73" s="78"/>
      <c r="AL73" s="78"/>
      <c r="AM73" s="89"/>
      <c r="AV73" s="9" t="s">
        <v>17</v>
      </c>
      <c r="AW73" s="86"/>
      <c r="AX73" s="77"/>
      <c r="AY73" s="77"/>
      <c r="AZ73" s="77"/>
      <c r="BA73" s="77"/>
      <c r="BB73" s="77"/>
      <c r="BC73" s="77"/>
      <c r="BD73" s="77"/>
      <c r="BE73" s="77"/>
      <c r="BF73" s="77"/>
      <c r="BG73" s="77"/>
      <c r="BH73" s="77"/>
      <c r="BI73" s="77"/>
      <c r="BJ73" s="77"/>
      <c r="BK73" s="77"/>
      <c r="BL73" s="77"/>
      <c r="BM73" s="77"/>
      <c r="BN73" s="76"/>
      <c r="BO73" s="77"/>
      <c r="BP73" s="77">
        <v>1.3</v>
      </c>
      <c r="BQ73" s="77"/>
      <c r="BR73" s="77"/>
      <c r="BS73" s="77"/>
      <c r="BT73" s="77">
        <v>0.5</v>
      </c>
      <c r="BU73" s="77"/>
      <c r="BV73" s="77"/>
      <c r="BW73" s="77"/>
      <c r="BX73" s="77"/>
      <c r="BY73" s="77"/>
      <c r="BZ73" s="77"/>
      <c r="CA73" s="78"/>
      <c r="CB73" s="78"/>
      <c r="CC73" s="78"/>
      <c r="CD73" s="78"/>
      <c r="CE73" s="78"/>
      <c r="CF73" s="78"/>
      <c r="CG73" s="87"/>
    </row>
    <row r="74" spans="1:85" ht="15.75" x14ac:dyDescent="0.25">
      <c r="B74" s="9" t="s">
        <v>18</v>
      </c>
      <c r="C74" s="86"/>
      <c r="D74" s="77">
        <v>0.6</v>
      </c>
      <c r="E74" s="77"/>
      <c r="F74" s="77"/>
      <c r="G74" s="77"/>
      <c r="H74" s="77"/>
      <c r="I74" s="77">
        <v>0</v>
      </c>
      <c r="J74" s="77"/>
      <c r="K74" s="77"/>
      <c r="L74" s="77"/>
      <c r="M74" s="77"/>
      <c r="N74" s="77">
        <v>0.3</v>
      </c>
      <c r="O74" s="77"/>
      <c r="P74" s="77"/>
      <c r="Q74" s="77"/>
      <c r="R74" s="77"/>
      <c r="S74" s="77"/>
      <c r="T74" s="77"/>
      <c r="U74" s="76"/>
      <c r="V74" s="77"/>
      <c r="W74" s="77"/>
      <c r="X74" s="77"/>
      <c r="Y74" s="77"/>
      <c r="Z74" s="77"/>
      <c r="AA74" s="77"/>
      <c r="AB74" s="77"/>
      <c r="AC74" s="77"/>
      <c r="AD74" s="77"/>
      <c r="AE74" s="77"/>
      <c r="AF74" s="77"/>
      <c r="AG74" s="78"/>
      <c r="AH74" s="78"/>
      <c r="AI74" s="78"/>
      <c r="AJ74" s="78"/>
      <c r="AK74" s="78"/>
      <c r="AL74" s="78"/>
      <c r="AM74" s="89"/>
      <c r="AV74" s="9" t="s">
        <v>18</v>
      </c>
      <c r="AW74" s="86"/>
      <c r="AX74" s="77">
        <v>0.6</v>
      </c>
      <c r="AY74" s="77"/>
      <c r="AZ74" s="77"/>
      <c r="BA74" s="77"/>
      <c r="BB74" s="77"/>
      <c r="BC74" s="77">
        <v>0.98</v>
      </c>
      <c r="BD74" s="77"/>
      <c r="BE74" s="77"/>
      <c r="BF74" s="77"/>
      <c r="BG74" s="77"/>
      <c r="BH74" s="77">
        <v>0.3</v>
      </c>
      <c r="BI74" s="77"/>
      <c r="BJ74" s="77"/>
      <c r="BK74" s="77"/>
      <c r="BL74" s="77"/>
      <c r="BM74" s="77"/>
      <c r="BN74" s="77"/>
      <c r="BO74" s="76"/>
      <c r="BP74" s="77"/>
      <c r="BQ74" s="77"/>
      <c r="BR74" s="77"/>
      <c r="BS74" s="77"/>
      <c r="BT74" s="77"/>
      <c r="BU74" s="77"/>
      <c r="BV74" s="77"/>
      <c r="BW74" s="77"/>
      <c r="BX74" s="77"/>
      <c r="BY74" s="77"/>
      <c r="BZ74" s="77"/>
      <c r="CA74" s="78"/>
      <c r="CB74" s="78"/>
      <c r="CC74" s="78"/>
      <c r="CD74" s="78"/>
      <c r="CE74" s="78"/>
      <c r="CF74" s="78"/>
      <c r="CG74" s="87"/>
    </row>
    <row r="75" spans="1:85" ht="15.75" x14ac:dyDescent="0.25">
      <c r="B75" s="9" t="s">
        <v>19</v>
      </c>
      <c r="C75" s="86"/>
      <c r="D75" s="77"/>
      <c r="E75" s="77"/>
      <c r="F75" s="77"/>
      <c r="G75" s="77"/>
      <c r="H75" s="77"/>
      <c r="I75" s="77"/>
      <c r="J75" s="77"/>
      <c r="K75" s="77">
        <v>0.85</v>
      </c>
      <c r="L75" s="77"/>
      <c r="M75" s="77"/>
      <c r="N75" s="77"/>
      <c r="O75" s="77"/>
      <c r="P75" s="77"/>
      <c r="Q75" s="77"/>
      <c r="R75" s="77"/>
      <c r="S75" s="77"/>
      <c r="T75" s="77">
        <v>1.3</v>
      </c>
      <c r="U75" s="77"/>
      <c r="V75" s="76"/>
      <c r="W75" s="77"/>
      <c r="X75" s="77"/>
      <c r="Y75" s="77"/>
      <c r="Z75" s="77"/>
      <c r="AA75" s="77"/>
      <c r="AB75" s="77"/>
      <c r="AC75" s="77"/>
      <c r="AD75" s="77"/>
      <c r="AE75" s="77"/>
      <c r="AF75" s="77"/>
      <c r="AG75" s="78"/>
      <c r="AH75" s="78"/>
      <c r="AI75" s="78"/>
      <c r="AJ75" s="78"/>
      <c r="AK75" s="78"/>
      <c r="AL75" s="78"/>
      <c r="AM75" s="89"/>
      <c r="AV75" s="9" t="s">
        <v>19</v>
      </c>
      <c r="AW75" s="86"/>
      <c r="AX75" s="77"/>
      <c r="AY75" s="77"/>
      <c r="AZ75" s="77"/>
      <c r="BA75" s="77"/>
      <c r="BB75" s="77"/>
      <c r="BC75" s="77"/>
      <c r="BD75" s="77"/>
      <c r="BE75" s="77">
        <v>0.75</v>
      </c>
      <c r="BF75" s="77"/>
      <c r="BG75" s="77"/>
      <c r="BH75" s="77"/>
      <c r="BI75" s="77"/>
      <c r="BJ75" s="77"/>
      <c r="BK75" s="77"/>
      <c r="BL75" s="77"/>
      <c r="BM75" s="77"/>
      <c r="BN75" s="77">
        <v>1.5</v>
      </c>
      <c r="BO75" s="77"/>
      <c r="BP75" s="76"/>
      <c r="BQ75" s="77"/>
      <c r="BR75" s="77"/>
      <c r="BS75" s="77"/>
      <c r="BT75" s="77"/>
      <c r="BU75" s="77"/>
      <c r="BV75" s="77"/>
      <c r="BW75" s="77"/>
      <c r="BX75" s="77"/>
      <c r="BY75" s="77"/>
      <c r="BZ75" s="77"/>
      <c r="CA75" s="78"/>
      <c r="CB75" s="78"/>
      <c r="CC75" s="78"/>
      <c r="CD75" s="78"/>
      <c r="CE75" s="78"/>
      <c r="CF75" s="78"/>
      <c r="CG75" s="87"/>
    </row>
    <row r="76" spans="1:85" ht="15.75" x14ac:dyDescent="0.25">
      <c r="B76" s="9" t="s">
        <v>20</v>
      </c>
      <c r="C76" s="86"/>
      <c r="D76" s="77"/>
      <c r="E76" s="77"/>
      <c r="F76" s="77"/>
      <c r="G76" s="77"/>
      <c r="H76" s="77"/>
      <c r="I76" s="77"/>
      <c r="J76" s="77"/>
      <c r="K76" s="77"/>
      <c r="L76" s="77"/>
      <c r="M76" s="77"/>
      <c r="N76" s="77"/>
      <c r="O76" s="77"/>
      <c r="P76" s="77"/>
      <c r="Q76" s="77"/>
      <c r="R76" s="77"/>
      <c r="S76" s="77">
        <v>0</v>
      </c>
      <c r="T76" s="77"/>
      <c r="U76" s="77"/>
      <c r="V76" s="77"/>
      <c r="W76" s="76"/>
      <c r="X76" s="77"/>
      <c r="Y76" s="77"/>
      <c r="Z76" s="77"/>
      <c r="AA76" s="77"/>
      <c r="AB76" s="77"/>
      <c r="AC76" s="77"/>
      <c r="AD76" s="77"/>
      <c r="AE76" s="77"/>
      <c r="AF76" s="77"/>
      <c r="AG76" s="78"/>
      <c r="AH76" s="78"/>
      <c r="AI76" s="78"/>
      <c r="AJ76" s="78"/>
      <c r="AK76" s="78"/>
      <c r="AL76" s="78"/>
      <c r="AM76" s="89"/>
      <c r="AV76" s="9" t="s">
        <v>20</v>
      </c>
      <c r="AW76" s="86"/>
      <c r="AX76" s="77"/>
      <c r="AY76" s="77"/>
      <c r="AZ76" s="77"/>
      <c r="BA76" s="77"/>
      <c r="BB76" s="77"/>
      <c r="BC76" s="77"/>
      <c r="BD76" s="77"/>
      <c r="BE76" s="79"/>
      <c r="BF76" s="77"/>
      <c r="BG76" s="77"/>
      <c r="BH76" s="77"/>
      <c r="BI76" s="77"/>
      <c r="BJ76" s="77"/>
      <c r="BK76" s="77"/>
      <c r="BL76" s="77"/>
      <c r="BM76" s="77">
        <v>0.2</v>
      </c>
      <c r="BN76" s="77"/>
      <c r="BO76" s="77"/>
      <c r="BP76" s="77"/>
      <c r="BQ76" s="76"/>
      <c r="BR76" s="77"/>
      <c r="BS76" s="77"/>
      <c r="BT76" s="77"/>
      <c r="BU76" s="77"/>
      <c r="BV76" s="77"/>
      <c r="BW76" s="77"/>
      <c r="BX76" s="77"/>
      <c r="BY76" s="77"/>
      <c r="BZ76" s="77"/>
      <c r="CA76" s="78"/>
      <c r="CB76" s="78"/>
      <c r="CC76" s="78"/>
      <c r="CD76" s="78"/>
      <c r="CE76" s="78"/>
      <c r="CF76" s="78"/>
      <c r="CG76" s="87"/>
    </row>
    <row r="77" spans="1:85" ht="15.75" x14ac:dyDescent="0.25">
      <c r="B77" s="9" t="s">
        <v>21</v>
      </c>
      <c r="C77" s="86"/>
      <c r="D77" s="77">
        <v>2.4</v>
      </c>
      <c r="E77" s="77"/>
      <c r="F77" s="77"/>
      <c r="G77" s="77"/>
      <c r="H77" s="77"/>
      <c r="I77" s="77">
        <v>4.5</v>
      </c>
      <c r="J77" s="77"/>
      <c r="K77" s="77"/>
      <c r="L77" s="77"/>
      <c r="M77" s="77"/>
      <c r="N77" s="77"/>
      <c r="O77" s="77"/>
      <c r="P77" s="77"/>
      <c r="Q77" s="77"/>
      <c r="R77" s="77"/>
      <c r="S77" s="77"/>
      <c r="T77" s="77"/>
      <c r="U77" s="77"/>
      <c r="V77" s="77"/>
      <c r="W77" s="77"/>
      <c r="X77" s="76"/>
      <c r="Y77" s="77">
        <v>0.7</v>
      </c>
      <c r="Z77" s="77"/>
      <c r="AA77" s="77"/>
      <c r="AB77" s="77"/>
      <c r="AC77" s="77"/>
      <c r="AD77" s="77"/>
      <c r="AE77" s="77"/>
      <c r="AF77" s="77">
        <v>1.32</v>
      </c>
      <c r="AG77" s="78"/>
      <c r="AH77" s="78"/>
      <c r="AI77" s="78"/>
      <c r="AJ77" s="78"/>
      <c r="AK77" s="78"/>
      <c r="AL77" s="78"/>
      <c r="AM77" s="89"/>
      <c r="AV77" s="9" t="s">
        <v>21</v>
      </c>
      <c r="AW77" s="86"/>
      <c r="AX77" s="77">
        <v>2.4</v>
      </c>
      <c r="AY77" s="77"/>
      <c r="AZ77" s="77"/>
      <c r="BA77" s="77"/>
      <c r="BB77" s="77"/>
      <c r="BC77" s="77">
        <v>5.35</v>
      </c>
      <c r="BD77" s="77"/>
      <c r="BE77" s="77"/>
      <c r="BF77" s="77"/>
      <c r="BG77" s="77"/>
      <c r="BH77" s="77"/>
      <c r="BI77" s="77"/>
      <c r="BJ77" s="77"/>
      <c r="BK77" s="77"/>
      <c r="BL77" s="77"/>
      <c r="BM77" s="77"/>
      <c r="BN77" s="77"/>
      <c r="BO77" s="77"/>
      <c r="BP77" s="77"/>
      <c r="BQ77" s="77"/>
      <c r="BR77" s="76"/>
      <c r="BS77" s="77">
        <v>0.7</v>
      </c>
      <c r="BT77" s="77"/>
      <c r="BU77" s="77"/>
      <c r="BV77" s="77"/>
      <c r="BW77" s="77"/>
      <c r="BX77" s="77"/>
      <c r="BY77" s="77"/>
      <c r="BZ77" s="77">
        <v>1.32</v>
      </c>
      <c r="CA77" s="78"/>
      <c r="CB77" s="78"/>
      <c r="CC77" s="78"/>
      <c r="CD77" s="78"/>
      <c r="CE77" s="78"/>
      <c r="CF77" s="78"/>
      <c r="CG77" s="87"/>
    </row>
    <row r="78" spans="1:85" ht="15.75" x14ac:dyDescent="0.25">
      <c r="B78" s="9" t="s">
        <v>22</v>
      </c>
      <c r="C78" s="86"/>
      <c r="D78" s="77"/>
      <c r="E78" s="77"/>
      <c r="F78" s="77"/>
      <c r="G78" s="77"/>
      <c r="H78" s="77"/>
      <c r="I78" s="77"/>
      <c r="J78" s="77">
        <v>1.6</v>
      </c>
      <c r="K78" s="77"/>
      <c r="L78" s="77"/>
      <c r="M78" s="77">
        <v>0.1</v>
      </c>
      <c r="N78" s="77"/>
      <c r="O78" s="77"/>
      <c r="P78" s="77"/>
      <c r="Q78" s="77"/>
      <c r="R78" s="77"/>
      <c r="S78" s="77"/>
      <c r="T78" s="77"/>
      <c r="U78" s="77"/>
      <c r="V78" s="77"/>
      <c r="W78" s="77"/>
      <c r="X78" s="77">
        <v>0.7</v>
      </c>
      <c r="Y78" s="76"/>
      <c r="Z78" s="77"/>
      <c r="AA78" s="77"/>
      <c r="AB78" s="77"/>
      <c r="AC78" s="77">
        <v>3.55</v>
      </c>
      <c r="AD78" s="77"/>
      <c r="AE78" s="77"/>
      <c r="AF78" s="77"/>
      <c r="AG78" s="78"/>
      <c r="AH78" s="78"/>
      <c r="AI78" s="78"/>
      <c r="AJ78" s="78"/>
      <c r="AK78" s="78"/>
      <c r="AL78" s="78"/>
      <c r="AM78" s="89"/>
      <c r="AV78" s="9" t="s">
        <v>22</v>
      </c>
      <c r="AW78" s="86"/>
      <c r="AX78" s="77"/>
      <c r="AY78" s="77"/>
      <c r="AZ78" s="77"/>
      <c r="BA78" s="77"/>
      <c r="BB78" s="77"/>
      <c r="BC78" s="77"/>
      <c r="BD78" s="77">
        <v>1.6</v>
      </c>
      <c r="BE78" s="77"/>
      <c r="BF78" s="77"/>
      <c r="BG78" s="77">
        <v>0.1</v>
      </c>
      <c r="BH78" s="77"/>
      <c r="BI78" s="77"/>
      <c r="BJ78" s="77"/>
      <c r="BK78" s="77"/>
      <c r="BL78" s="77"/>
      <c r="BM78" s="77"/>
      <c r="BN78" s="77"/>
      <c r="BO78" s="77"/>
      <c r="BP78" s="77"/>
      <c r="BQ78" s="77"/>
      <c r="BR78" s="77">
        <v>0.7</v>
      </c>
      <c r="BS78" s="76"/>
      <c r="BT78" s="77"/>
      <c r="BU78" s="77"/>
      <c r="BV78" s="77"/>
      <c r="BW78" s="77">
        <v>3.35</v>
      </c>
      <c r="BX78" s="77"/>
      <c r="BY78" s="77"/>
      <c r="BZ78" s="77"/>
      <c r="CA78" s="78"/>
      <c r="CB78" s="78"/>
      <c r="CC78" s="78"/>
      <c r="CD78" s="78"/>
      <c r="CE78" s="78"/>
      <c r="CF78" s="78"/>
      <c r="CG78" s="87"/>
    </row>
    <row r="79" spans="1:85" ht="15.75" x14ac:dyDescent="0.25">
      <c r="B79" s="9" t="s">
        <v>23</v>
      </c>
      <c r="C79" s="86"/>
      <c r="D79" s="77"/>
      <c r="E79" s="77"/>
      <c r="F79" s="77"/>
      <c r="G79" s="77"/>
      <c r="H79" s="77">
        <v>2</v>
      </c>
      <c r="I79" s="77">
        <v>1.5</v>
      </c>
      <c r="J79" s="77"/>
      <c r="K79" s="77"/>
      <c r="L79" s="77"/>
      <c r="M79" s="77"/>
      <c r="N79" s="77"/>
      <c r="O79" s="77"/>
      <c r="P79" s="77"/>
      <c r="Q79" s="77"/>
      <c r="R79" s="77"/>
      <c r="S79" s="77"/>
      <c r="T79" s="77">
        <v>0.5</v>
      </c>
      <c r="U79" s="77"/>
      <c r="V79" s="77"/>
      <c r="W79" s="77"/>
      <c r="X79" s="77"/>
      <c r="Y79" s="77"/>
      <c r="Z79" s="76"/>
      <c r="AA79" s="77"/>
      <c r="AB79" s="77"/>
      <c r="AC79" s="77">
        <v>0.6</v>
      </c>
      <c r="AD79" s="77"/>
      <c r="AE79" s="77">
        <v>0.6</v>
      </c>
      <c r="AF79" s="77"/>
      <c r="AG79" s="78"/>
      <c r="AH79" s="78"/>
      <c r="AI79" s="78"/>
      <c r="AJ79" s="78"/>
      <c r="AK79" s="78"/>
      <c r="AL79" s="78"/>
      <c r="AM79" s="89"/>
      <c r="AV79" s="9" t="s">
        <v>23</v>
      </c>
      <c r="AW79" s="86"/>
      <c r="AX79" s="77"/>
      <c r="AY79" s="77"/>
      <c r="AZ79" s="77"/>
      <c r="BA79" s="77"/>
      <c r="BB79" s="77">
        <v>0.8</v>
      </c>
      <c r="BC79" s="77">
        <v>1.6</v>
      </c>
      <c r="BD79" s="77"/>
      <c r="BE79" s="77"/>
      <c r="BF79" s="77"/>
      <c r="BG79" s="77"/>
      <c r="BH79" s="77"/>
      <c r="BI79" s="77"/>
      <c r="BJ79" s="77"/>
      <c r="BK79" s="77"/>
      <c r="BL79" s="77"/>
      <c r="BM79" s="77"/>
      <c r="BN79" s="77">
        <v>0.5</v>
      </c>
      <c r="BO79" s="77"/>
      <c r="BP79" s="77"/>
      <c r="BQ79" s="77"/>
      <c r="BR79" s="77"/>
      <c r="BS79" s="77"/>
      <c r="BT79" s="76"/>
      <c r="BU79" s="77"/>
      <c r="BV79" s="77"/>
      <c r="BW79" s="77">
        <v>0.6</v>
      </c>
      <c r="BX79" s="77"/>
      <c r="BY79" s="77">
        <v>0.5</v>
      </c>
      <c r="BZ79" s="77"/>
      <c r="CA79" s="78"/>
      <c r="CB79" s="78"/>
      <c r="CC79" s="78"/>
      <c r="CD79" s="78"/>
      <c r="CE79" s="78"/>
      <c r="CF79" s="78"/>
      <c r="CG79" s="87"/>
    </row>
    <row r="80" spans="1:85" ht="15.75" x14ac:dyDescent="0.25">
      <c r="B80" s="9" t="s">
        <v>24</v>
      </c>
      <c r="C80" s="86"/>
      <c r="D80" s="77"/>
      <c r="E80" s="77"/>
      <c r="F80" s="77"/>
      <c r="G80" s="77"/>
      <c r="H80" s="77"/>
      <c r="I80" s="77"/>
      <c r="J80" s="77"/>
      <c r="K80" s="77"/>
      <c r="L80" s="77">
        <v>3</v>
      </c>
      <c r="M80" s="77"/>
      <c r="N80" s="77"/>
      <c r="O80" s="77"/>
      <c r="P80" s="77"/>
      <c r="Q80" s="77"/>
      <c r="R80" s="77"/>
      <c r="S80" s="77"/>
      <c r="T80" s="77"/>
      <c r="U80" s="77"/>
      <c r="V80" s="77"/>
      <c r="W80" s="77"/>
      <c r="X80" s="77"/>
      <c r="Y80" s="77"/>
      <c r="Z80" s="77"/>
      <c r="AA80" s="76"/>
      <c r="AB80" s="77"/>
      <c r="AC80" s="77"/>
      <c r="AD80" s="77"/>
      <c r="AE80" s="77"/>
      <c r="AF80" s="77"/>
      <c r="AG80" s="78"/>
      <c r="AH80" s="78"/>
      <c r="AI80" s="78"/>
      <c r="AJ80" s="78"/>
      <c r="AK80" s="78"/>
      <c r="AL80" s="78"/>
      <c r="AM80" s="89"/>
      <c r="AV80" s="9" t="s">
        <v>24</v>
      </c>
      <c r="AW80" s="86"/>
      <c r="AX80" s="77"/>
      <c r="AY80" s="77"/>
      <c r="AZ80" s="77"/>
      <c r="BA80" s="77"/>
      <c r="BB80" s="77"/>
      <c r="BC80" s="77"/>
      <c r="BD80" s="77"/>
      <c r="BE80" s="77"/>
      <c r="BF80" s="77">
        <v>3</v>
      </c>
      <c r="BG80" s="77"/>
      <c r="BH80" s="77"/>
      <c r="BI80" s="77"/>
      <c r="BJ80" s="77"/>
      <c r="BK80" s="77"/>
      <c r="BL80" s="77"/>
      <c r="BM80" s="77"/>
      <c r="BN80" s="77"/>
      <c r="BO80" s="77"/>
      <c r="BP80" s="77"/>
      <c r="BQ80" s="77"/>
      <c r="BR80" s="77"/>
      <c r="BS80" s="77"/>
      <c r="BT80" s="77"/>
      <c r="BU80" s="76"/>
      <c r="BV80" s="77"/>
      <c r="BW80" s="77"/>
      <c r="BX80" s="77"/>
      <c r="BY80" s="77"/>
      <c r="BZ80" s="77"/>
      <c r="CA80" s="78"/>
      <c r="CB80" s="78"/>
      <c r="CC80" s="78"/>
      <c r="CD80" s="78"/>
      <c r="CE80" s="78"/>
      <c r="CF80" s="78"/>
      <c r="CG80" s="87"/>
    </row>
    <row r="81" spans="2:85" ht="15.75" x14ac:dyDescent="0.25">
      <c r="B81" s="9" t="s">
        <v>25</v>
      </c>
      <c r="C81" s="86"/>
      <c r="D81" s="77"/>
      <c r="E81" s="77">
        <v>0.95</v>
      </c>
      <c r="F81" s="77"/>
      <c r="G81" s="77"/>
      <c r="H81" s="77"/>
      <c r="I81" s="77"/>
      <c r="J81" s="77"/>
      <c r="K81" s="77"/>
      <c r="L81" s="77"/>
      <c r="M81" s="77"/>
      <c r="N81" s="77"/>
      <c r="O81" s="77"/>
      <c r="P81" s="77">
        <v>1.4</v>
      </c>
      <c r="Q81" s="77"/>
      <c r="R81" s="77"/>
      <c r="S81" s="77"/>
      <c r="T81" s="77"/>
      <c r="U81" s="77"/>
      <c r="V81" s="77"/>
      <c r="W81" s="77"/>
      <c r="X81" s="77"/>
      <c r="Y81" s="77"/>
      <c r="Z81" s="77"/>
      <c r="AA81" s="77"/>
      <c r="AB81" s="76"/>
      <c r="AC81" s="77"/>
      <c r="AD81" s="77"/>
      <c r="AE81" s="77"/>
      <c r="AF81" s="77"/>
      <c r="AG81" s="78"/>
      <c r="AH81" s="78"/>
      <c r="AI81" s="78"/>
      <c r="AJ81" s="78"/>
      <c r="AK81" s="78"/>
      <c r="AL81" s="77">
        <v>0.65</v>
      </c>
      <c r="AM81" s="89"/>
      <c r="AV81" s="9" t="s">
        <v>25</v>
      </c>
      <c r="AW81" s="86"/>
      <c r="AX81" s="77"/>
      <c r="AY81" s="77">
        <v>0.95</v>
      </c>
      <c r="AZ81" s="77"/>
      <c r="BA81" s="77"/>
      <c r="BB81" s="77"/>
      <c r="BC81" s="77"/>
      <c r="BD81" s="77"/>
      <c r="BE81" s="77"/>
      <c r="BF81" s="77"/>
      <c r="BG81" s="77"/>
      <c r="BH81" s="77"/>
      <c r="BI81" s="77"/>
      <c r="BJ81" s="77">
        <v>0.6</v>
      </c>
      <c r="BK81" s="77"/>
      <c r="BL81" s="77"/>
      <c r="BM81" s="77"/>
      <c r="BN81" s="77"/>
      <c r="BO81" s="77"/>
      <c r="BP81" s="77"/>
      <c r="BQ81" s="77"/>
      <c r="BR81" s="77"/>
      <c r="BS81" s="77"/>
      <c r="BT81" s="77"/>
      <c r="BU81" s="77"/>
      <c r="BV81" s="76"/>
      <c r="BW81" s="77"/>
      <c r="BX81" s="77"/>
      <c r="BY81" s="77"/>
      <c r="BZ81" s="77"/>
      <c r="CA81" s="78"/>
      <c r="CB81" s="78"/>
      <c r="CC81" s="78"/>
      <c r="CD81" s="78"/>
      <c r="CE81" s="78"/>
      <c r="CF81" s="78">
        <v>0.3</v>
      </c>
      <c r="CG81" s="87"/>
    </row>
    <row r="82" spans="2:85" ht="15.75" x14ac:dyDescent="0.25">
      <c r="B82" s="9" t="s">
        <v>26</v>
      </c>
      <c r="C82" s="86"/>
      <c r="D82" s="77"/>
      <c r="E82" s="77"/>
      <c r="F82" s="77"/>
      <c r="G82" s="77"/>
      <c r="H82" s="77"/>
      <c r="I82" s="77">
        <v>0.6</v>
      </c>
      <c r="J82" s="77">
        <v>1.98</v>
      </c>
      <c r="K82" s="77"/>
      <c r="L82" s="77"/>
      <c r="M82" s="77">
        <v>2.5499999999999998</v>
      </c>
      <c r="N82" s="77"/>
      <c r="O82" s="77"/>
      <c r="P82" s="77"/>
      <c r="Q82" s="77"/>
      <c r="R82" s="77"/>
      <c r="S82" s="77"/>
      <c r="T82" s="77"/>
      <c r="U82" s="77"/>
      <c r="V82" s="77"/>
      <c r="W82" s="77"/>
      <c r="X82" s="77"/>
      <c r="Y82" s="77">
        <v>3.35</v>
      </c>
      <c r="Z82" s="77">
        <v>0.6</v>
      </c>
      <c r="AA82" s="77"/>
      <c r="AB82" s="77"/>
      <c r="AC82" s="76"/>
      <c r="AD82" s="77"/>
      <c r="AE82" s="77"/>
      <c r="AF82" s="77"/>
      <c r="AG82" s="78"/>
      <c r="AH82" s="78"/>
      <c r="AI82" s="78"/>
      <c r="AJ82" s="78"/>
      <c r="AK82" s="78"/>
      <c r="AL82" s="78"/>
      <c r="AM82" s="89"/>
      <c r="AV82" s="9" t="s">
        <v>26</v>
      </c>
      <c r="AW82" s="86"/>
      <c r="AX82" s="77"/>
      <c r="AY82" s="77"/>
      <c r="AZ82" s="77"/>
      <c r="BA82" s="77"/>
      <c r="BB82" s="77"/>
      <c r="BC82" s="77">
        <v>0.6</v>
      </c>
      <c r="BD82" s="77">
        <v>2.44</v>
      </c>
      <c r="BE82" s="77"/>
      <c r="BF82" s="77"/>
      <c r="BG82" s="77">
        <v>2.4500000000000002</v>
      </c>
      <c r="BH82" s="77"/>
      <c r="BI82" s="77"/>
      <c r="BJ82" s="77"/>
      <c r="BK82" s="77"/>
      <c r="BL82" s="77"/>
      <c r="BM82" s="77"/>
      <c r="BN82" s="77"/>
      <c r="BO82" s="77"/>
      <c r="BP82" s="77"/>
      <c r="BQ82" s="77"/>
      <c r="BR82" s="77"/>
      <c r="BS82" s="77">
        <v>3.55</v>
      </c>
      <c r="BT82" s="77">
        <v>0.6</v>
      </c>
      <c r="BU82" s="77"/>
      <c r="BV82" s="77"/>
      <c r="BW82" s="76"/>
      <c r="BX82" s="77"/>
      <c r="BY82" s="77"/>
      <c r="BZ82" s="77"/>
      <c r="CA82" s="78"/>
      <c r="CB82" s="78"/>
      <c r="CC82" s="78"/>
      <c r="CD82" s="78"/>
      <c r="CE82" s="78"/>
      <c r="CF82" s="78"/>
      <c r="CG82" s="87"/>
    </row>
    <row r="83" spans="2:85" ht="15.75" x14ac:dyDescent="0.25">
      <c r="B83" s="9" t="s">
        <v>27</v>
      </c>
      <c r="C83" s="86">
        <v>0.9</v>
      </c>
      <c r="D83" s="77"/>
      <c r="E83" s="77"/>
      <c r="F83" s="77"/>
      <c r="G83" s="77"/>
      <c r="H83" s="77"/>
      <c r="I83" s="77"/>
      <c r="J83" s="77"/>
      <c r="K83" s="77"/>
      <c r="L83" s="77"/>
      <c r="M83" s="77"/>
      <c r="N83" s="77"/>
      <c r="O83" s="77"/>
      <c r="P83" s="77"/>
      <c r="Q83" s="77"/>
      <c r="R83" s="77"/>
      <c r="S83" s="77">
        <v>0.65</v>
      </c>
      <c r="T83" s="77"/>
      <c r="U83" s="77"/>
      <c r="V83" s="77"/>
      <c r="W83" s="77"/>
      <c r="X83" s="77"/>
      <c r="Y83" s="77"/>
      <c r="Z83" s="77"/>
      <c r="AA83" s="77"/>
      <c r="AB83" s="77"/>
      <c r="AC83" s="77"/>
      <c r="AD83" s="76"/>
      <c r="AE83" s="77"/>
      <c r="AF83" s="77"/>
      <c r="AG83" s="78"/>
      <c r="AH83" s="78"/>
      <c r="AI83" s="78">
        <v>1</v>
      </c>
      <c r="AJ83" s="78"/>
      <c r="AK83" s="78"/>
      <c r="AL83" s="78"/>
      <c r="AM83" s="89"/>
      <c r="AV83" s="9" t="s">
        <v>27</v>
      </c>
      <c r="AW83" s="86">
        <v>0.9</v>
      </c>
      <c r="AX83" s="77"/>
      <c r="AY83" s="77"/>
      <c r="AZ83" s="77"/>
      <c r="BA83" s="77"/>
      <c r="BB83" s="77"/>
      <c r="BC83" s="77"/>
      <c r="BD83" s="77"/>
      <c r="BE83" s="77"/>
      <c r="BF83" s="77"/>
      <c r="BG83" s="77"/>
      <c r="BH83" s="77"/>
      <c r="BI83" s="77"/>
      <c r="BJ83" s="77"/>
      <c r="BK83" s="77"/>
      <c r="BL83" s="77"/>
      <c r="BM83" s="77">
        <v>0.65</v>
      </c>
      <c r="BN83" s="77"/>
      <c r="BO83" s="77"/>
      <c r="BP83" s="77"/>
      <c r="BQ83" s="77"/>
      <c r="BR83" s="77"/>
      <c r="BS83" s="77"/>
      <c r="BT83" s="77"/>
      <c r="BU83" s="77"/>
      <c r="BV83" s="77"/>
      <c r="BW83" s="77"/>
      <c r="BX83" s="76"/>
      <c r="BY83" s="77"/>
      <c r="BZ83" s="77"/>
      <c r="CA83" s="78"/>
      <c r="CB83" s="78"/>
      <c r="CC83" s="78">
        <v>1</v>
      </c>
      <c r="CD83" s="78"/>
      <c r="CE83" s="78"/>
      <c r="CF83" s="78"/>
      <c r="CG83" s="87"/>
    </row>
    <row r="84" spans="2:85" ht="15.75" x14ac:dyDescent="0.25">
      <c r="B84" s="9" t="s">
        <v>28</v>
      </c>
      <c r="C84" s="86"/>
      <c r="D84" s="77"/>
      <c r="E84" s="77"/>
      <c r="F84" s="77"/>
      <c r="G84" s="77"/>
      <c r="H84" s="77">
        <v>1</v>
      </c>
      <c r="I84" s="77"/>
      <c r="J84" s="77"/>
      <c r="K84" s="77"/>
      <c r="L84" s="77"/>
      <c r="M84" s="77"/>
      <c r="N84" s="77"/>
      <c r="O84" s="77"/>
      <c r="P84" s="77">
        <v>1.5</v>
      </c>
      <c r="Q84" s="77"/>
      <c r="R84" s="77"/>
      <c r="S84" s="77"/>
      <c r="T84" s="77"/>
      <c r="U84" s="77"/>
      <c r="V84" s="77"/>
      <c r="W84" s="77"/>
      <c r="X84" s="77"/>
      <c r="Y84" s="77"/>
      <c r="Z84" s="77">
        <v>0.5</v>
      </c>
      <c r="AA84" s="77"/>
      <c r="AB84" s="77"/>
      <c r="AC84" s="77"/>
      <c r="AD84" s="77"/>
      <c r="AE84" s="76"/>
      <c r="AF84" s="77"/>
      <c r="AG84" s="78"/>
      <c r="AH84" s="78"/>
      <c r="AI84" s="78"/>
      <c r="AJ84" s="78"/>
      <c r="AK84" s="78"/>
      <c r="AL84" s="78"/>
      <c r="AM84" s="89"/>
      <c r="AV84" s="9" t="s">
        <v>28</v>
      </c>
      <c r="AW84" s="86"/>
      <c r="AX84" s="77"/>
      <c r="AY84" s="77"/>
      <c r="AZ84" s="77"/>
      <c r="BA84" s="77"/>
      <c r="BB84" s="77">
        <v>2</v>
      </c>
      <c r="BC84" s="77"/>
      <c r="BD84" s="77"/>
      <c r="BE84" s="77"/>
      <c r="BF84" s="77"/>
      <c r="BG84" s="77"/>
      <c r="BH84" s="77"/>
      <c r="BI84" s="77"/>
      <c r="BJ84" s="77">
        <v>0.6</v>
      </c>
      <c r="BK84" s="77"/>
      <c r="BL84" s="77"/>
      <c r="BM84" s="77"/>
      <c r="BN84" s="77"/>
      <c r="BO84" s="77"/>
      <c r="BP84" s="77"/>
      <c r="BQ84" s="77"/>
      <c r="BR84" s="77"/>
      <c r="BS84" s="77"/>
      <c r="BT84" s="77">
        <v>0.6</v>
      </c>
      <c r="BU84" s="77"/>
      <c r="BV84" s="77"/>
      <c r="BW84" s="77"/>
      <c r="BX84" s="77"/>
      <c r="BY84" s="76"/>
      <c r="BZ84" s="77"/>
      <c r="CA84" s="78"/>
      <c r="CB84" s="78"/>
      <c r="CC84" s="78"/>
      <c r="CD84" s="78"/>
      <c r="CE84" s="78"/>
      <c r="CF84" s="78"/>
      <c r="CG84" s="87"/>
    </row>
    <row r="85" spans="2:85" ht="15.75" x14ac:dyDescent="0.25">
      <c r="B85" s="9" t="s">
        <v>29</v>
      </c>
      <c r="C85" s="86"/>
      <c r="D85" s="77"/>
      <c r="E85" s="77"/>
      <c r="F85" s="77"/>
      <c r="G85" s="77"/>
      <c r="H85" s="77"/>
      <c r="I85" s="77"/>
      <c r="J85" s="77"/>
      <c r="K85" s="77"/>
      <c r="L85" s="77"/>
      <c r="M85" s="77"/>
      <c r="N85" s="77">
        <v>2</v>
      </c>
      <c r="O85" s="77"/>
      <c r="P85" s="77"/>
      <c r="Q85" s="77">
        <v>0.95</v>
      </c>
      <c r="R85" s="77"/>
      <c r="S85" s="77"/>
      <c r="T85" s="77"/>
      <c r="U85" s="77"/>
      <c r="V85" s="77"/>
      <c r="W85" s="77"/>
      <c r="X85" s="77">
        <v>1.32</v>
      </c>
      <c r="Y85" s="77"/>
      <c r="Z85" s="77"/>
      <c r="AA85" s="77"/>
      <c r="AB85" s="77"/>
      <c r="AC85" s="77"/>
      <c r="AD85" s="77"/>
      <c r="AE85" s="77"/>
      <c r="AF85" s="76"/>
      <c r="AG85" s="78"/>
      <c r="AH85" s="78"/>
      <c r="AI85" s="78"/>
      <c r="AJ85" s="78"/>
      <c r="AK85" s="78"/>
      <c r="AL85" s="78"/>
      <c r="AM85" s="89"/>
      <c r="AV85" s="9" t="s">
        <v>29</v>
      </c>
      <c r="AW85" s="86"/>
      <c r="AX85" s="77"/>
      <c r="AY85" s="77"/>
      <c r="AZ85" s="77"/>
      <c r="BA85" s="77"/>
      <c r="BB85" s="77"/>
      <c r="BC85" s="77"/>
      <c r="BD85" s="77"/>
      <c r="BE85" s="77"/>
      <c r="BF85" s="77"/>
      <c r="BG85" s="77"/>
      <c r="BH85" s="78">
        <v>2</v>
      </c>
      <c r="BI85" s="77"/>
      <c r="BJ85" s="77"/>
      <c r="BK85" s="77">
        <v>0.57999999999999996</v>
      </c>
      <c r="BL85" s="77"/>
      <c r="BM85" s="77"/>
      <c r="BN85" s="77"/>
      <c r="BO85" s="77"/>
      <c r="BP85" s="77"/>
      <c r="BQ85" s="77"/>
      <c r="BR85" s="77">
        <v>1.32</v>
      </c>
      <c r="BS85" s="77"/>
      <c r="BT85" s="77"/>
      <c r="BU85" s="77"/>
      <c r="BV85" s="77"/>
      <c r="BW85" s="77"/>
      <c r="BX85" s="77"/>
      <c r="BY85" s="77"/>
      <c r="BZ85" s="76"/>
      <c r="CA85" s="78"/>
      <c r="CB85" s="78"/>
      <c r="CC85" s="78"/>
      <c r="CD85" s="78"/>
      <c r="CE85" s="78"/>
      <c r="CF85" s="78"/>
      <c r="CG85" s="87"/>
    </row>
    <row r="86" spans="2:85" s="3" customFormat="1" ht="15.75" x14ac:dyDescent="0.25">
      <c r="B86" s="9" t="s">
        <v>31</v>
      </c>
      <c r="C86" s="88"/>
      <c r="D86" s="78"/>
      <c r="E86" s="78"/>
      <c r="F86" s="78"/>
      <c r="G86" s="78"/>
      <c r="H86" s="78"/>
      <c r="I86" s="78"/>
      <c r="J86" s="78"/>
      <c r="K86" s="78"/>
      <c r="L86" s="78"/>
      <c r="M86" s="78"/>
      <c r="N86" s="78"/>
      <c r="O86" s="77">
        <v>0.15</v>
      </c>
      <c r="P86" s="78"/>
      <c r="Q86" s="78"/>
      <c r="R86" s="78"/>
      <c r="S86" s="78">
        <v>0.5</v>
      </c>
      <c r="T86" s="78"/>
      <c r="U86" s="78"/>
      <c r="V86" s="78"/>
      <c r="W86" s="78"/>
      <c r="X86" s="78"/>
      <c r="Y86" s="78"/>
      <c r="Z86" s="78"/>
      <c r="AA86" s="78"/>
      <c r="AB86" s="78"/>
      <c r="AC86" s="78"/>
      <c r="AD86" s="78"/>
      <c r="AE86" s="78"/>
      <c r="AF86" s="78"/>
      <c r="AG86" s="80"/>
      <c r="AH86" s="78"/>
      <c r="AI86" s="78"/>
      <c r="AJ86" s="77">
        <v>0.25</v>
      </c>
      <c r="AK86" s="77">
        <v>0.25</v>
      </c>
      <c r="AL86" s="78">
        <v>0.5</v>
      </c>
      <c r="AM86" s="89"/>
      <c r="AV86" s="9" t="s">
        <v>31</v>
      </c>
      <c r="AW86" s="88"/>
      <c r="AX86" s="78"/>
      <c r="AY86" s="78"/>
      <c r="AZ86" s="78"/>
      <c r="BA86" s="78"/>
      <c r="BB86" s="78"/>
      <c r="BC86" s="78"/>
      <c r="BD86" s="78"/>
      <c r="BE86" s="78"/>
      <c r="BF86" s="78"/>
      <c r="BG86" s="78"/>
      <c r="BH86" s="78"/>
      <c r="BI86" s="77">
        <v>0.3</v>
      </c>
      <c r="BJ86" s="77"/>
      <c r="BK86" s="78"/>
      <c r="BL86" s="78"/>
      <c r="BM86" s="78">
        <v>0.5</v>
      </c>
      <c r="BN86" s="78"/>
      <c r="BO86" s="78"/>
      <c r="BP86" s="78"/>
      <c r="BQ86" s="78"/>
      <c r="BR86" s="78"/>
      <c r="BS86" s="78"/>
      <c r="BT86" s="78"/>
      <c r="BU86" s="78"/>
      <c r="BV86" s="78"/>
      <c r="BW86" s="78"/>
      <c r="BX86" s="78"/>
      <c r="BY86" s="78"/>
      <c r="BZ86" s="78"/>
      <c r="CA86" s="80"/>
      <c r="CB86" s="78"/>
      <c r="CC86" s="78"/>
      <c r="CD86" s="77">
        <v>0.25</v>
      </c>
      <c r="CE86" s="77">
        <v>0.25</v>
      </c>
      <c r="CF86" s="78">
        <v>0.45</v>
      </c>
      <c r="CG86" s="89"/>
    </row>
    <row r="87" spans="2:85" s="3" customFormat="1" ht="15.75" x14ac:dyDescent="0.25">
      <c r="B87" s="9" t="s">
        <v>206</v>
      </c>
      <c r="C87" s="8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81"/>
      <c r="AI87" s="78">
        <v>0.7</v>
      </c>
      <c r="AJ87" s="78">
        <v>0.5</v>
      </c>
      <c r="AK87" s="78"/>
      <c r="AL87" s="78">
        <v>0.48</v>
      </c>
      <c r="AM87" s="89"/>
      <c r="AV87" s="9" t="s">
        <v>206</v>
      </c>
      <c r="AW87" s="88"/>
      <c r="AX87" s="78"/>
      <c r="AY87" s="78"/>
      <c r="AZ87" s="78"/>
      <c r="BA87" s="78"/>
      <c r="BB87" s="78"/>
      <c r="BC87" s="78"/>
      <c r="BD87" s="78"/>
      <c r="BE87" s="78"/>
      <c r="BF87" s="78"/>
      <c r="BG87" s="78"/>
      <c r="BH87" s="78"/>
      <c r="BI87" s="78"/>
      <c r="BJ87" s="77"/>
      <c r="BK87" s="78"/>
      <c r="BL87" s="78"/>
      <c r="BM87" s="78"/>
      <c r="BN87" s="78"/>
      <c r="BO87" s="78"/>
      <c r="BP87" s="78"/>
      <c r="BQ87" s="78"/>
      <c r="BR87" s="78"/>
      <c r="BS87" s="78"/>
      <c r="BT87" s="78"/>
      <c r="BU87" s="78"/>
      <c r="BV87" s="78"/>
      <c r="BW87" s="78"/>
      <c r="BX87" s="78"/>
      <c r="BY87" s="78"/>
      <c r="BZ87" s="78"/>
      <c r="CA87" s="78"/>
      <c r="CB87" s="81"/>
      <c r="CC87" s="77">
        <v>0.63</v>
      </c>
      <c r="CD87" s="77">
        <v>0.48</v>
      </c>
      <c r="CE87" s="78"/>
      <c r="CF87" s="78">
        <v>0.4</v>
      </c>
      <c r="CG87" s="89"/>
    </row>
    <row r="88" spans="2:85" s="3" customFormat="1" ht="15.75" x14ac:dyDescent="0.25">
      <c r="B88" s="9" t="s">
        <v>32</v>
      </c>
      <c r="C88" s="88"/>
      <c r="D88" s="78"/>
      <c r="E88" s="78"/>
      <c r="F88" s="78"/>
      <c r="G88" s="78"/>
      <c r="H88" s="78"/>
      <c r="I88" s="78"/>
      <c r="J88" s="78"/>
      <c r="K88" s="78"/>
      <c r="L88" s="78"/>
      <c r="M88" s="78"/>
      <c r="N88" s="78"/>
      <c r="O88" s="78"/>
      <c r="P88" s="78">
        <v>3</v>
      </c>
      <c r="Q88" s="78"/>
      <c r="R88" s="78"/>
      <c r="S88" s="78"/>
      <c r="T88" s="78"/>
      <c r="U88" s="78"/>
      <c r="V88" s="78"/>
      <c r="W88" s="78"/>
      <c r="X88" s="78"/>
      <c r="Y88" s="78"/>
      <c r="Z88" s="78"/>
      <c r="AA88" s="78"/>
      <c r="AB88" s="78"/>
      <c r="AC88" s="78"/>
      <c r="AD88" s="78">
        <v>1</v>
      </c>
      <c r="AE88" s="78"/>
      <c r="AF88" s="78"/>
      <c r="AG88" s="78"/>
      <c r="AH88" s="77">
        <v>0.63</v>
      </c>
      <c r="AI88" s="81"/>
      <c r="AJ88" s="78"/>
      <c r="AK88" s="78"/>
      <c r="AL88" s="77">
        <v>0.43</v>
      </c>
      <c r="AM88" s="89"/>
      <c r="AV88" s="9" t="s">
        <v>32</v>
      </c>
      <c r="AW88" s="88"/>
      <c r="AX88" s="78"/>
      <c r="AY88" s="78"/>
      <c r="AZ88" s="78"/>
      <c r="BA88" s="78"/>
      <c r="BB88" s="78"/>
      <c r="BC88" s="78"/>
      <c r="BD88" s="78"/>
      <c r="BE88" s="78"/>
      <c r="BF88" s="78"/>
      <c r="BG88" s="78"/>
      <c r="BH88" s="78"/>
      <c r="BI88" s="78"/>
      <c r="BJ88" s="77">
        <v>2.5</v>
      </c>
      <c r="BK88" s="78"/>
      <c r="BL88" s="78"/>
      <c r="BM88" s="78"/>
      <c r="BN88" s="78"/>
      <c r="BO88" s="78"/>
      <c r="BP88" s="78"/>
      <c r="BQ88" s="78"/>
      <c r="BR88" s="78"/>
      <c r="BS88" s="78"/>
      <c r="BT88" s="78"/>
      <c r="BU88" s="78"/>
      <c r="BV88" s="78"/>
      <c r="BW88" s="78"/>
      <c r="BX88" s="78">
        <v>1</v>
      </c>
      <c r="BY88" s="78"/>
      <c r="BZ88" s="78"/>
      <c r="CA88" s="78"/>
      <c r="CB88" s="78">
        <v>0.7</v>
      </c>
      <c r="CC88" s="81"/>
      <c r="CD88" s="78"/>
      <c r="CE88" s="78"/>
      <c r="CF88" s="78">
        <v>0.35</v>
      </c>
      <c r="CG88" s="89"/>
    </row>
    <row r="89" spans="2:85" s="3" customFormat="1" ht="15.75" x14ac:dyDescent="0.25">
      <c r="B89" s="9" t="s">
        <v>33</v>
      </c>
      <c r="C89" s="88"/>
      <c r="D89" s="78"/>
      <c r="E89" s="78"/>
      <c r="F89" s="78"/>
      <c r="G89" s="78"/>
      <c r="H89" s="78"/>
      <c r="I89" s="78"/>
      <c r="J89" s="78"/>
      <c r="K89" s="78"/>
      <c r="L89" s="78"/>
      <c r="M89" s="78"/>
      <c r="N89" s="78"/>
      <c r="O89" s="78"/>
      <c r="P89" s="78"/>
      <c r="Q89" s="78"/>
      <c r="R89" s="78"/>
      <c r="S89" s="78">
        <v>1</v>
      </c>
      <c r="T89" s="78"/>
      <c r="U89" s="78"/>
      <c r="V89" s="78"/>
      <c r="W89" s="78"/>
      <c r="X89" s="78"/>
      <c r="Y89" s="78"/>
      <c r="Z89" s="78"/>
      <c r="AA89" s="78"/>
      <c r="AB89" s="78"/>
      <c r="AC89" s="78"/>
      <c r="AD89" s="78"/>
      <c r="AE89" s="78"/>
      <c r="AF89" s="78"/>
      <c r="AG89" s="77">
        <v>0.25</v>
      </c>
      <c r="AH89" s="77">
        <v>0.48</v>
      </c>
      <c r="AI89" s="78"/>
      <c r="AJ89" s="81"/>
      <c r="AK89" s="78"/>
      <c r="AL89" s="77">
        <v>0.45</v>
      </c>
      <c r="AM89" s="89"/>
      <c r="AV89" s="9" t="s">
        <v>33</v>
      </c>
      <c r="AW89" s="88"/>
      <c r="AX89" s="78"/>
      <c r="AY89" s="78"/>
      <c r="AZ89" s="78"/>
      <c r="BA89" s="78"/>
      <c r="BB89" s="78"/>
      <c r="BC89" s="78"/>
      <c r="BD89" s="78"/>
      <c r="BE89" s="78"/>
      <c r="BF89" s="78"/>
      <c r="BG89" s="78"/>
      <c r="BH89" s="78"/>
      <c r="BI89" s="78"/>
      <c r="BJ89" s="78"/>
      <c r="BK89" s="78"/>
      <c r="BL89" s="78"/>
      <c r="BM89" s="78">
        <v>1</v>
      </c>
      <c r="BN89" s="78"/>
      <c r="BO89" s="78"/>
      <c r="BP89" s="78"/>
      <c r="BQ89" s="78"/>
      <c r="BR89" s="78"/>
      <c r="BS89" s="78"/>
      <c r="BT89" s="78"/>
      <c r="BU89" s="78"/>
      <c r="BV89" s="78"/>
      <c r="BW89" s="78"/>
      <c r="BX89" s="78"/>
      <c r="BY89" s="78"/>
      <c r="BZ89" s="78"/>
      <c r="CA89" s="77">
        <v>0.25</v>
      </c>
      <c r="CB89" s="78">
        <v>0.5</v>
      </c>
      <c r="CC89" s="78"/>
      <c r="CD89" s="81"/>
      <c r="CE89" s="78"/>
      <c r="CF89" s="78">
        <v>0.4</v>
      </c>
      <c r="CG89" s="89"/>
    </row>
    <row r="90" spans="2:85" s="3" customFormat="1" ht="15.75" x14ac:dyDescent="0.25">
      <c r="B90" s="9" t="s">
        <v>34</v>
      </c>
      <c r="C90" s="88"/>
      <c r="D90" s="78"/>
      <c r="E90" s="78">
        <v>0.25</v>
      </c>
      <c r="F90" s="78"/>
      <c r="G90" s="78"/>
      <c r="H90" s="78"/>
      <c r="I90" s="78"/>
      <c r="J90" s="78"/>
      <c r="K90" s="78"/>
      <c r="L90" s="78"/>
      <c r="M90" s="78"/>
      <c r="N90" s="78"/>
      <c r="O90" s="78">
        <v>0.35</v>
      </c>
      <c r="P90" s="78"/>
      <c r="Q90" s="78"/>
      <c r="R90" s="78"/>
      <c r="S90" s="78"/>
      <c r="T90" s="78"/>
      <c r="U90" s="78"/>
      <c r="V90" s="78"/>
      <c r="W90" s="78"/>
      <c r="X90" s="78"/>
      <c r="Y90" s="78"/>
      <c r="Z90" s="78"/>
      <c r="AA90" s="78"/>
      <c r="AB90" s="78"/>
      <c r="AC90" s="78"/>
      <c r="AD90" s="78"/>
      <c r="AE90" s="78"/>
      <c r="AF90" s="78"/>
      <c r="AG90" s="77">
        <v>0.25</v>
      </c>
      <c r="AH90" s="78"/>
      <c r="AI90" s="78"/>
      <c r="AJ90" s="78"/>
      <c r="AK90" s="81"/>
      <c r="AL90" s="77">
        <v>0.85</v>
      </c>
      <c r="AM90" s="89"/>
      <c r="AV90" s="9" t="s">
        <v>34</v>
      </c>
      <c r="AW90" s="88"/>
      <c r="AX90" s="78"/>
      <c r="AY90" s="78">
        <v>0.45</v>
      </c>
      <c r="AZ90" s="78"/>
      <c r="BA90" s="78"/>
      <c r="BB90" s="78"/>
      <c r="BC90" s="78"/>
      <c r="BD90" s="78"/>
      <c r="BE90" s="78"/>
      <c r="BF90" s="78"/>
      <c r="BG90" s="78"/>
      <c r="BH90" s="78"/>
      <c r="BI90" s="78">
        <v>0.3</v>
      </c>
      <c r="BJ90" s="78"/>
      <c r="BK90" s="78"/>
      <c r="BL90" s="78"/>
      <c r="BM90" s="78"/>
      <c r="BN90" s="78"/>
      <c r="BO90" s="78"/>
      <c r="BP90" s="78"/>
      <c r="BQ90" s="78"/>
      <c r="BR90" s="78"/>
      <c r="BS90" s="78"/>
      <c r="BT90" s="78"/>
      <c r="BU90" s="78"/>
      <c r="BV90" s="78"/>
      <c r="BW90" s="78"/>
      <c r="BX90" s="78"/>
      <c r="BY90" s="78"/>
      <c r="BZ90" s="78"/>
      <c r="CA90" s="77">
        <v>0.25</v>
      </c>
      <c r="CB90" s="78"/>
      <c r="CC90" s="78"/>
      <c r="CD90" s="78"/>
      <c r="CE90" s="81"/>
      <c r="CF90" s="77">
        <v>0.6</v>
      </c>
      <c r="CG90" s="89"/>
    </row>
    <row r="91" spans="2:85" s="3" customFormat="1" ht="15.75" x14ac:dyDescent="0.25">
      <c r="B91" s="9" t="s">
        <v>35</v>
      </c>
      <c r="C91" s="88"/>
      <c r="D91" s="78"/>
      <c r="E91" s="77">
        <v>0.5</v>
      </c>
      <c r="F91" s="78"/>
      <c r="G91" s="78"/>
      <c r="H91" s="78"/>
      <c r="I91" s="78"/>
      <c r="J91" s="78"/>
      <c r="K91" s="78"/>
      <c r="L91" s="78"/>
      <c r="M91" s="78"/>
      <c r="N91" s="78"/>
      <c r="O91" s="78"/>
      <c r="P91" s="78">
        <v>0.6</v>
      </c>
      <c r="Q91" s="78"/>
      <c r="R91" s="78"/>
      <c r="S91" s="78"/>
      <c r="T91" s="78"/>
      <c r="U91" s="78"/>
      <c r="V91" s="78"/>
      <c r="W91" s="78"/>
      <c r="X91" s="78"/>
      <c r="Y91" s="78"/>
      <c r="Z91" s="78"/>
      <c r="AA91" s="78"/>
      <c r="AB91" s="78">
        <v>0.3</v>
      </c>
      <c r="AC91" s="78"/>
      <c r="AD91" s="78"/>
      <c r="AE91" s="78"/>
      <c r="AF91" s="78"/>
      <c r="AG91" s="78">
        <v>0.45</v>
      </c>
      <c r="AH91" s="78">
        <v>0.4</v>
      </c>
      <c r="AI91" s="78">
        <v>0.35</v>
      </c>
      <c r="AJ91" s="78">
        <v>0.4</v>
      </c>
      <c r="AK91" s="77">
        <v>0.6</v>
      </c>
      <c r="AL91" s="81"/>
      <c r="AM91" s="89"/>
      <c r="AV91" s="9" t="s">
        <v>35</v>
      </c>
      <c r="AW91" s="88"/>
      <c r="AX91" s="78"/>
      <c r="AY91" s="77">
        <v>0.65</v>
      </c>
      <c r="AZ91" s="78"/>
      <c r="BA91" s="78"/>
      <c r="BB91" s="78"/>
      <c r="BC91" s="78"/>
      <c r="BD91" s="78"/>
      <c r="BE91" s="78"/>
      <c r="BF91" s="78"/>
      <c r="BG91" s="78"/>
      <c r="BH91" s="78"/>
      <c r="BI91" s="78"/>
      <c r="BJ91" s="78">
        <v>0.6</v>
      </c>
      <c r="BK91" s="78"/>
      <c r="BL91" s="78"/>
      <c r="BM91" s="78"/>
      <c r="BN91" s="78"/>
      <c r="BO91" s="78"/>
      <c r="BP91" s="78"/>
      <c r="BQ91" s="78"/>
      <c r="BR91" s="78"/>
      <c r="BS91" s="78"/>
      <c r="BT91" s="78"/>
      <c r="BU91" s="78"/>
      <c r="BV91" s="77">
        <v>0.65</v>
      </c>
      <c r="BW91" s="78"/>
      <c r="BX91" s="78"/>
      <c r="BY91" s="78"/>
      <c r="BZ91" s="78"/>
      <c r="CA91" s="78">
        <v>0.5</v>
      </c>
      <c r="CB91" s="78">
        <v>0.48</v>
      </c>
      <c r="CC91" s="77">
        <v>0.43</v>
      </c>
      <c r="CD91" s="77">
        <v>0.45</v>
      </c>
      <c r="CE91" s="77">
        <v>0.85</v>
      </c>
      <c r="CF91" s="81"/>
      <c r="CG91" s="89"/>
    </row>
    <row r="92" spans="2:85" ht="15.75" x14ac:dyDescent="0.25">
      <c r="B92" s="9" t="s">
        <v>36</v>
      </c>
      <c r="C92" s="96"/>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1"/>
      <c r="AH92" s="91"/>
      <c r="AI92" s="91"/>
      <c r="AJ92" s="91"/>
      <c r="AK92" s="91"/>
      <c r="AL92" s="91"/>
      <c r="AM92" s="92"/>
      <c r="AV92" s="9" t="s">
        <v>36</v>
      </c>
      <c r="AW92" s="90"/>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2"/>
    </row>
    <row r="93" spans="2:85" x14ac:dyDescent="0.2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row>
  </sheetData>
  <mergeCells count="2">
    <mergeCell ref="A64:A65"/>
    <mergeCell ref="A17:A18"/>
  </mergeCells>
  <phoneticPr fontId="11" type="noConversion"/>
  <pageMargins left="0.75" right="0.75" top="1" bottom="1" header="0.5" footer="0.5"/>
  <pageSetup paperSize="9" orientation="portrait" horizontalDpi="200" verticalDpi="2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9" tint="0.39997558519241921"/>
  </sheetPr>
  <dimension ref="A2:CH93"/>
  <sheetViews>
    <sheetView tabSelected="1" zoomScale="85" zoomScaleNormal="85" workbookViewId="0">
      <selection activeCell="E16" sqref="E16"/>
    </sheetView>
  </sheetViews>
  <sheetFormatPr defaultRowHeight="15" x14ac:dyDescent="0.25"/>
  <cols>
    <col min="1" max="1" width="8.28515625" customWidth="1"/>
    <col min="2" max="2" width="40.5703125" customWidth="1"/>
    <col min="3" max="39" width="6.28515625" customWidth="1"/>
  </cols>
  <sheetData>
    <row r="2" spans="1:86" ht="36" x14ac:dyDescent="0.55000000000000004">
      <c r="B2" s="98" t="s">
        <v>116</v>
      </c>
    </row>
    <row r="3" spans="1:86" ht="23.25" x14ac:dyDescent="0.35">
      <c r="B3" s="1" t="s">
        <v>76</v>
      </c>
      <c r="AV3" s="1" t="s">
        <v>76</v>
      </c>
    </row>
    <row r="4" spans="1:86" ht="23.25" x14ac:dyDescent="0.35">
      <c r="B4" s="1"/>
      <c r="AV4" s="1"/>
    </row>
    <row r="5" spans="1:86" x14ac:dyDescent="0.25">
      <c r="B5" s="158"/>
      <c r="C5" t="s">
        <v>160</v>
      </c>
      <c r="AV5" s="32"/>
    </row>
    <row r="6" spans="1:86" x14ac:dyDescent="0.25">
      <c r="B6" s="32"/>
      <c r="AN6" t="s">
        <v>74</v>
      </c>
      <c r="AV6" s="32"/>
      <c r="CH6" t="s">
        <v>74</v>
      </c>
    </row>
    <row r="7" spans="1:86" x14ac:dyDescent="0.25">
      <c r="B7" s="100" t="s">
        <v>140</v>
      </c>
      <c r="C7" s="104"/>
      <c r="AW7" s="38" t="s">
        <v>43</v>
      </c>
    </row>
    <row r="8" spans="1:86" ht="15.75" x14ac:dyDescent="0.25">
      <c r="A8" s="104"/>
      <c r="B8" s="4" t="s">
        <v>0</v>
      </c>
      <c r="C8" s="40" t="s">
        <v>1</v>
      </c>
      <c r="D8" s="5" t="s">
        <v>2</v>
      </c>
      <c r="E8" s="5" t="s">
        <v>3</v>
      </c>
      <c r="F8" s="5" t="s">
        <v>4</v>
      </c>
      <c r="G8" s="5" t="s">
        <v>5</v>
      </c>
      <c r="H8" s="5" t="s">
        <v>6</v>
      </c>
      <c r="I8" s="5" t="s">
        <v>7</v>
      </c>
      <c r="J8" s="5" t="s">
        <v>8</v>
      </c>
      <c r="K8" s="5" t="s">
        <v>9</v>
      </c>
      <c r="L8" s="5" t="s">
        <v>10</v>
      </c>
      <c r="M8" s="5" t="s">
        <v>11</v>
      </c>
      <c r="N8" s="5" t="s">
        <v>12</v>
      </c>
      <c r="O8" s="209" t="s">
        <v>218</v>
      </c>
      <c r="P8" s="5" t="s">
        <v>13</v>
      </c>
      <c r="Q8" s="5" t="s">
        <v>14</v>
      </c>
      <c r="R8" s="5" t="s">
        <v>15</v>
      </c>
      <c r="S8" s="5" t="s">
        <v>16</v>
      </c>
      <c r="T8" s="5" t="s">
        <v>17</v>
      </c>
      <c r="U8" s="5" t="s">
        <v>18</v>
      </c>
      <c r="V8" s="5" t="s">
        <v>19</v>
      </c>
      <c r="W8" s="6" t="s">
        <v>20</v>
      </c>
      <c r="X8" s="5" t="s">
        <v>21</v>
      </c>
      <c r="Y8" s="5" t="s">
        <v>22</v>
      </c>
      <c r="Z8" s="5" t="s">
        <v>23</v>
      </c>
      <c r="AA8" s="5" t="s">
        <v>24</v>
      </c>
      <c r="AB8" s="5" t="s">
        <v>25</v>
      </c>
      <c r="AC8" s="5" t="s">
        <v>26</v>
      </c>
      <c r="AD8" s="5" t="s">
        <v>27</v>
      </c>
      <c r="AE8" s="5" t="s">
        <v>28</v>
      </c>
      <c r="AF8" s="5" t="s">
        <v>29</v>
      </c>
      <c r="AG8" s="20" t="s">
        <v>31</v>
      </c>
      <c r="AH8" s="5" t="s">
        <v>206</v>
      </c>
      <c r="AI8" s="5" t="s">
        <v>32</v>
      </c>
      <c r="AJ8" s="5" t="s">
        <v>33</v>
      </c>
      <c r="AK8" s="5" t="s">
        <v>34</v>
      </c>
      <c r="AL8" s="5" t="s">
        <v>35</v>
      </c>
      <c r="AM8" s="5" t="s">
        <v>36</v>
      </c>
      <c r="AV8" s="39" t="s">
        <v>44</v>
      </c>
      <c r="AW8" s="40" t="s">
        <v>1</v>
      </c>
      <c r="AX8" s="5" t="s">
        <v>2</v>
      </c>
      <c r="AY8" s="5" t="s">
        <v>3</v>
      </c>
      <c r="AZ8" s="5" t="s">
        <v>4</v>
      </c>
      <c r="BA8" s="5" t="s">
        <v>5</v>
      </c>
      <c r="BB8" s="5" t="s">
        <v>6</v>
      </c>
      <c r="BC8" s="5" t="s">
        <v>7</v>
      </c>
      <c r="BD8" s="5" t="s">
        <v>8</v>
      </c>
      <c r="BE8" s="5" t="s">
        <v>9</v>
      </c>
      <c r="BF8" s="5" t="s">
        <v>10</v>
      </c>
      <c r="BG8" s="5" t="s">
        <v>11</v>
      </c>
      <c r="BH8" s="5" t="s">
        <v>12</v>
      </c>
      <c r="BI8" s="209" t="s">
        <v>218</v>
      </c>
      <c r="BJ8" s="5" t="s">
        <v>13</v>
      </c>
      <c r="BK8" s="5" t="s">
        <v>14</v>
      </c>
      <c r="BL8" s="5" t="s">
        <v>15</v>
      </c>
      <c r="BM8" s="5" t="s">
        <v>16</v>
      </c>
      <c r="BN8" s="5" t="s">
        <v>17</v>
      </c>
      <c r="BO8" s="5" t="s">
        <v>18</v>
      </c>
      <c r="BP8" s="5" t="s">
        <v>19</v>
      </c>
      <c r="BQ8" s="6" t="s">
        <v>20</v>
      </c>
      <c r="BR8" s="5" t="s">
        <v>21</v>
      </c>
      <c r="BS8" s="5" t="s">
        <v>22</v>
      </c>
      <c r="BT8" s="5" t="s">
        <v>23</v>
      </c>
      <c r="BU8" s="5" t="s">
        <v>24</v>
      </c>
      <c r="BV8" s="5" t="s">
        <v>25</v>
      </c>
      <c r="BW8" s="5" t="s">
        <v>26</v>
      </c>
      <c r="BX8" s="5" t="s">
        <v>27</v>
      </c>
      <c r="BY8" s="5" t="s">
        <v>28</v>
      </c>
      <c r="BZ8" s="5" t="s">
        <v>29</v>
      </c>
      <c r="CA8" s="20" t="s">
        <v>31</v>
      </c>
      <c r="CB8" s="5" t="s">
        <v>206</v>
      </c>
      <c r="CC8" s="5" t="s">
        <v>32</v>
      </c>
      <c r="CD8" s="5" t="s">
        <v>33</v>
      </c>
      <c r="CE8" s="5" t="s">
        <v>34</v>
      </c>
      <c r="CF8" s="5" t="s">
        <v>35</v>
      </c>
      <c r="CG8" s="5" t="s">
        <v>36</v>
      </c>
    </row>
    <row r="9" spans="1:86" ht="15.75" x14ac:dyDescent="0.25">
      <c r="B9" s="9" t="s">
        <v>1</v>
      </c>
      <c r="C9" s="191" t="str">
        <f>IF(C56="","",IF((C56-zval(Bi_2015!C9))=0,C56,IF((C56-zval(Bi_2015!C9))&gt;0,C56,Bi_2015!C9)))</f>
        <v/>
      </c>
      <c r="D9" s="173" t="str">
        <f>IF(D56="","",IF((D56-zval(Bi_2015!D9))=0,D56,IF((D56-zval(Bi_2015!D9))&gt;0,D56,Bi_2015!D9)))</f>
        <v/>
      </c>
      <c r="E9" s="173" t="str">
        <f>IF(E56="","",IF((E56-zval(Bi_2015!E9))=0,E56,IF((E56-zval(Bi_2015!E9))&gt;0,E56,Bi_2015!E9)))</f>
        <v/>
      </c>
      <c r="F9" s="173">
        <f>IF(F56="","",IF((F56-zval(Bi_2015!F9))=0,F56,IF((F56-zval(Bi_2015!F9))&gt;0,F56,Bi_2015!F9)))</f>
        <v>1.4</v>
      </c>
      <c r="G9" s="173" t="str">
        <f>IF(G56="","",IF((G56-zval(Bi_2015!G9))=0,G56,IF((G56-zval(Bi_2015!G9))&gt;0,G56,Bi_2015!G9)))</f>
        <v/>
      </c>
      <c r="H9" s="173">
        <f>IF(H56="","",IF((H56-zval(Bi_2015!H9))=0,H56,IF((H56-zval(Bi_2015!H9))&gt;0,H56,Bi_2015!H9)))</f>
        <v>2.1800000000000002</v>
      </c>
      <c r="I9" s="173">
        <f>IF(I56="","",IF((I56-zval(Bi_2015!I9))=0,I56,IF((I56-zval(Bi_2015!I9))&gt;0,I56,Bi_2015!I9)))</f>
        <v>6.88</v>
      </c>
      <c r="J9" s="173" t="str">
        <f>IF(J56="","",IF((J56-zval(Bi_2015!J9))=0,J56,IF((J56-zval(Bi_2015!J9))&gt;0,J56,Bi_2015!J9)))</f>
        <v/>
      </c>
      <c r="K9" s="173" t="str">
        <f>IF(K56="","",IF((K56-zval(Bi_2015!K9))=0,K56,IF((K56-zval(Bi_2015!K9))&gt;0,K56,Bi_2015!K9)))</f>
        <v/>
      </c>
      <c r="L9" s="173" t="str">
        <f>IF(L56="","",IF((L56-zval(Bi_2015!L9))=0,L56,IF((L56-zval(Bi_2015!L9))&gt;0,L56,Bi_2015!L9)))</f>
        <v/>
      </c>
      <c r="M9" s="173" t="str">
        <f>IF(M56="","",IF((M56-zval(Bi_2015!M9))=0,M56,IF((M56-zval(Bi_2015!M9))&gt;0,M56,Bi_2015!M9)))</f>
        <v/>
      </c>
      <c r="N9" s="173" t="str">
        <f>IF(N56="","",IF((N56-zval(Bi_2015!N9))=0,N56,IF((N56-zval(Bi_2015!N9))&gt;0,N56,Bi_2015!N9)))</f>
        <v/>
      </c>
      <c r="O9" s="173" t="str">
        <f>IF(O56="","",IF((O56-zval(Bi_2015!O9))=0,O56,IF((O56-zval(Bi_2015!O9))&gt;0,O56,Bi_2015!O9)))</f>
        <v/>
      </c>
      <c r="P9" s="173">
        <f>IF(P56="","",IF((P56-zval(Bi_2015!P9))=0,P56,IF((P56-zval(Bi_2015!P9))&gt;0,P56,Bi_2015!P9)))</f>
        <v>1.5</v>
      </c>
      <c r="Q9" s="173" t="str">
        <f>IF(Q56="","",IF((Q56-zval(Bi_2015!Q9))=0,Q56,IF((Q56-zval(Bi_2015!Q9))&gt;0,Q56,Bi_2015!Q9)))</f>
        <v/>
      </c>
      <c r="R9" s="173" t="str">
        <f>IF(R56="","",IF((R56-zval(Bi_2015!R9))=0,R56,IF((R56-zval(Bi_2015!R9))&gt;0,R56,Bi_2015!R9)))</f>
        <v/>
      </c>
      <c r="S9" s="173">
        <f>IF(S56="","",IF((S56-zval(Bi_2015!S9))=0,S56,IF((S56-zval(Bi_2015!S9))&gt;0,S56,Bi_2015!S9)))</f>
        <v>0.3</v>
      </c>
      <c r="T9" s="173" t="str">
        <f>IF(T56="","",IF((T56-zval(Bi_2015!T9))=0,T56,IF((T56-zval(Bi_2015!T9))&gt;0,T56,Bi_2015!T9)))</f>
        <v/>
      </c>
      <c r="U9" s="173" t="str">
        <f>IF(U56="","",IF((U56-zval(Bi_2015!U9))=0,U56,IF((U56-zval(Bi_2015!U9))&gt;0,U56,Bi_2015!U9)))</f>
        <v/>
      </c>
      <c r="V9" s="173" t="str">
        <f>IF(V56="","",IF((V56-zval(Bi_2015!V9))=0,V56,IF((V56-zval(Bi_2015!V9))&gt;0,V56,Bi_2015!V9)))</f>
        <v/>
      </c>
      <c r="W9" s="173" t="str">
        <f>IF(W56="","",IF((W56-zval(Bi_2015!W9))=0,W56,IF((W56-zval(Bi_2015!W9))&gt;0,W56,Bi_2015!W9)))</f>
        <v/>
      </c>
      <c r="X9" s="173" t="str">
        <f>IF(X56="","",IF((X56-zval(Bi_2015!X9))=0,X56,IF((X56-zval(Bi_2015!X9))&gt;0,X56,Bi_2015!X9)))</f>
        <v/>
      </c>
      <c r="Y9" s="173" t="str">
        <f>IF(Y56="","",IF((Y56-zval(Bi_2015!Y9))=0,Y56,IF((Y56-zval(Bi_2015!Y9))&gt;0,Y56,Bi_2015!Y9)))</f>
        <v/>
      </c>
      <c r="Z9" s="173" t="str">
        <f>IF(Z56="","",IF((Z56-zval(Bi_2015!Z9))=0,Z56,IF((Z56-zval(Bi_2015!Z9))&gt;0,Z56,Bi_2015!Z9)))</f>
        <v/>
      </c>
      <c r="AA9" s="173" t="str">
        <f>IF(AA56="","",IF((AA56-zval(Bi_2015!AA9))=0,AA56,IF((AA56-zval(Bi_2015!AA9))&gt;0,AA56,Bi_2015!AA9)))</f>
        <v/>
      </c>
      <c r="AB9" s="173" t="str">
        <f>IF(AB56="","",IF((AB56-zval(Bi_2015!AB9))=0,AB56,IF((AB56-zval(Bi_2015!AB9))&gt;0,AB56,Bi_2015!AB9)))</f>
        <v/>
      </c>
      <c r="AC9" s="173" t="str">
        <f>IF(AC56="","",IF((AC56-zval(Bi_2015!AC9))=0,AC56,IF((AC56-zval(Bi_2015!AC9))&gt;0,AC56,Bi_2015!AC9)))</f>
        <v/>
      </c>
      <c r="AD9" s="173">
        <f>IF(AD56="","",IF((AD56-zval(Bi_2015!AD9))=0,AD56,IF((AD56-zval(Bi_2015!AD9))&gt;0,AD56,Bi_2015!AD9)))</f>
        <v>1.2</v>
      </c>
      <c r="AE9" s="173" t="str">
        <f>IF(AE56="","",IF((AE56-zval(Bi_2015!AE9))=0,AE56,IF((AE56-zval(Bi_2015!AE9))&gt;0,AE56,Bi_2015!AE9)))</f>
        <v/>
      </c>
      <c r="AF9" s="173" t="str">
        <f>IF(AF56="","",IF((AF56-zval(Bi_2015!AF9))=0,AF56,IF((AF56-zval(Bi_2015!AF9))&gt;0,AF56,Bi_2015!AF9)))</f>
        <v/>
      </c>
      <c r="AG9" s="192" t="str">
        <f>IF(AG56="","",IF((AG56-zval(Bi_2015!AG9))=0,AG56,IF((AG56-zval(Bi_2015!AG9))&gt;0,AG56,Bi_2015!AG9)))</f>
        <v/>
      </c>
      <c r="AH9" s="192" t="str">
        <f>IF(AH56="","",IF((AH56-zval(Bi_2015!AH9))=0,AH56,IF((AH56-zval(Bi_2015!AH9))&gt;0,AH56,Bi_2015!AH9)))</f>
        <v/>
      </c>
      <c r="AI9" s="192" t="str">
        <f>IF(AI56="","",IF((AI56-zval(Bi_2015!AI9))=0,AI56,IF((AI56-zval(Bi_2015!AI9))&gt;0,AI56,Bi_2015!AI9)))</f>
        <v/>
      </c>
      <c r="AJ9" s="192" t="str">
        <f>IF(AJ56="","",IF((AJ56-zval(Bi_2015!AJ9))=0,AJ56,IF((AJ56-zval(Bi_2015!AJ9))&gt;0,AJ56,Bi_2015!AJ9)))</f>
        <v/>
      </c>
      <c r="AK9" s="192" t="str">
        <f>IF(AK56="","",IF((AK56-zval(Bi_2015!AK9))=0,AK56,IF((AK56-zval(Bi_2015!AK9))&gt;0,AK56,Bi_2015!AK9)))</f>
        <v/>
      </c>
      <c r="AL9" s="192" t="str">
        <f>IF(AL56="","",IF((AL56-zval(Bi_2015!AL9))=0,AL56,IF((AL56-zval(Bi_2015!AL9))&gt;0,AL56,Bi_2015!AL9)))</f>
        <v/>
      </c>
      <c r="AM9" s="193" t="str">
        <f>IF(AM56="","",IF((AM56-zval(Bi_2015!AM9))=0,AM56,IF((AM56-zval(Bi_2015!AM9))&gt;0,AM56,Bi_2015!AM9)))</f>
        <v/>
      </c>
      <c r="AV9" s="9" t="s">
        <v>1</v>
      </c>
      <c r="AW9" s="82"/>
      <c r="AX9" s="83"/>
      <c r="AY9" s="83"/>
      <c r="AZ9" s="83">
        <v>1.4</v>
      </c>
      <c r="BA9" s="83"/>
      <c r="BB9" s="83">
        <v>2</v>
      </c>
      <c r="BC9" s="83">
        <v>6.88</v>
      </c>
      <c r="BD9" s="83"/>
      <c r="BE9" s="83"/>
      <c r="BF9" s="83"/>
      <c r="BG9" s="83"/>
      <c r="BH9" s="83"/>
      <c r="BI9" s="83"/>
      <c r="BJ9" s="83">
        <v>1.2</v>
      </c>
      <c r="BK9" s="83"/>
      <c r="BL9" s="83"/>
      <c r="BM9" s="83">
        <v>0.3</v>
      </c>
      <c r="BN9" s="83"/>
      <c r="BO9" s="83"/>
      <c r="BP9" s="83"/>
      <c r="BQ9" s="83"/>
      <c r="BR9" s="83"/>
      <c r="BS9" s="83"/>
      <c r="BT9" s="83"/>
      <c r="BU9" s="83"/>
      <c r="BV9" s="83"/>
      <c r="BW9" s="83"/>
      <c r="BX9" s="83">
        <v>1.2</v>
      </c>
      <c r="BY9" s="83"/>
      <c r="BZ9" s="83"/>
      <c r="CA9" s="84"/>
      <c r="CB9" s="84"/>
      <c r="CC9" s="84"/>
      <c r="CD9" s="84"/>
      <c r="CE9" s="84"/>
      <c r="CF9" s="84"/>
      <c r="CG9" s="85"/>
    </row>
    <row r="10" spans="1:86" ht="15.75" x14ac:dyDescent="0.25">
      <c r="B10" s="9" t="s">
        <v>2</v>
      </c>
      <c r="C10" s="176" t="str">
        <f>IF(C57="","",IF((C57-zval(Bi_2015!C10))=0,C57,IF((C57-zval(Bi_2015!C10))&gt;0,C57,Bi_2015!C10)))</f>
        <v/>
      </c>
      <c r="D10" s="194" t="str">
        <f>IF(D57="","",IF((D57-zval(Bi_2015!D10))=0,D57,IF((D57-zval(Bi_2015!D10))&gt;0,D57,Bi_2015!D10)))</f>
        <v/>
      </c>
      <c r="E10" s="99" t="str">
        <f>IF(E57="","",IF((E57-zval(Bi_2015!E10))=0,E57,IF((E57-zval(Bi_2015!E10))&gt;0,E57,Bi_2015!E10)))</f>
        <v/>
      </c>
      <c r="F10" s="99" t="str">
        <f>IF(F57="","",IF((F57-zval(Bi_2015!F10))=0,F57,IF((F57-zval(Bi_2015!F10))&gt;0,F57,Bi_2015!F10)))</f>
        <v/>
      </c>
      <c r="G10" s="99" t="str">
        <f>IF(G57="","",IF((G57-zval(Bi_2015!G10))=0,G57,IF((G57-zval(Bi_2015!G10))&gt;0,G57,Bi_2015!G10)))</f>
        <v/>
      </c>
      <c r="H10" s="99" t="str">
        <f>IF(H57="","",IF((H57-zval(Bi_2015!H10))=0,H57,IF((H57-zval(Bi_2015!H10))&gt;0,H57,Bi_2015!H10)))</f>
        <v/>
      </c>
      <c r="I10" s="99" t="str">
        <f>IF(I57="","",IF((I57-zval(Bi_2015!I10))=0,I57,IF((I57-zval(Bi_2015!I10))&gt;0,I57,Bi_2015!I10)))</f>
        <v/>
      </c>
      <c r="J10" s="99" t="str">
        <f>IF(J57="","",IF((J57-zval(Bi_2015!J10))=0,J57,IF((J57-zval(Bi_2015!J10))&gt;0,J57,Bi_2015!J10)))</f>
        <v/>
      </c>
      <c r="K10" s="99" t="str">
        <f>IF(K57="","",IF((K57-zval(Bi_2015!K10))=0,K57,IF((K57-zval(Bi_2015!K10))&gt;0,K57,Bi_2015!K10)))</f>
        <v/>
      </c>
      <c r="L10" s="99" t="str">
        <f>IF(L57="","",IF((L57-zval(Bi_2015!L10))=0,L57,IF((L57-zval(Bi_2015!L10))&gt;0,L57,Bi_2015!L10)))</f>
        <v/>
      </c>
      <c r="M10" s="99" t="str">
        <f>IF(M57="","",IF((M57-zval(Bi_2015!M10))=0,M57,IF((M57-zval(Bi_2015!M10))&gt;0,M57,Bi_2015!M10)))</f>
        <v/>
      </c>
      <c r="N10" s="99">
        <f>IF(N57="","",IF((N57-zval(Bi_2015!N10))=0,N57,IF((N57-zval(Bi_2015!N10))&gt;0,N57,Bi_2015!N10)))</f>
        <v>3.7</v>
      </c>
      <c r="O10" s="99" t="str">
        <f>IF(O57="","",IF((O57-zval(Bi_2015!O10))=0,O57,IF((O57-zval(Bi_2015!O10))&gt;0,O57,Bi_2015!O10)))</f>
        <v/>
      </c>
      <c r="P10" s="99" t="str">
        <f>IF(P57="","",IF((P57-zval(Bi_2015!P10))=0,P57,IF((P57-zval(Bi_2015!P10))&gt;0,P57,Bi_2015!P10)))</f>
        <v/>
      </c>
      <c r="Q10" s="99" t="str">
        <f>IF(Q57="","",IF((Q57-zval(Bi_2015!Q10))=0,Q57,IF((Q57-zval(Bi_2015!Q10))&gt;0,Q57,Bi_2015!Q10)))</f>
        <v/>
      </c>
      <c r="R10" s="99" t="str">
        <f>IF(R57="","",IF((R57-zval(Bi_2015!R10))=0,R57,IF((R57-zval(Bi_2015!R10))&gt;0,R57,Bi_2015!R10)))</f>
        <v/>
      </c>
      <c r="S10" s="99" t="str">
        <f>IF(S57="","",IF((S57-zval(Bi_2015!S10))=0,S57,IF((S57-zval(Bi_2015!S10))&gt;0,S57,Bi_2015!S10)))</f>
        <v/>
      </c>
      <c r="T10" s="99" t="str">
        <f>IF(T57="","",IF((T57-zval(Bi_2015!T10))=0,T57,IF((T57-zval(Bi_2015!T10))&gt;0,T57,Bi_2015!T10)))</f>
        <v/>
      </c>
      <c r="U10" s="99">
        <f>IF(U57="","",IF((U57-zval(Bi_2015!U10))=0,U57,IF((U57-zval(Bi_2015!U10))&gt;0,U57,Bi_2015!U10)))</f>
        <v>0.6</v>
      </c>
      <c r="V10" s="99" t="str">
        <f>IF(V57="","",IF((V57-zval(Bi_2015!V10))=0,V57,IF((V57-zval(Bi_2015!V10))&gt;0,V57,Bi_2015!V10)))</f>
        <v/>
      </c>
      <c r="W10" s="99" t="str">
        <f>IF(W57="","",IF((W57-zval(Bi_2015!W10))=0,W57,IF((W57-zval(Bi_2015!W10))&gt;0,W57,Bi_2015!W10)))</f>
        <v/>
      </c>
      <c r="X10" s="99">
        <f>IF(X57="","",IF((X57-zval(Bi_2015!X10))=0,X57,IF((X57-zval(Bi_2015!X10))&gt;0,X57,Bi_2015!X10)))</f>
        <v>2.4</v>
      </c>
      <c r="Y10" s="99" t="str">
        <f>IF(Y57="","",IF((Y57-zval(Bi_2015!Y10))=0,Y57,IF((Y57-zval(Bi_2015!Y10))&gt;0,Y57,Bi_2015!Y10)))</f>
        <v/>
      </c>
      <c r="Z10" s="99" t="str">
        <f>IF(Z57="","",IF((Z57-zval(Bi_2015!Z10))=0,Z57,IF((Z57-zval(Bi_2015!Z10))&gt;0,Z57,Bi_2015!Z10)))</f>
        <v/>
      </c>
      <c r="AA10" s="99" t="str">
        <f>IF(AA57="","",IF((AA57-zval(Bi_2015!AA10))=0,AA57,IF((AA57-zval(Bi_2015!AA10))&gt;0,AA57,Bi_2015!AA10)))</f>
        <v/>
      </c>
      <c r="AB10" s="99" t="str">
        <f>IF(AB57="","",IF((AB57-zval(Bi_2015!AB10))=0,AB57,IF((AB57-zval(Bi_2015!AB10))&gt;0,AB57,Bi_2015!AB10)))</f>
        <v/>
      </c>
      <c r="AC10" s="99" t="str">
        <f>IF(AC57="","",IF((AC57-zval(Bi_2015!AC10))=0,AC57,IF((AC57-zval(Bi_2015!AC10))&gt;0,AC57,Bi_2015!AC10)))</f>
        <v/>
      </c>
      <c r="AD10" s="99" t="str">
        <f>IF(AD57="","",IF((AD57-zval(Bi_2015!AD10))=0,AD57,IF((AD57-zval(Bi_2015!AD10))&gt;0,AD57,Bi_2015!AD10)))</f>
        <v/>
      </c>
      <c r="AE10" s="99" t="str">
        <f>IF(AE57="","",IF((AE57-zval(Bi_2015!AE10))=0,AE57,IF((AE57-zval(Bi_2015!AE10))&gt;0,AE57,Bi_2015!AE10)))</f>
        <v/>
      </c>
      <c r="AF10" s="99" t="str">
        <f>IF(AF57="","",IF((AF57-zval(Bi_2015!AF10))=0,AF57,IF((AF57-zval(Bi_2015!AF10))&gt;0,AF57,Bi_2015!AF10)))</f>
        <v/>
      </c>
      <c r="AG10" s="195" t="str">
        <f>IF(AG57="","",IF((AG57-zval(Bi_2015!AG10))=0,AG57,IF((AG57-zval(Bi_2015!AG10))&gt;0,AG57,Bi_2015!AG10)))</f>
        <v/>
      </c>
      <c r="AH10" s="195" t="str">
        <f>IF(AH57="","",IF((AH57-zval(Bi_2015!AH10))=0,AH57,IF((AH57-zval(Bi_2015!AH10))&gt;0,AH57,Bi_2015!AH10)))</f>
        <v/>
      </c>
      <c r="AI10" s="195" t="str">
        <f>IF(AI57="","",IF((AI57-zval(Bi_2015!AI10))=0,AI57,IF((AI57-zval(Bi_2015!AI10))&gt;0,AI57,Bi_2015!AI10)))</f>
        <v/>
      </c>
      <c r="AJ10" s="195" t="str">
        <f>IF(AJ57="","",IF((AJ57-zval(Bi_2015!AJ10))=0,AJ57,IF((AJ57-zval(Bi_2015!AJ10))&gt;0,AJ57,Bi_2015!AJ10)))</f>
        <v/>
      </c>
      <c r="AK10" s="195" t="str">
        <f>IF(AK57="","",IF((AK57-zval(Bi_2015!AK10))=0,AK57,IF((AK57-zval(Bi_2015!AK10))&gt;0,AK57,Bi_2015!AK10)))</f>
        <v/>
      </c>
      <c r="AL10" s="195" t="str">
        <f>IF(AL57="","",IF((AL57-zval(Bi_2015!AL10))=0,AL57,IF((AL57-zval(Bi_2015!AL10))&gt;0,AL57,Bi_2015!AL10)))</f>
        <v/>
      </c>
      <c r="AM10" s="196" t="str">
        <f>IF(AM57="","",IF((AM57-zval(Bi_2015!AM10))=0,AM57,IF((AM57-zval(Bi_2015!AM10))&gt;0,AM57,Bi_2015!AM10)))</f>
        <v/>
      </c>
      <c r="AV10" s="9" t="s">
        <v>2</v>
      </c>
      <c r="AW10" s="86"/>
      <c r="AX10" s="76"/>
      <c r="AY10" s="77"/>
      <c r="AZ10" s="77"/>
      <c r="BA10" s="77"/>
      <c r="BB10" s="77"/>
      <c r="BC10" s="77"/>
      <c r="BD10" s="77"/>
      <c r="BE10" s="77"/>
      <c r="BF10" s="77"/>
      <c r="BG10" s="77"/>
      <c r="BH10" s="77">
        <v>3.7</v>
      </c>
      <c r="BI10" s="77"/>
      <c r="BJ10" s="77"/>
      <c r="BK10" s="77"/>
      <c r="BL10" s="77"/>
      <c r="BM10" s="77"/>
      <c r="BN10" s="77"/>
      <c r="BO10" s="77">
        <v>0.6</v>
      </c>
      <c r="BP10" s="77"/>
      <c r="BQ10" s="77"/>
      <c r="BR10" s="77">
        <v>2.4</v>
      </c>
      <c r="BS10" s="77"/>
      <c r="BT10" s="77"/>
      <c r="BU10" s="77"/>
      <c r="BV10" s="77"/>
      <c r="BW10" s="77"/>
      <c r="BX10" s="77"/>
      <c r="BY10" s="77"/>
      <c r="BZ10" s="77"/>
      <c r="CA10" s="78"/>
      <c r="CB10" s="78"/>
      <c r="CC10" s="78"/>
      <c r="CD10" s="78"/>
      <c r="CE10" s="78"/>
      <c r="CF10" s="78"/>
      <c r="CG10" s="87"/>
    </row>
    <row r="11" spans="1:86" ht="15.75" x14ac:dyDescent="0.25">
      <c r="B11" s="9" t="s">
        <v>3</v>
      </c>
      <c r="C11" s="176" t="str">
        <f>IF(C58="","",IF((C58-zval(Bi_2015!C11))=0,C58,IF((C58-zval(Bi_2015!C11))&gt;0,C58,Bi_2015!C11)))</f>
        <v/>
      </c>
      <c r="D11" s="99" t="str">
        <f>IF(D58="","",IF((D58-zval(Bi_2015!D11))=0,D58,IF((D58-zval(Bi_2015!D11))&gt;0,D58,Bi_2015!D11)))</f>
        <v/>
      </c>
      <c r="E11" s="194" t="str">
        <f>IF(E58="","",IF((E58-zval(Bi_2015!E11))=0,E58,IF((E58-zval(Bi_2015!E11))&gt;0,E58,Bi_2015!E11)))</f>
        <v/>
      </c>
      <c r="F11" s="99" t="str">
        <f>IF(F58="","",IF((F58-zval(Bi_2015!F11))=0,F58,IF((F58-zval(Bi_2015!F11))&gt;0,F58,Bi_2015!F11)))</f>
        <v/>
      </c>
      <c r="G11" s="99" t="str">
        <f>IF(G58="","",IF((G58-zval(Bi_2015!G11))=0,G58,IF((G58-zval(Bi_2015!G11))&gt;0,G58,Bi_2015!G11)))</f>
        <v/>
      </c>
      <c r="H11" s="99" t="str">
        <f>IF(H58="","",IF((H58-zval(Bi_2015!H11))=0,H58,IF((H58-zval(Bi_2015!H11))&gt;0,H58,Bi_2015!H11)))</f>
        <v/>
      </c>
      <c r="I11" s="99" t="str">
        <f>IF(I58="","",IF((I58-zval(Bi_2015!I11))=0,I58,IF((I58-zval(Bi_2015!I11))&gt;0,I58,Bi_2015!I11)))</f>
        <v/>
      </c>
      <c r="J11" s="99" t="str">
        <f>IF(J58="","",IF((J58-zval(Bi_2015!J11))=0,J58,IF((J58-zval(Bi_2015!J11))&gt;0,J58,Bi_2015!J11)))</f>
        <v/>
      </c>
      <c r="K11" s="99" t="str">
        <f>IF(K58="","",IF((K58-zval(Bi_2015!K11))=0,K58,IF((K58-zval(Bi_2015!K11))&gt;0,K58,Bi_2015!K11)))</f>
        <v/>
      </c>
      <c r="L11" s="99" t="str">
        <f>IF(L58="","",IF((L58-zval(Bi_2015!L11))=0,L58,IF((L58-zval(Bi_2015!L11))&gt;0,L58,Bi_2015!L11)))</f>
        <v/>
      </c>
      <c r="M11" s="99" t="str">
        <f>IF(M58="","",IF((M58-zval(Bi_2015!M11))=0,M58,IF((M58-zval(Bi_2015!M11))&gt;0,M58,Bi_2015!M11)))</f>
        <v/>
      </c>
      <c r="N11" s="99" t="str">
        <f>IF(N58="","",IF((N58-zval(Bi_2015!N11))=0,N58,IF((N58-zval(Bi_2015!N11))&gt;0,N58,Bi_2015!N11)))</f>
        <v/>
      </c>
      <c r="O11" s="99">
        <f>IF(O58="","",IF((O58-zval(Bi_2015!O11))=0,O58,IF((O58-zval(Bi_2015!O11))&gt;0,O58,Bi_2015!O11)))</f>
        <v>1.5</v>
      </c>
      <c r="P11" s="99" t="str">
        <f>IF(P58="","",IF((P58-zval(Bi_2015!P11))=0,P58,IF((P58-zval(Bi_2015!P11))&gt;0,P58,Bi_2015!P11)))</f>
        <v/>
      </c>
      <c r="Q11" s="99" t="str">
        <f>IF(Q58="","",IF((Q58-zval(Bi_2015!Q11))=0,Q58,IF((Q58-zval(Bi_2015!Q11))&gt;0,Q58,Bi_2015!Q11)))</f>
        <v/>
      </c>
      <c r="R11" s="99" t="str">
        <f>IF(R58="","",IF((R58-zval(Bi_2015!R11))=0,R58,IF((R58-zval(Bi_2015!R11))&gt;0,R58,Bi_2015!R11)))</f>
        <v/>
      </c>
      <c r="S11" s="99" t="str">
        <f>IF(S58="","",IF((S58-zval(Bi_2015!S11))=0,S58,IF((S58-zval(Bi_2015!S11))&gt;0,S58,Bi_2015!S11)))</f>
        <v/>
      </c>
      <c r="T11" s="99" t="str">
        <f>IF(T58="","",IF((T58-zval(Bi_2015!T11))=0,T58,IF((T58-zval(Bi_2015!T11))&gt;0,T58,Bi_2015!T11)))</f>
        <v/>
      </c>
      <c r="U11" s="99" t="str">
        <f>IF(U58="","",IF((U58-zval(Bi_2015!U11))=0,U58,IF((U58-zval(Bi_2015!U11))&gt;0,U58,Bi_2015!U11)))</f>
        <v/>
      </c>
      <c r="V11" s="99" t="str">
        <f>IF(V58="","",IF((V58-zval(Bi_2015!V11))=0,V58,IF((V58-zval(Bi_2015!V11))&gt;0,V58,Bi_2015!V11)))</f>
        <v/>
      </c>
      <c r="W11" s="99" t="str">
        <f>IF(W58="","",IF((W58-zval(Bi_2015!W11))=0,W58,IF((W58-zval(Bi_2015!W11))&gt;0,W58,Bi_2015!W11)))</f>
        <v/>
      </c>
      <c r="X11" s="99" t="str">
        <f>IF(X58="","",IF((X58-zval(Bi_2015!X11))=0,X58,IF((X58-zval(Bi_2015!X11))&gt;0,X58,Bi_2015!X11)))</f>
        <v/>
      </c>
      <c r="Y11" s="99" t="str">
        <f>IF(Y58="","",IF((Y58-zval(Bi_2015!Y11))=0,Y58,IF((Y58-zval(Bi_2015!Y11))&gt;0,Y58,Bi_2015!Y11)))</f>
        <v/>
      </c>
      <c r="Z11" s="99" t="str">
        <f>IF(Z58="","",IF((Z58-zval(Bi_2015!Z11))=0,Z58,IF((Z58-zval(Bi_2015!Z11))&gt;0,Z58,Bi_2015!Z11)))</f>
        <v/>
      </c>
      <c r="AA11" s="99" t="str">
        <f>IF(AA58="","",IF((AA58-zval(Bi_2015!AA11))=0,AA58,IF((AA58-zval(Bi_2015!AA11))&gt;0,AA58,Bi_2015!AA11)))</f>
        <v/>
      </c>
      <c r="AB11" s="99">
        <f>E34</f>
        <v>1.4</v>
      </c>
      <c r="AC11" s="99" t="str">
        <f>IF(AC58="","",IF((AC58-zval(Bi_2015!AC11))=0,AC58,IF((AC58-zval(Bi_2015!AC11))&gt;0,AC58,Bi_2015!AC11)))</f>
        <v/>
      </c>
      <c r="AD11" s="99" t="str">
        <f>IF(AD58="","",IF((AD58-zval(Bi_2015!AD11))=0,AD58,IF((AD58-zval(Bi_2015!AD11))&gt;0,AD58,Bi_2015!AD11)))</f>
        <v/>
      </c>
      <c r="AE11" s="99" t="str">
        <f>IF(AE58="","",IF((AE58-zval(Bi_2015!AE11))=0,AE58,IF((AE58-zval(Bi_2015!AE11))&gt;0,AE58,Bi_2015!AE11)))</f>
        <v/>
      </c>
      <c r="AF11" s="99" t="str">
        <f>IF(AF58="","",IF((AF58-zval(Bi_2015!AF11))=0,AF58,IF((AF58-zval(Bi_2015!AF11))&gt;0,AF58,Bi_2015!AF11)))</f>
        <v/>
      </c>
      <c r="AG11" s="195" t="str">
        <f>IF(AG58="","",IF((AG58-zval(Bi_2015!AG11))=0,AG58,IF((AG58-zval(Bi_2015!AG11))&gt;0,AG58,Bi_2015!AG11)))</f>
        <v/>
      </c>
      <c r="AH11" s="195" t="str">
        <f>IF(AH58="","",IF((AH58-zval(Bi_2015!AH11))=0,AH58,IF((AH58-zval(Bi_2015!AH11))&gt;0,AH58,Bi_2015!AH11)))</f>
        <v/>
      </c>
      <c r="AI11" s="195" t="str">
        <f>IF(AI58="","",IF((AI58-zval(Bi_2015!AI11))=0,AI58,IF((AI58-zval(Bi_2015!AI11))&gt;0,AI58,Bi_2015!AI11)))</f>
        <v/>
      </c>
      <c r="AJ11" s="195" t="str">
        <f>IF(AJ58="","",IF((AJ58-zval(Bi_2015!AJ11))=0,AJ58,IF((AJ58-zval(Bi_2015!AJ11))&gt;0,AJ58,Bi_2015!AJ11)))</f>
        <v/>
      </c>
      <c r="AK11" s="195">
        <f>IF(AK58="","",IF((AK58-zval(Bi_2015!AK11))=0,AK58,IF((AK58-zval(Bi_2015!AK11))&gt;0,AK58,Bi_2015!AK11)))</f>
        <v>0.45</v>
      </c>
      <c r="AL11" s="99">
        <f>IF(AL58="","",IF((AL58-zval(Bi_2015!AL11))=0,AL58,IF((AL58-zval(Bi_2015!AL11))&gt;0,AL58,Bi_2015!AL11)))</f>
        <v>1</v>
      </c>
      <c r="AM11" s="196" t="str">
        <f>IF(AM58="","",IF((AM58-zval(Bi_2015!AM11))=0,AM58,IF((AM58-zval(Bi_2015!AM11))&gt;0,AM58,Bi_2015!AM11)))</f>
        <v/>
      </c>
      <c r="AV11" s="9" t="s">
        <v>3</v>
      </c>
      <c r="AW11" s="86"/>
      <c r="AX11" s="77"/>
      <c r="AY11" s="76"/>
      <c r="AZ11" s="77"/>
      <c r="BA11" s="77"/>
      <c r="BB11" s="77"/>
      <c r="BC11" s="77"/>
      <c r="BD11" s="77"/>
      <c r="BE11" s="77"/>
      <c r="BF11" s="77"/>
      <c r="BG11" s="77"/>
      <c r="BH11" s="77"/>
      <c r="BI11" s="77">
        <v>1.4</v>
      </c>
      <c r="BJ11" s="77"/>
      <c r="BK11" s="77"/>
      <c r="BL11" s="77"/>
      <c r="BM11" s="77"/>
      <c r="BN11" s="77"/>
      <c r="BO11" s="77"/>
      <c r="BP11" s="77"/>
      <c r="BQ11" s="77"/>
      <c r="BR11" s="77"/>
      <c r="BS11" s="77"/>
      <c r="BT11" s="77"/>
      <c r="BU11" s="77"/>
      <c r="BV11" s="77">
        <v>0.95</v>
      </c>
      <c r="BW11" s="77"/>
      <c r="BX11" s="77"/>
      <c r="BY11" s="77"/>
      <c r="BZ11" s="77"/>
      <c r="CA11" s="78"/>
      <c r="CB11" s="78"/>
      <c r="CC11" s="78"/>
      <c r="CD11" s="78"/>
      <c r="CE11" s="78">
        <v>0.25</v>
      </c>
      <c r="CF11" s="77">
        <v>0.5</v>
      </c>
      <c r="CG11" s="87"/>
    </row>
    <row r="12" spans="1:86" ht="15.75" x14ac:dyDescent="0.25">
      <c r="B12" s="9" t="s">
        <v>4</v>
      </c>
      <c r="C12" s="176">
        <f>IF(C59="","",IF((C59-zval(Bi_2015!C12))=0,C59,IF((C59-zval(Bi_2015!C12))&gt;0,C59,Bi_2015!C12)))</f>
        <v>1.4</v>
      </c>
      <c r="D12" s="99" t="str">
        <f>IF(D59="","",IF((D59-zval(Bi_2015!D12))=0,D59,IF((D59-zval(Bi_2015!D12))&gt;0,D59,Bi_2015!D12)))</f>
        <v/>
      </c>
      <c r="E12" s="99" t="str">
        <f>IF(E59="","",IF((E59-zval(Bi_2015!E12))=0,E59,IF((E59-zval(Bi_2015!E12))&gt;0,E59,Bi_2015!E12)))</f>
        <v/>
      </c>
      <c r="F12" s="194" t="str">
        <f>IF(F59="","",IF((F59-zval(Bi_2015!F12))=0,F59,IF((F59-zval(Bi_2015!F12))&gt;0,F59,Bi_2015!F12)))</f>
        <v/>
      </c>
      <c r="G12" s="99" t="str">
        <f>IF(G59="","",IF((G59-zval(Bi_2015!G12))=0,G59,IF((G59-zval(Bi_2015!G12))&gt;0,G59,Bi_2015!G12)))</f>
        <v/>
      </c>
      <c r="H12" s="99" t="str">
        <f>IF(H59="","",IF((H59-zval(Bi_2015!H12))=0,H59,IF((H59-zval(Bi_2015!H12))&gt;0,H59,Bi_2015!H12)))</f>
        <v/>
      </c>
      <c r="I12" s="99">
        <f>IF(I59="","",IF((I59-zval(Bi_2015!I12))=0,I59,IF((I59-zval(Bi_2015!I12))&gt;0,I59,Bi_2015!I12)))</f>
        <v>4.4000000000000004</v>
      </c>
      <c r="J12" s="99" t="str">
        <f>IF(J59="","",IF((J59-zval(Bi_2015!J12))=0,J59,IF((J59-zval(Bi_2015!J12))&gt;0,J59,Bi_2015!J12)))</f>
        <v/>
      </c>
      <c r="K12" s="99" t="str">
        <f>IF(K59="","",IF((K59-zval(Bi_2015!K12))=0,K59,IF((K59-zval(Bi_2015!K12))&gt;0,K59,Bi_2015!K12)))</f>
        <v/>
      </c>
      <c r="L12" s="99" t="str">
        <f>IF(L59="","",IF((L59-zval(Bi_2015!L12))=0,L59,IF((L59-zval(Bi_2015!L12))&gt;0,L59,Bi_2015!L12)))</f>
        <v/>
      </c>
      <c r="M12" s="99" t="str">
        <f>IF(M59="","",IF((M59-zval(Bi_2015!M12))=0,M59,IF((M59-zval(Bi_2015!M12))&gt;0,M59,Bi_2015!M12)))</f>
        <v/>
      </c>
      <c r="N12" s="99">
        <f>IF(N59="","",IF((N59-zval(Bi_2015!N12))=0,N59,IF((N59-zval(Bi_2015!N12))&gt;0,N59,Bi_2015!N12)))</f>
        <v>3.5</v>
      </c>
      <c r="O12" s="99" t="str">
        <f>IF(O59="","",IF((O59-zval(Bi_2015!O12))=0,O59,IF((O59-zval(Bi_2015!O12))&gt;0,O59,Bi_2015!O12)))</f>
        <v/>
      </c>
      <c r="P12" s="99" t="str">
        <f>IF(P59="","",IF((P59-zval(Bi_2015!P12))=0,P59,IF((P59-zval(Bi_2015!P12))&gt;0,P59,Bi_2015!P12)))</f>
        <v/>
      </c>
      <c r="Q12" s="99" t="str">
        <f>IF(Q59="","",IF((Q59-zval(Bi_2015!Q12))=0,Q59,IF((Q59-zval(Bi_2015!Q12))&gt;0,Q59,Bi_2015!Q12)))</f>
        <v/>
      </c>
      <c r="R12" s="99" t="str">
        <f>IF(R59="","",IF((R59-zval(Bi_2015!R12))=0,R59,IF((R59-zval(Bi_2015!R12))&gt;0,R59,Bi_2015!R12)))</f>
        <v/>
      </c>
      <c r="S12" s="99">
        <f>IF(S59="","",IF((S59-zval(Bi_2015!S12))=0,S59,IF((S59-zval(Bi_2015!S12))&gt;0,S59,Bi_2015!S12)))</f>
        <v>5.64</v>
      </c>
      <c r="T12" s="99" t="str">
        <f>IF(T59="","",IF((T59-zval(Bi_2015!T12))=0,T59,IF((T59-zval(Bi_2015!T12))&gt;0,T59,Bi_2015!T12)))</f>
        <v/>
      </c>
      <c r="U12" s="99" t="str">
        <f>IF(U59="","",IF((U59-zval(Bi_2015!U12))=0,U59,IF((U59-zval(Bi_2015!U12))&gt;0,U59,Bi_2015!U12)))</f>
        <v/>
      </c>
      <c r="V12" s="99" t="str">
        <f>IF(V59="","",IF((V59-zval(Bi_2015!V12))=0,V59,IF((V59-zval(Bi_2015!V12))&gt;0,V59,Bi_2015!V12)))</f>
        <v/>
      </c>
      <c r="W12" s="99" t="str">
        <f>IF(W59="","",IF((W59-zval(Bi_2015!W12))=0,W59,IF((W59-zval(Bi_2015!W12))&gt;0,W59,Bi_2015!W12)))</f>
        <v/>
      </c>
      <c r="X12" s="99" t="str">
        <f>IF(X59="","",IF((X59-zval(Bi_2015!X12))=0,X59,IF((X59-zval(Bi_2015!X12))&gt;0,X59,Bi_2015!X12)))</f>
        <v/>
      </c>
      <c r="Y12" s="99" t="str">
        <f>IF(Y59="","",IF((Y59-zval(Bi_2015!Y12))=0,Y59,IF((Y59-zval(Bi_2015!Y12))&gt;0,Y59,Bi_2015!Y12)))</f>
        <v/>
      </c>
      <c r="Z12" s="99" t="str">
        <f>IF(Z59="","",IF((Z59-zval(Bi_2015!Z12))=0,Z59,IF((Z59-zval(Bi_2015!Z12))&gt;0,Z59,Bi_2015!Z12)))</f>
        <v/>
      </c>
      <c r="AA12" s="99" t="str">
        <f>IF(AA59="","",IF((AA59-zval(Bi_2015!AA12))=0,AA59,IF((AA59-zval(Bi_2015!AA12))&gt;0,AA59,Bi_2015!AA12)))</f>
        <v/>
      </c>
      <c r="AB12" s="99" t="str">
        <f>IF(AB59="","",IF((AB59-zval(Bi_2015!AB12))=0,AB59,IF((AB59-zval(Bi_2015!AB12))&gt;0,AB59,Bi_2015!AB12)))</f>
        <v/>
      </c>
      <c r="AC12" s="99" t="str">
        <f>IF(AC59="","",IF((AC59-zval(Bi_2015!AC12))=0,AC59,IF((AC59-zval(Bi_2015!AC12))&gt;0,AC59,Bi_2015!AC12)))</f>
        <v/>
      </c>
      <c r="AD12" s="99" t="str">
        <f>IF(AD59="","",IF((AD59-zval(Bi_2015!AD12))=0,AD59,IF((AD59-zval(Bi_2015!AD12))&gt;0,AD59,Bi_2015!AD12)))</f>
        <v/>
      </c>
      <c r="AE12" s="99" t="str">
        <f>IF(AE59="","",IF((AE59-zval(Bi_2015!AE12))=0,AE59,IF((AE59-zval(Bi_2015!AE12))&gt;0,AE59,Bi_2015!AE12)))</f>
        <v/>
      </c>
      <c r="AF12" s="99" t="str">
        <f>IF(AF59="","",IF((AF59-zval(Bi_2015!AF12))=0,AF59,IF((AF59-zval(Bi_2015!AF12))&gt;0,AF59,Bi_2015!AF12)))</f>
        <v/>
      </c>
      <c r="AG12" s="195" t="str">
        <f>IF(AG59="","",IF((AG59-zval(Bi_2015!AG12))=0,AG59,IF((AG59-zval(Bi_2015!AG12))&gt;0,AG59,Bi_2015!AG12)))</f>
        <v/>
      </c>
      <c r="AH12" s="195" t="str">
        <f>IF(AH59="","",IF((AH59-zval(Bi_2015!AH12))=0,AH59,IF((AH59-zval(Bi_2015!AH12))&gt;0,AH59,Bi_2015!AH12)))</f>
        <v/>
      </c>
      <c r="AI12" s="195" t="str">
        <f>IF(AI59="","",IF((AI59-zval(Bi_2015!AI12))=0,AI59,IF((AI59-zval(Bi_2015!AI12))&gt;0,AI59,Bi_2015!AI12)))</f>
        <v/>
      </c>
      <c r="AJ12" s="195" t="str">
        <f>IF(AJ59="","",IF((AJ59-zval(Bi_2015!AJ12))=0,AJ59,IF((AJ59-zval(Bi_2015!AJ12))&gt;0,AJ59,Bi_2015!AJ12)))</f>
        <v/>
      </c>
      <c r="AK12" s="195" t="str">
        <f>IF(AK59="","",IF((AK59-zval(Bi_2015!AK12))=0,AK59,IF((AK59-zval(Bi_2015!AK12))&gt;0,AK59,Bi_2015!AK12)))</f>
        <v/>
      </c>
      <c r="AL12" s="195" t="str">
        <f>IF(AL59="","",IF((AL59-zval(Bi_2015!AL12))=0,AL59,IF((AL59-zval(Bi_2015!AL12))&gt;0,AL59,Bi_2015!AL12)))</f>
        <v/>
      </c>
      <c r="AM12" s="196" t="str">
        <f>IF(AM59="","",IF((AM59-zval(Bi_2015!AM12))=0,AM59,IF((AM59-zval(Bi_2015!AM12))&gt;0,AM59,Bi_2015!AM12)))</f>
        <v/>
      </c>
      <c r="AV12" s="9" t="s">
        <v>4</v>
      </c>
      <c r="AW12" s="86">
        <v>1.4</v>
      </c>
      <c r="AX12" s="77"/>
      <c r="AY12" s="77"/>
      <c r="AZ12" s="76"/>
      <c r="BA12" s="77"/>
      <c r="BB12" s="77"/>
      <c r="BC12" s="77">
        <v>1.5</v>
      </c>
      <c r="BD12" s="77"/>
      <c r="BE12" s="77"/>
      <c r="BF12" s="77"/>
      <c r="BG12" s="77"/>
      <c r="BH12" s="77">
        <v>3.2</v>
      </c>
      <c r="BI12" s="77"/>
      <c r="BJ12" s="77"/>
      <c r="BK12" s="77"/>
      <c r="BL12" s="77"/>
      <c r="BM12" s="77">
        <v>2.81</v>
      </c>
      <c r="BN12" s="77"/>
      <c r="BO12" s="77"/>
      <c r="BP12" s="77"/>
      <c r="BQ12" s="77"/>
      <c r="BR12" s="77"/>
      <c r="BS12" s="77"/>
      <c r="BT12" s="77"/>
      <c r="BU12" s="77"/>
      <c r="BV12" s="77"/>
      <c r="BW12" s="77"/>
      <c r="BX12" s="77"/>
      <c r="BY12" s="77"/>
      <c r="BZ12" s="77"/>
      <c r="CA12" s="78"/>
      <c r="CB12" s="78"/>
      <c r="CC12" s="78"/>
      <c r="CD12" s="78"/>
      <c r="CE12" s="78"/>
      <c r="CF12" s="78"/>
      <c r="CG12" s="87"/>
    </row>
    <row r="13" spans="1:86" ht="15.75" x14ac:dyDescent="0.25">
      <c r="B13" s="9" t="s">
        <v>5</v>
      </c>
      <c r="C13" s="176" t="str">
        <f>IF(C60="","",IF((C60-zval(Bi_2015!C13))=0,C60,IF((C60-zval(Bi_2015!C13))&gt;0,C60,Bi_2015!C13)))</f>
        <v/>
      </c>
      <c r="D13" s="99" t="str">
        <f>IF(D60="","",IF((D60-zval(Bi_2015!D13))=0,D60,IF((D60-zval(Bi_2015!D13))&gt;0,D60,Bi_2015!D13)))</f>
        <v/>
      </c>
      <c r="E13" s="99" t="str">
        <f>IF(E60="","",IF((E60-zval(Bi_2015!E13))=0,E60,IF((E60-zval(Bi_2015!E13))&gt;0,E60,Bi_2015!E13)))</f>
        <v/>
      </c>
      <c r="F13" s="99" t="str">
        <f>IF(F60="","",IF((F60-zval(Bi_2015!F13))=0,F60,IF((F60-zval(Bi_2015!F13))&gt;0,F60,Bi_2015!F13)))</f>
        <v/>
      </c>
      <c r="G13" s="194" t="str">
        <f>IF(G60="","",IF((G60-zval(Bi_2015!G13))=0,G60,IF((G60-zval(Bi_2015!G13))&gt;0,G60,Bi_2015!G13)))</f>
        <v/>
      </c>
      <c r="H13" s="99" t="str">
        <f>IF(H60="","",IF((H60-zval(Bi_2015!H13))=0,H60,IF((H60-zval(Bi_2015!H13))&gt;0,H60,Bi_2015!H13)))</f>
        <v/>
      </c>
      <c r="I13" s="99" t="str">
        <f>IF(I60="","",IF((I60-zval(Bi_2015!I13))=0,I60,IF((I60-zval(Bi_2015!I13))&gt;0,I60,Bi_2015!I13)))</f>
        <v/>
      </c>
      <c r="J13" s="99" t="str">
        <f>IF(J60="","",IF((J60-zval(Bi_2015!J13))=0,J60,IF((J60-zval(Bi_2015!J13))&gt;0,J60,Bi_2015!J13)))</f>
        <v/>
      </c>
      <c r="K13" s="99" t="str">
        <f>IF(K60="","",IF((K60-zval(Bi_2015!K13))=0,K60,IF((K60-zval(Bi_2015!K13))&gt;0,K60,Bi_2015!K13)))</f>
        <v/>
      </c>
      <c r="L13" s="99" t="str">
        <f>IF(L60="","",IF((L60-zval(Bi_2015!L13))=0,L60,IF((L60-zval(Bi_2015!L13))&gt;0,L60,Bi_2015!L13)))</f>
        <v/>
      </c>
      <c r="M13" s="99" t="str">
        <f>IF(M60="","",IF((M60-zval(Bi_2015!M13))=0,M60,IF((M60-zval(Bi_2015!M13))&gt;0,M60,Bi_2015!M13)))</f>
        <v/>
      </c>
      <c r="N13" s="99" t="str">
        <f>IF(N60="","",IF((N60-zval(Bi_2015!N13))=0,N60,IF((N60-zval(Bi_2015!N13))&gt;0,N60,Bi_2015!N13)))</f>
        <v/>
      </c>
      <c r="O13" s="99" t="str">
        <f>IF(O60="","",IF((O60-zval(Bi_2015!O13))=0,O60,IF((O60-zval(Bi_2015!O13))&gt;0,O60,Bi_2015!O13)))</f>
        <v/>
      </c>
      <c r="P13" s="99" t="str">
        <f>IF(P60="","",IF((P60-zval(Bi_2015!P13))=0,P60,IF((P60-zval(Bi_2015!P13))&gt;0,P60,Bi_2015!P13)))</f>
        <v/>
      </c>
      <c r="Q13" s="99" t="str">
        <f>IF(Q60="","",IF((Q60-zval(Bi_2015!Q13))=0,Q60,IF((Q60-zval(Bi_2015!Q13))&gt;0,Q60,Bi_2015!Q13)))</f>
        <v/>
      </c>
      <c r="R13" s="99" t="str">
        <f>IF(R60="","",IF((R60-zval(Bi_2015!R13))=0,R60,IF((R60-zval(Bi_2015!R13))&gt;0,R60,Bi_2015!R13)))</f>
        <v/>
      </c>
      <c r="S13" s="99" t="str">
        <f>IF(S60="","",IF((S60-zval(Bi_2015!S13))=0,S60,IF((S60-zval(Bi_2015!S13))&gt;0,S60,Bi_2015!S13)))</f>
        <v/>
      </c>
      <c r="T13" s="99" t="str">
        <f>IF(T60="","",IF((T60-zval(Bi_2015!T13))=0,T60,IF((T60-zval(Bi_2015!T13))&gt;0,T60,Bi_2015!T13)))</f>
        <v/>
      </c>
      <c r="U13" s="99" t="str">
        <f>IF(U60="","",IF((U60-zval(Bi_2015!U13))=0,U60,IF((U60-zval(Bi_2015!U13))&gt;0,U60,Bi_2015!U13)))</f>
        <v/>
      </c>
      <c r="V13" s="99" t="str">
        <f>IF(V60="","",IF((V60-zval(Bi_2015!V13))=0,V60,IF((V60-zval(Bi_2015!V13))&gt;0,V60,Bi_2015!V13)))</f>
        <v/>
      </c>
      <c r="W13" s="99" t="str">
        <f>IF(W60="","",IF((W60-zval(Bi_2015!W13))=0,W60,IF((W60-zval(Bi_2015!W13))&gt;0,W60,Bi_2015!W13)))</f>
        <v/>
      </c>
      <c r="X13" s="99" t="str">
        <f>IF(X60="","",IF((X60-zval(Bi_2015!X13))=0,X60,IF((X60-zval(Bi_2015!X13))&gt;0,X60,Bi_2015!X13)))</f>
        <v/>
      </c>
      <c r="Y13" s="99" t="str">
        <f>IF(Y60="","",IF((Y60-zval(Bi_2015!Y13))=0,Y60,IF((Y60-zval(Bi_2015!Y13))&gt;0,Y60,Bi_2015!Y13)))</f>
        <v/>
      </c>
      <c r="Z13" s="99" t="str">
        <f>IF(Z60="","",IF((Z60-zval(Bi_2015!Z13))=0,Z60,IF((Z60-zval(Bi_2015!Z13))&gt;0,Z60,Bi_2015!Z13)))</f>
        <v/>
      </c>
      <c r="AA13" s="99" t="str">
        <f>IF(AA60="","",IF((AA60-zval(Bi_2015!AA13))=0,AA60,IF((AA60-zval(Bi_2015!AA13))&gt;0,AA60,Bi_2015!AA13)))</f>
        <v/>
      </c>
      <c r="AB13" s="99" t="str">
        <f>IF(AB60="","",IF((AB60-zval(Bi_2015!AB13))=0,AB60,IF((AB60-zval(Bi_2015!AB13))&gt;0,AB60,Bi_2015!AB13)))</f>
        <v/>
      </c>
      <c r="AC13" s="99" t="str">
        <f>IF(AC60="","",IF((AC60-zval(Bi_2015!AC13))=0,AC60,IF((AC60-zval(Bi_2015!AC13))&gt;0,AC60,Bi_2015!AC13)))</f>
        <v/>
      </c>
      <c r="AD13" s="99" t="str">
        <f>IF(AD60="","",IF((AD60-zval(Bi_2015!AD13))=0,AD60,IF((AD60-zval(Bi_2015!AD13))&gt;0,AD60,Bi_2015!AD13)))</f>
        <v/>
      </c>
      <c r="AE13" s="99" t="str">
        <f>IF(AE60="","",IF((AE60-zval(Bi_2015!AE13))=0,AE60,IF((AE60-zval(Bi_2015!AE13))&gt;0,AE60,Bi_2015!AE13)))</f>
        <v/>
      </c>
      <c r="AF13" s="99" t="str">
        <f>IF(AF60="","",IF((AF60-zval(Bi_2015!AF13))=0,AF60,IF((AF60-zval(Bi_2015!AF13))&gt;0,AF60,Bi_2015!AF13)))</f>
        <v/>
      </c>
      <c r="AG13" s="195" t="str">
        <f>IF(AG60="","",IF((AG60-zval(Bi_2015!AG13))=0,AG60,IF((AG60-zval(Bi_2015!AG13))&gt;0,AG60,Bi_2015!AG13)))</f>
        <v/>
      </c>
      <c r="AH13" s="195" t="str">
        <f>IF(AH60="","",IF((AH60-zval(Bi_2015!AH13))=0,AH60,IF((AH60-zval(Bi_2015!AH13))&gt;0,AH60,Bi_2015!AH13)))</f>
        <v/>
      </c>
      <c r="AI13" s="195" t="str">
        <f>IF(AI60="","",IF((AI60-zval(Bi_2015!AI13))=0,AI60,IF((AI60-zval(Bi_2015!AI13))&gt;0,AI60,Bi_2015!AI13)))</f>
        <v/>
      </c>
      <c r="AJ13" s="195" t="str">
        <f>IF(AJ60="","",IF((AJ60-zval(Bi_2015!AJ13))=0,AJ60,IF((AJ60-zval(Bi_2015!AJ13))&gt;0,AJ60,Bi_2015!AJ13)))</f>
        <v/>
      </c>
      <c r="AK13" s="195" t="str">
        <f>IF(AK60="","",IF((AK60-zval(Bi_2015!AK13))=0,AK60,IF((AK60-zval(Bi_2015!AK13))&gt;0,AK60,Bi_2015!AK13)))</f>
        <v/>
      </c>
      <c r="AL13" s="195" t="str">
        <f>IF(AL60="","",IF((AL60-zval(Bi_2015!AL13))=0,AL60,IF((AL60-zval(Bi_2015!AL13))&gt;0,AL60,Bi_2015!AL13)))</f>
        <v/>
      </c>
      <c r="AM13" s="196" t="str">
        <f>IF(AM60="","",IF((AM60-zval(Bi_2015!AM13))=0,AM60,IF((AM60-zval(Bi_2015!AM13))&gt;0,AM60,Bi_2015!AM13)))</f>
        <v/>
      </c>
      <c r="AV13" s="9" t="s">
        <v>5</v>
      </c>
      <c r="AW13" s="86"/>
      <c r="AX13" s="77"/>
      <c r="AY13" s="77"/>
      <c r="AZ13" s="77"/>
      <c r="BA13" s="76"/>
      <c r="BB13" s="77"/>
      <c r="BC13" s="77"/>
      <c r="BD13" s="77"/>
      <c r="BE13" s="77"/>
      <c r="BF13" s="77"/>
      <c r="BG13" s="77"/>
      <c r="BH13" s="77"/>
      <c r="BI13" s="77"/>
      <c r="BJ13" s="77"/>
      <c r="BK13" s="77"/>
      <c r="BL13" s="77"/>
      <c r="BM13" s="77"/>
      <c r="BN13" s="77"/>
      <c r="BO13" s="77"/>
      <c r="BP13" s="77"/>
      <c r="BQ13" s="77"/>
      <c r="BR13" s="77"/>
      <c r="BS13" s="77"/>
      <c r="BT13" s="77"/>
      <c r="BU13" s="77"/>
      <c r="BV13" s="77"/>
      <c r="BW13" s="77"/>
      <c r="BX13" s="77"/>
      <c r="BY13" s="77"/>
      <c r="BZ13" s="77"/>
      <c r="CA13" s="78"/>
      <c r="CB13" s="78"/>
      <c r="CC13" s="78"/>
      <c r="CD13" s="78"/>
      <c r="CE13" s="78"/>
      <c r="CF13" s="78"/>
      <c r="CG13" s="87"/>
    </row>
    <row r="14" spans="1:86" ht="15.75" x14ac:dyDescent="0.25">
      <c r="B14" s="9" t="s">
        <v>6</v>
      </c>
      <c r="C14" s="176">
        <f>IF(C61="","",IF((C61-zval(Bi_2015!C14))=0,C61,IF((C61-zval(Bi_2015!C14))&gt;0,C61,Bi_2015!C14)))</f>
        <v>2.1800000000000002</v>
      </c>
      <c r="D14" s="99" t="str">
        <f>IF(D61="","",IF((D61-zval(Bi_2015!D14))=0,D61,IF((D61-zval(Bi_2015!D14))&gt;0,D61,Bi_2015!D14)))</f>
        <v/>
      </c>
      <c r="E14" s="99" t="str">
        <f>IF(E61="","",IF((E61-zval(Bi_2015!E14))=0,E61,IF((E61-zval(Bi_2015!E14))&gt;0,E61,Bi_2015!E14)))</f>
        <v/>
      </c>
      <c r="F14" s="99" t="str">
        <f>IF(F61="","",IF((F61-zval(Bi_2015!F14))=0,F61,IF((F61-zval(Bi_2015!F14))&gt;0,F61,Bi_2015!F14)))</f>
        <v/>
      </c>
      <c r="G14" s="99" t="str">
        <f>IF(G61="","",IF((G61-zval(Bi_2015!G14))=0,G61,IF((G61-zval(Bi_2015!G14))&gt;0,G61,Bi_2015!G14)))</f>
        <v/>
      </c>
      <c r="H14" s="194" t="str">
        <f>IF(H61="","",IF((H61-zval(Bi_2015!H14))=0,H61,IF((H61-zval(Bi_2015!H14))&gt;0,H61,Bi_2015!H14)))</f>
        <v/>
      </c>
      <c r="I14" s="99">
        <f>IF(I61="","",IF((I61-zval(Bi_2015!I14))=0,I61,IF((I61-zval(Bi_2015!I14))&gt;0,I61,Bi_2015!I14)))</f>
        <v>3.8</v>
      </c>
      <c r="J14" s="99" t="str">
        <f>IF(J61="","",IF((J61-zval(Bi_2015!J14))=0,J61,IF((J61-zval(Bi_2015!J14))&gt;0,J61,Bi_2015!J14)))</f>
        <v/>
      </c>
      <c r="K14" s="99" t="str">
        <f>IF(K61="","",IF((K61-zval(Bi_2015!K14))=0,K61,IF((K61-zval(Bi_2015!K14))&gt;0,K61,Bi_2015!K14)))</f>
        <v/>
      </c>
      <c r="L14" s="99" t="str">
        <f>IF(L61="","",IF((L61-zval(Bi_2015!L14))=0,L61,IF((L61-zval(Bi_2015!L14))&gt;0,L61,Bi_2015!L14)))</f>
        <v/>
      </c>
      <c r="M14" s="99" t="str">
        <f>IF(M61="","",IF((M61-zval(Bi_2015!M14))=0,M61,IF((M61-zval(Bi_2015!M14))&gt;0,M61,Bi_2015!M14)))</f>
        <v/>
      </c>
      <c r="N14" s="99" t="str">
        <f>IF(N61="","",IF((N61-zval(Bi_2015!N14))=0,N61,IF((N61-zval(Bi_2015!N14))&gt;0,N61,Bi_2015!N14)))</f>
        <v/>
      </c>
      <c r="O14" s="99" t="str">
        <f>IF(O61="","",IF((O61-zval(Bi_2015!O14))=0,O61,IF((O61-zval(Bi_2015!O14))&gt;0,O61,Bi_2015!O14)))</f>
        <v/>
      </c>
      <c r="P14" s="99" t="str">
        <f>IF(P61="","",IF((P61-zval(Bi_2015!P14))=0,P61,IF((P61-zval(Bi_2015!P14))&gt;0,P61,Bi_2015!P14)))</f>
        <v/>
      </c>
      <c r="Q14" s="99" t="str">
        <f>IF(Q61="","",IF((Q61-zval(Bi_2015!Q14))=0,Q61,IF((Q61-zval(Bi_2015!Q14))&gt;0,Q61,Bi_2015!Q14)))</f>
        <v/>
      </c>
      <c r="R14" s="99" t="str">
        <f>IF(R61="","",IF((R61-zval(Bi_2015!R14))=0,R61,IF((R61-zval(Bi_2015!R14))&gt;0,R61,Bi_2015!R14)))</f>
        <v/>
      </c>
      <c r="S14" s="99" t="str">
        <f>IF(S61="","",IF((S61-zval(Bi_2015!S14))=0,S61,IF((S61-zval(Bi_2015!S14))&gt;0,S61,Bi_2015!S14)))</f>
        <v/>
      </c>
      <c r="T14" s="99" t="str">
        <f>IF(T61="","",IF((T61-zval(Bi_2015!T14))=0,T61,IF((T61-zval(Bi_2015!T14))&gt;0,T61,Bi_2015!T14)))</f>
        <v/>
      </c>
      <c r="U14" s="99" t="str">
        <f>IF(U61="","",IF((U61-zval(Bi_2015!U14))=0,U61,IF((U61-zval(Bi_2015!U14))&gt;0,U61,Bi_2015!U14)))</f>
        <v/>
      </c>
      <c r="V14" s="99" t="str">
        <f>IF(V61="","",IF((V61-zval(Bi_2015!V14))=0,V61,IF((V61-zval(Bi_2015!V14))&gt;0,V61,Bi_2015!V14)))</f>
        <v/>
      </c>
      <c r="W14" s="99" t="str">
        <f>IF(W61="","",IF((W61-zval(Bi_2015!W14))=0,W61,IF((W61-zval(Bi_2015!W14))&gt;0,W61,Bi_2015!W14)))</f>
        <v/>
      </c>
      <c r="X14" s="99" t="str">
        <f>IF(X61="","",IF((X61-zval(Bi_2015!X14))=0,X61,IF((X61-zval(Bi_2015!X14))&gt;0,X61,Bi_2015!X14)))</f>
        <v/>
      </c>
      <c r="Y14" s="99" t="str">
        <f>IF(Y61="","",IF((Y61-zval(Bi_2015!Y14))=0,Y61,IF((Y61-zval(Bi_2015!Y14))&gt;0,Y61,Bi_2015!Y14)))</f>
        <v/>
      </c>
      <c r="Z14" s="99">
        <f>IF(Z61="","",IF((Z61-zval(Bi_2015!Z14))=0,Z61,IF((Z61-zval(Bi_2015!Z14))&gt;0,Z61,Bi_2015!Z14)))</f>
        <v>2</v>
      </c>
      <c r="AA14" s="99" t="str">
        <f>IF(AA61="","",IF((AA61-zval(Bi_2015!AA14))=0,AA61,IF((AA61-zval(Bi_2015!AA14))&gt;0,AA61,Bi_2015!AA14)))</f>
        <v/>
      </c>
      <c r="AB14" s="99" t="str">
        <f>IF(AB61="","",IF((AB61-zval(Bi_2015!AB14))=0,AB61,IF((AB61-zval(Bi_2015!AB14))&gt;0,AB61,Bi_2015!AB14)))</f>
        <v/>
      </c>
      <c r="AC14" s="99" t="str">
        <f>IF(AC61="","",IF((AC61-zval(Bi_2015!AC14))=0,AC61,IF((AC61-zval(Bi_2015!AC14))&gt;0,AC61,Bi_2015!AC14)))</f>
        <v/>
      </c>
      <c r="AD14" s="99" t="str">
        <f>IF(AD61="","",IF((AD61-zval(Bi_2015!AD14))=0,AD61,IF((AD61-zval(Bi_2015!AD14))&gt;0,AD61,Bi_2015!AD14)))</f>
        <v/>
      </c>
      <c r="AE14" s="99">
        <f>IF(AE61="","",IF((AE61-zval(Bi_2015!AE14))=0,AE61,IF((AE61-zval(Bi_2015!AE14))&gt;0,AE61,Bi_2015!AE14)))</f>
        <v>2</v>
      </c>
      <c r="AF14" s="99" t="str">
        <f>IF(AF61="","",IF((AF61-zval(Bi_2015!AF14))=0,AF61,IF((AF61-zval(Bi_2015!AF14))&gt;0,AF61,Bi_2015!AF14)))</f>
        <v/>
      </c>
      <c r="AG14" s="195" t="str">
        <f>IF(AG61="","",IF((AG61-zval(Bi_2015!AG14))=0,AG61,IF((AG61-zval(Bi_2015!AG14))&gt;0,AG61,Bi_2015!AG14)))</f>
        <v/>
      </c>
      <c r="AH14" s="195" t="str">
        <f>IF(AH61="","",IF((AH61-zval(Bi_2015!AH14))=0,AH61,IF((AH61-zval(Bi_2015!AH14))&gt;0,AH61,Bi_2015!AH14)))</f>
        <v/>
      </c>
      <c r="AI14" s="195" t="str">
        <f>IF(AI61="","",IF((AI61-zval(Bi_2015!AI14))=0,AI61,IF((AI61-zval(Bi_2015!AI14))&gt;0,AI61,Bi_2015!AI14)))</f>
        <v/>
      </c>
      <c r="AJ14" s="195" t="str">
        <f>IF(AJ61="","",IF((AJ61-zval(Bi_2015!AJ14))=0,AJ61,IF((AJ61-zval(Bi_2015!AJ14))&gt;0,AJ61,Bi_2015!AJ14)))</f>
        <v/>
      </c>
      <c r="AK14" s="195" t="str">
        <f>IF(AK61="","",IF((AK61-zval(Bi_2015!AK14))=0,AK61,IF((AK61-zval(Bi_2015!AK14))&gt;0,AK61,Bi_2015!AK14)))</f>
        <v/>
      </c>
      <c r="AL14" s="195" t="str">
        <f>IF(AL61="","",IF((AL61-zval(Bi_2015!AL14))=0,AL61,IF((AL61-zval(Bi_2015!AL14))&gt;0,AL61,Bi_2015!AL14)))</f>
        <v/>
      </c>
      <c r="AM14" s="196" t="str">
        <f>IF(AM61="","",IF((AM61-zval(Bi_2015!AM14))=0,AM61,IF((AM61-zval(Bi_2015!AM14))&gt;0,AM61,Bi_2015!AM14)))</f>
        <v/>
      </c>
      <c r="AO14" t="s">
        <v>220</v>
      </c>
      <c r="AP14">
        <v>1000</v>
      </c>
      <c r="AV14" s="9" t="s">
        <v>6</v>
      </c>
      <c r="AW14" s="86">
        <v>1.1000000000000001</v>
      </c>
      <c r="AX14" s="77"/>
      <c r="AY14" s="77"/>
      <c r="AZ14" s="77"/>
      <c r="BA14" s="77"/>
      <c r="BB14" s="76"/>
      <c r="BC14" s="77">
        <v>2.2999999999999998</v>
      </c>
      <c r="BD14" s="77"/>
      <c r="BE14" s="77"/>
      <c r="BF14" s="77"/>
      <c r="BG14" s="77"/>
      <c r="BH14" s="77"/>
      <c r="BI14" s="77"/>
      <c r="BJ14" s="77"/>
      <c r="BK14" s="77"/>
      <c r="BL14" s="77"/>
      <c r="BM14" s="77"/>
      <c r="BN14" s="77"/>
      <c r="BO14" s="77"/>
      <c r="BP14" s="77"/>
      <c r="BQ14" s="77"/>
      <c r="BR14" s="77"/>
      <c r="BS14" s="77"/>
      <c r="BT14" s="77">
        <v>2</v>
      </c>
      <c r="BU14" s="77"/>
      <c r="BV14" s="77"/>
      <c r="BW14" s="77"/>
      <c r="BX14" s="77"/>
      <c r="BY14" s="77">
        <v>1</v>
      </c>
      <c r="BZ14" s="77"/>
      <c r="CA14" s="78"/>
      <c r="CB14" s="78"/>
      <c r="CC14" s="78"/>
      <c r="CD14" s="78"/>
      <c r="CE14" s="78"/>
      <c r="CF14" s="78"/>
      <c r="CG14" s="87"/>
    </row>
    <row r="15" spans="1:86" ht="15.75" x14ac:dyDescent="0.25">
      <c r="B15" s="9" t="s">
        <v>7</v>
      </c>
      <c r="C15" s="176">
        <f>IF(C62="","",IF((C62-zval(Bi_2015!C15))=0,C62,IF((C62-zval(Bi_2015!C15))&gt;0,C62,Bi_2015!C15)))</f>
        <v>6.88</v>
      </c>
      <c r="D15" s="99" t="str">
        <f>IF(D62="","",IF((D62-zval(Bi_2015!D15))=0,D62,IF((D62-zval(Bi_2015!D15))&gt;0,D62,Bi_2015!D15)))</f>
        <v/>
      </c>
      <c r="E15" s="99" t="str">
        <f>IF(E62="","",IF((E62-zval(Bi_2015!E15))=0,E62,IF((E62-zval(Bi_2015!E15))&gt;0,E62,Bi_2015!E15)))</f>
        <v/>
      </c>
      <c r="F15" s="99">
        <f>IF(F62="","",IF((F62-zval(Bi_2015!F15))=0,F62,IF((F62-zval(Bi_2015!F15))&gt;0,F62,Bi_2015!F15)))</f>
        <v>4.4000000000000004</v>
      </c>
      <c r="G15" s="99" t="str">
        <f>IF(G62="","",IF((G62-zval(Bi_2015!G15))=0,G62,IF((G62-zval(Bi_2015!G15))&gt;0,G62,Bi_2015!G15)))</f>
        <v/>
      </c>
      <c r="H15" s="99">
        <f>I14</f>
        <v>3.8</v>
      </c>
      <c r="I15" s="194" t="str">
        <f>IF(I62="","",IF((I62-zval(Bi_2015!I15))=0,I62,IF((I62-zval(Bi_2015!I15))&gt;0,I62,Bi_2015!I15)))</f>
        <v/>
      </c>
      <c r="J15" s="99">
        <f>I16</f>
        <v>3.15</v>
      </c>
      <c r="K15" s="99" t="str">
        <f>IF(K62="","",IF((K62-zval(Bi_2015!K15))=0,K62,IF((K62-zval(Bi_2015!K15))&gt;0,K62,Bi_2015!K15)))</f>
        <v/>
      </c>
      <c r="L15" s="99" t="str">
        <f>IF(L62="","",IF((L62-zval(Bi_2015!L15))=0,L62,IF((L62-zval(Bi_2015!L15))&gt;0,L62,Bi_2015!L15)))</f>
        <v/>
      </c>
      <c r="M15" s="99" t="str">
        <f>IF(M62="","",IF((M62-zval(Bi_2015!M15))=0,M62,IF((M62-zval(Bi_2015!M15))&gt;0,M62,Bi_2015!M15)))</f>
        <v/>
      </c>
      <c r="N15" s="99">
        <f>IF(N62="","",IF((N62-zval(Bi_2015!N15))=0,N62,IF((N62-zval(Bi_2015!N15))&gt;0,N62,Bi_2015!N15)))</f>
        <v>5.6</v>
      </c>
      <c r="O15" s="99" t="str">
        <f>IF(O62="","",IF((O62-zval(Bi_2015!O15))=0,O62,IF((O62-zval(Bi_2015!O15))&gt;0,O62,Bi_2015!O15)))</f>
        <v/>
      </c>
      <c r="P15" s="99" t="str">
        <f>IF(P62="","",IF((P62-zval(Bi_2015!P15))=0,P62,IF((P62-zval(Bi_2015!P15))&gt;0,P62,Bi_2015!P15)))</f>
        <v/>
      </c>
      <c r="Q15" s="99" t="str">
        <f>IF(Q62="","",IF((Q62-zval(Bi_2015!Q15))=0,Q62,IF((Q62-zval(Bi_2015!Q15))&gt;0,Q62,Bi_2015!Q15)))</f>
        <v/>
      </c>
      <c r="R15" s="99" t="str">
        <f>IF(R62="","",IF((R62-zval(Bi_2015!R15))=0,R62,IF((R62-zval(Bi_2015!R15))&gt;0,R62,Bi_2015!R15)))</f>
        <v/>
      </c>
      <c r="S15" s="99" t="str">
        <f>IF(S62="","",IF((S62-zval(Bi_2015!S15))=0,S62,IF((S62-zval(Bi_2015!S15))&gt;0,S62,Bi_2015!S15)))</f>
        <v/>
      </c>
      <c r="T15" s="99" t="str">
        <f>IF(T62="","",IF((T62-zval(Bi_2015!T15))=0,T62,IF((T62-zval(Bi_2015!T15))&gt;0,T62,Bi_2015!T15)))</f>
        <v/>
      </c>
      <c r="U15" s="99">
        <f>IF(U62="","",IF((U62-zval(Bi_2015!U15))=0,U62,IF((U62-zval(Bi_2015!U15))&gt;0,U62,Bi_2015!U15)))</f>
        <v>0.98</v>
      </c>
      <c r="V15" s="99" t="str">
        <f>IF(V62="","",IF((V62-zval(Bi_2015!V15))=0,V62,IF((V62-zval(Bi_2015!V15))&gt;0,V62,Bi_2015!V15)))</f>
        <v/>
      </c>
      <c r="W15" s="99" t="str">
        <f>IF(W62="","",IF((W62-zval(Bi_2015!W15))=0,W62,IF((W62-zval(Bi_2015!W15))&gt;0,W62,Bi_2015!W15)))</f>
        <v/>
      </c>
      <c r="X15" s="99">
        <f>IF(X62="","",IF((X62-zval(Bi_2015!X15))=0,X62,IF((X62-zval(Bi_2015!X15))&gt;0,X62,Bi_2015!X15)))</f>
        <v>5.35</v>
      </c>
      <c r="Y15" s="99">
        <f>IF(Y62="","",IF((Y62-zval(Bi_2015!Y15))=0,Y62,IF((Y62-zval(Bi_2015!Y15))&gt;0,Y62,Bi_2015!Y15)))</f>
        <v>1</v>
      </c>
      <c r="Z15" s="159">
        <v>3.1</v>
      </c>
      <c r="AA15" s="99" t="str">
        <f>IF(AA62="","",IF((AA62-zval(Bi_2015!AA15))=0,AA62,IF((AA62-zval(Bi_2015!AA15))&gt;0,AA62,Bi_2015!AA15)))</f>
        <v/>
      </c>
      <c r="AB15" s="99" t="str">
        <f>IF(AB62="","",IF((AB62-zval(Bi_2015!AB15))=0,AB62,IF((AB62-zval(Bi_2015!AB15))&gt;0,AB62,Bi_2015!AB15)))</f>
        <v/>
      </c>
      <c r="AC15" s="99">
        <f>IF(AC62="","",IF((AC62-zval(Bi_2015!AC15))=0,AC62,IF((AC62-zval(Bi_2015!AC15))&gt;0,AC62,Bi_2015!AC15)))</f>
        <v>0.6</v>
      </c>
      <c r="AD15" s="99" t="str">
        <f>IF(AD62="","",IF((AD62-zval(Bi_2015!AD15))=0,AD62,IF((AD62-zval(Bi_2015!AD15))&gt;0,AD62,Bi_2015!AD15)))</f>
        <v/>
      </c>
      <c r="AE15" s="99" t="str">
        <f>IF(AE62="","",IF((AE62-zval(Bi_2015!AE15))=0,AE62,IF((AE62-zval(Bi_2015!AE15))&gt;0,AE62,Bi_2015!AE15)))</f>
        <v/>
      </c>
      <c r="AF15" s="99" t="str">
        <f>IF(AF62="","",IF((AF62-zval(Bi_2015!AF15))=0,AF62,IF((AF62-zval(Bi_2015!AF15))&gt;0,AF62,Bi_2015!AF15)))</f>
        <v/>
      </c>
      <c r="AG15" s="195" t="str">
        <f>IF(AG62="","",IF((AG62-zval(Bi_2015!AG15))=0,AG62,IF((AG62-zval(Bi_2015!AG15))&gt;0,AG62,Bi_2015!AG15)))</f>
        <v/>
      </c>
      <c r="AH15" s="195" t="str">
        <f>IF(AH62="","",IF((AH62-zval(Bi_2015!AH15))=0,AH62,IF((AH62-zval(Bi_2015!AH15))&gt;0,AH62,Bi_2015!AH15)))</f>
        <v/>
      </c>
      <c r="AI15" s="195" t="str">
        <f>IF(AI62="","",IF((AI62-zval(Bi_2015!AI15))=0,AI62,IF((AI62-zval(Bi_2015!AI15))&gt;0,AI62,Bi_2015!AI15)))</f>
        <v/>
      </c>
      <c r="AJ15" s="195" t="str">
        <f>IF(AJ62="","",IF((AJ62-zval(Bi_2015!AJ15))=0,AJ62,IF((AJ62-zval(Bi_2015!AJ15))&gt;0,AJ62,Bi_2015!AJ15)))</f>
        <v/>
      </c>
      <c r="AK15" s="195" t="str">
        <f>IF(AK62="","",IF((AK62-zval(Bi_2015!AK15))=0,AK62,IF((AK62-zval(Bi_2015!AK15))&gt;0,AK62,Bi_2015!AK15)))</f>
        <v/>
      </c>
      <c r="AL15" s="195" t="str">
        <f>IF(AL62="","",IF((AL62-zval(Bi_2015!AL15))=0,AL62,IF((AL62-zval(Bi_2015!AL15))&gt;0,AL62,Bi_2015!AL15)))</f>
        <v/>
      </c>
      <c r="AM15" s="196" t="str">
        <f>IF(AM62="","",IF((AM62-zval(Bi_2015!AM15))=0,AM62,IF((AM62-zval(Bi_2015!AM15))&gt;0,AM62,Bi_2015!AM15)))</f>
        <v/>
      </c>
      <c r="AO15" t="s">
        <v>221</v>
      </c>
      <c r="AP15">
        <v>1400</v>
      </c>
      <c r="AV15" s="9" t="s">
        <v>7</v>
      </c>
      <c r="AW15" s="86">
        <v>6.88</v>
      </c>
      <c r="AX15" s="77"/>
      <c r="AY15" s="77"/>
      <c r="AZ15" s="77">
        <v>3.2</v>
      </c>
      <c r="BA15" s="77"/>
      <c r="BB15" s="77">
        <v>3.8</v>
      </c>
      <c r="BC15" s="76"/>
      <c r="BD15" s="77">
        <v>3.15</v>
      </c>
      <c r="BE15" s="77"/>
      <c r="BF15" s="77"/>
      <c r="BG15" s="77"/>
      <c r="BH15" s="77">
        <v>2.9</v>
      </c>
      <c r="BI15" s="77"/>
      <c r="BJ15" s="77"/>
      <c r="BK15" s="77"/>
      <c r="BL15" s="77"/>
      <c r="BM15" s="77"/>
      <c r="BN15" s="77"/>
      <c r="BO15" s="77">
        <v>0</v>
      </c>
      <c r="BP15" s="77"/>
      <c r="BQ15" s="77"/>
      <c r="BR15" s="77">
        <v>4.5</v>
      </c>
      <c r="BS15" s="77">
        <v>1</v>
      </c>
      <c r="BT15" s="77">
        <v>2.4</v>
      </c>
      <c r="BU15" s="77"/>
      <c r="BV15" s="77"/>
      <c r="BW15" s="77">
        <v>0.6</v>
      </c>
      <c r="BX15" s="77"/>
      <c r="BY15" s="77"/>
      <c r="BZ15" s="77"/>
      <c r="CA15" s="78"/>
      <c r="CB15" s="78"/>
      <c r="CC15" s="78"/>
      <c r="CD15" s="78"/>
      <c r="CE15" s="78"/>
      <c r="CF15" s="78"/>
      <c r="CG15" s="87"/>
    </row>
    <row r="16" spans="1:86" ht="15.75" x14ac:dyDescent="0.25">
      <c r="B16" s="9" t="s">
        <v>8</v>
      </c>
      <c r="C16" s="176" t="str">
        <f>IF(C63="","",IF((C63-zval(Bi_2015!C16))=0,C63,IF((C63-zval(Bi_2015!C16))&gt;0,C63,Bi_2015!C16)))</f>
        <v/>
      </c>
      <c r="D16" s="99" t="str">
        <f>IF(D63="","",IF((D63-zval(Bi_2015!D16))=0,D63,IF((D63-zval(Bi_2015!D16))&gt;0,D63,Bi_2015!D16)))</f>
        <v/>
      </c>
      <c r="E16" s="99" t="str">
        <f>IF(E63="","",IF((E63-zval(Bi_2015!E16))=0,E63,IF((E63-zval(Bi_2015!E16))&gt;0,E63,Bi_2015!E16)))</f>
        <v/>
      </c>
      <c r="F16" s="99" t="str">
        <f>IF(F63="","",IF((F63-zval(Bi_2015!F16))=0,F63,IF((F63-zval(Bi_2015!F16))&gt;0,F63,Bi_2015!F16)))</f>
        <v/>
      </c>
      <c r="G16" s="99" t="str">
        <f>IF(G63="","",IF((G63-zval(Bi_2015!G16))=0,G63,IF((G63-zval(Bi_2015!G16))&gt;0,G63,Bi_2015!G16)))</f>
        <v/>
      </c>
      <c r="H16" s="99" t="str">
        <f>IF(H63="","",IF((H63-zval(Bi_2015!H16))=0,H63,IF((H63-zval(Bi_2015!H16))&gt;0,H63,Bi_2015!H16)))</f>
        <v/>
      </c>
      <c r="I16" s="99">
        <f>IF(I63="","",IF((I63-zval(Bi_2015!I16))=0,I63,IF((I63-zval(Bi_2015!I16))&gt;0,I63,Bi_2015!I16)))</f>
        <v>3.15</v>
      </c>
      <c r="J16" s="194" t="str">
        <f>IF(J63="","",IF((J63-zval(Bi_2015!J16))=0,J63,IF((J63-zval(Bi_2015!J16))&gt;0,J63,Bi_2015!J16)))</f>
        <v/>
      </c>
      <c r="K16" s="99" t="str">
        <f>IF(K63="","",IF((K63-zval(Bi_2015!K16))=0,K63,IF((K63-zval(Bi_2015!K16))&gt;0,K63,Bi_2015!K16)))</f>
        <v/>
      </c>
      <c r="L16" s="99" t="str">
        <f>IF(L63="","",IF((L63-zval(Bi_2015!L16))=0,L63,IF((L63-zval(Bi_2015!L16))&gt;0,L63,Bi_2015!L16)))</f>
        <v/>
      </c>
      <c r="M16" s="99" t="str">
        <f>IF(M63="","",IF((M63-zval(Bi_2015!M16))=0,M63,IF((M63-zval(Bi_2015!M16))&gt;0,M63,Bi_2015!M16)))</f>
        <v/>
      </c>
      <c r="N16" s="99" t="str">
        <f>IF(N63="","",IF((N63-zval(Bi_2015!N16))=0,N63,IF((N63-zval(Bi_2015!N16))&gt;0,N63,Bi_2015!N16)))</f>
        <v/>
      </c>
      <c r="O16" s="99" t="str">
        <f>IF(O63="","",IF((O63-zval(Bi_2015!O16))=0,O63,IF((O63-zval(Bi_2015!O16))&gt;0,O63,Bi_2015!O16)))</f>
        <v/>
      </c>
      <c r="P16" s="99" t="str">
        <f>IF(P63="","",IF((P63-zval(Bi_2015!P16))=0,P63,IF((P63-zval(Bi_2015!P16))&gt;0,P63,Bi_2015!P16)))</f>
        <v/>
      </c>
      <c r="Q16" s="99" t="str">
        <f>IF(Q63="","",IF((Q63-zval(Bi_2015!Q16))=0,Q63,IF((Q63-zval(Bi_2015!Q16))&gt;0,Q63,Bi_2015!Q16)))</f>
        <v/>
      </c>
      <c r="R16" s="99" t="str">
        <f>IF(R63="","",IF((R63-zval(Bi_2015!R16))=0,R63,IF((R63-zval(Bi_2015!R16))&gt;0,R63,Bi_2015!R16)))</f>
        <v/>
      </c>
      <c r="S16" s="99" t="str">
        <f>IF(S63="","",IF((S63-zval(Bi_2015!S16))=0,S63,IF((S63-zval(Bi_2015!S16))&gt;0,S63,Bi_2015!S16)))</f>
        <v/>
      </c>
      <c r="T16" s="99" t="str">
        <f>IF(T63="","",IF((T63-zval(Bi_2015!T16))=0,T63,IF((T63-zval(Bi_2015!T16))&gt;0,T63,Bi_2015!T16)))</f>
        <v/>
      </c>
      <c r="U16" s="99" t="str">
        <f>IF(U63="","",IF((U63-zval(Bi_2015!U16))=0,U63,IF((U63-zval(Bi_2015!U16))&gt;0,U63,Bi_2015!U16)))</f>
        <v/>
      </c>
      <c r="V16" s="99" t="str">
        <f>IF(V63="","",IF((V63-zval(Bi_2015!V16))=0,V63,IF((V63-zval(Bi_2015!V16))&gt;0,V63,Bi_2015!V16)))</f>
        <v/>
      </c>
      <c r="W16" s="99" t="str">
        <f>IF(W63="","",IF((W63-zval(Bi_2015!W16))=0,W63,IF((W63-zval(Bi_2015!W16))&gt;0,W63,Bi_2015!W16)))</f>
        <v/>
      </c>
      <c r="X16" s="99">
        <f>IF(X63="","",IF((X63-zval(Bi_2015!X16))=0,X63,IF((X63-zval(Bi_2015!X16))&gt;0,X63,Bi_2015!X16)))</f>
        <v>0.6</v>
      </c>
      <c r="Y16" s="99">
        <f>IF(Y63="","",IF((Y63-zval(Bi_2015!Y16))=0,Y63,IF((Y63-zval(Bi_2015!Y16))&gt;0,Y63,Bi_2015!Y16)))</f>
        <v>1.6</v>
      </c>
      <c r="Z16" s="99" t="str">
        <f>IF(Z63="","",IF((Z63-zval(Bi_2015!Z16))=0,Z63,IF((Z63-zval(Bi_2015!Z16))&gt;0,Z63,Bi_2015!Z16)))</f>
        <v/>
      </c>
      <c r="AA16" s="99" t="str">
        <f>IF(AA63="","",IF((AA63-zval(Bi_2015!AA16))=0,AA63,IF((AA63-zval(Bi_2015!AA16))&gt;0,AA63,Bi_2015!AA16)))</f>
        <v/>
      </c>
      <c r="AB16" s="99" t="str">
        <f>IF(AB63="","",IF((AB63-zval(Bi_2015!AB16))=0,AB63,IF((AB63-zval(Bi_2015!AB16))&gt;0,AB63,Bi_2015!AB16)))</f>
        <v/>
      </c>
      <c r="AC16" s="99">
        <f>IF(AC63="","",IF((AC63-zval(Bi_2015!AC16))=0,AC63,IF((AC63-zval(Bi_2015!AC16))&gt;0,AC63,Bi_2015!AC16)))</f>
        <v>2.44</v>
      </c>
      <c r="AD16" s="99" t="str">
        <f>IF(AD63="","",IF((AD63-zval(Bi_2015!AD16))=0,AD63,IF((AD63-zval(Bi_2015!AD16))&gt;0,AD63,Bi_2015!AD16)))</f>
        <v/>
      </c>
      <c r="AE16" s="99" t="str">
        <f>IF(AE63="","",IF((AE63-zval(Bi_2015!AE16))=0,AE63,IF((AE63-zval(Bi_2015!AE16))&gt;0,AE63,Bi_2015!AE16)))</f>
        <v/>
      </c>
      <c r="AF16" s="99" t="str">
        <f>IF(AF63="","",IF((AF63-zval(Bi_2015!AF16))=0,AF63,IF((AF63-zval(Bi_2015!AF16))&gt;0,AF63,Bi_2015!AF16)))</f>
        <v/>
      </c>
      <c r="AG16" s="195" t="str">
        <f>IF(AG63="","",IF((AG63-zval(Bi_2015!AG16))=0,AG63,IF((AG63-zval(Bi_2015!AG16))&gt;0,AG63,Bi_2015!AG16)))</f>
        <v/>
      </c>
      <c r="AH16" s="195" t="str">
        <f>IF(AH63="","",IF((AH63-zval(Bi_2015!AH16))=0,AH63,IF((AH63-zval(Bi_2015!AH16))&gt;0,AH63,Bi_2015!AH16)))</f>
        <v/>
      </c>
      <c r="AI16" s="195" t="str">
        <f>IF(AI63="","",IF((AI63-zval(Bi_2015!AI16))=0,AI63,IF((AI63-zval(Bi_2015!AI16))&gt;0,AI63,Bi_2015!AI16)))</f>
        <v/>
      </c>
      <c r="AJ16" s="195" t="str">
        <f>IF(AJ63="","",IF((AJ63-zval(Bi_2015!AJ16))=0,AJ63,IF((AJ63-zval(Bi_2015!AJ16))&gt;0,AJ63,Bi_2015!AJ16)))</f>
        <v/>
      </c>
      <c r="AK16" s="195" t="str">
        <f>IF(AK63="","",IF((AK63-zval(Bi_2015!AK16))=0,AK63,IF((AK63-zval(Bi_2015!AK16))&gt;0,AK63,Bi_2015!AK16)))</f>
        <v/>
      </c>
      <c r="AL16" s="195" t="str">
        <f>IF(AL63="","",IF((AL63-zval(Bi_2015!AL16))=0,AL63,IF((AL63-zval(Bi_2015!AL16))&gt;0,AL63,Bi_2015!AL16)))</f>
        <v/>
      </c>
      <c r="AM16" s="196" t="str">
        <f>IF(AM63="","",IF((AM63-zval(Bi_2015!AM16))=0,AM63,IF((AM63-zval(Bi_2015!AM16))&gt;0,AM63,Bi_2015!AM16)))</f>
        <v/>
      </c>
      <c r="AO16" t="s">
        <v>222</v>
      </c>
      <c r="AP16">
        <v>5400</v>
      </c>
      <c r="AV16" s="9" t="s">
        <v>8</v>
      </c>
      <c r="AW16" s="86"/>
      <c r="AX16" s="77"/>
      <c r="AY16" s="77"/>
      <c r="AZ16" s="77"/>
      <c r="BA16" s="77"/>
      <c r="BB16" s="77"/>
      <c r="BC16" s="77">
        <v>2.65</v>
      </c>
      <c r="BD16" s="76"/>
      <c r="BE16" s="77"/>
      <c r="BF16" s="77"/>
      <c r="BG16" s="77"/>
      <c r="BH16" s="77"/>
      <c r="BI16" s="77"/>
      <c r="BJ16" s="77"/>
      <c r="BK16" s="77"/>
      <c r="BL16" s="77"/>
      <c r="BM16" s="77"/>
      <c r="BN16" s="77"/>
      <c r="BO16" s="77"/>
      <c r="BP16" s="77"/>
      <c r="BQ16" s="77"/>
      <c r="BR16" s="77">
        <v>0.6</v>
      </c>
      <c r="BS16" s="77">
        <v>1.6</v>
      </c>
      <c r="BT16" s="77"/>
      <c r="BU16" s="77"/>
      <c r="BV16" s="77"/>
      <c r="BW16" s="77">
        <v>1.98</v>
      </c>
      <c r="BX16" s="77"/>
      <c r="BY16" s="77"/>
      <c r="BZ16" s="77"/>
      <c r="CA16" s="78"/>
      <c r="CB16" s="78"/>
      <c r="CC16" s="78"/>
      <c r="CD16" s="78"/>
      <c r="CE16" s="78"/>
      <c r="CF16" s="78"/>
      <c r="CG16" s="87"/>
    </row>
    <row r="17" spans="1:85" ht="15.75" x14ac:dyDescent="0.25">
      <c r="A17" s="230"/>
      <c r="B17" s="9" t="s">
        <v>9</v>
      </c>
      <c r="C17" s="176" t="str">
        <f>IF(C64="","",IF((C64-zval(Bi_2015!C17))=0,C64,IF((C64-zval(Bi_2015!C17))&gt;0,C64,Bi_2015!C17)))</f>
        <v/>
      </c>
      <c r="D17" s="99" t="str">
        <f>IF(D64="","",IF((D64-zval(Bi_2015!D17))=0,D64,IF((D64-zval(Bi_2015!D17))&gt;0,D64,Bi_2015!D17)))</f>
        <v/>
      </c>
      <c r="E17" s="99" t="str">
        <f>IF(E64="","",IF((E64-zval(Bi_2015!E17))=0,E64,IF((E64-zval(Bi_2015!E17))&gt;0,E64,Bi_2015!E17)))</f>
        <v/>
      </c>
      <c r="F17" s="99" t="str">
        <f>IF(F64="","",IF((F64-zval(Bi_2015!F17))=0,F64,IF((F64-zval(Bi_2015!F17))&gt;0,F64,Bi_2015!F17)))</f>
        <v/>
      </c>
      <c r="G17" s="99" t="str">
        <f>IF(G64="","",IF((G64-zval(Bi_2015!G17))=0,G64,IF((G64-zval(Bi_2015!G17))&gt;0,G64,Bi_2015!G17)))</f>
        <v/>
      </c>
      <c r="H17" s="99" t="str">
        <f>IF(H64="","",IF((H64-zval(Bi_2015!H17))=0,H64,IF((H64-zval(Bi_2015!H17))&gt;0,H64,Bi_2015!H17)))</f>
        <v/>
      </c>
      <c r="I17" s="99" t="str">
        <f>IF(I64="","",IF((I64-zval(Bi_2015!I17))=0,I64,IF((I64-zval(Bi_2015!I17))&gt;0,I64,Bi_2015!I17)))</f>
        <v/>
      </c>
      <c r="J17" s="99" t="str">
        <f>IF(J64="","",IF((J64-zval(Bi_2015!J17))=0,J64,IF((J64-zval(Bi_2015!J17))&gt;0,J64,Bi_2015!J17)))</f>
        <v/>
      </c>
      <c r="K17" s="194" t="str">
        <f>IF(K64="","",IF((K64-zval(Bi_2015!K17))=0,K64,IF((K64-zval(Bi_2015!K17))&gt;0,K64,Bi_2015!K17)))</f>
        <v/>
      </c>
      <c r="L17" s="99" t="str">
        <f>IF(L64="","",IF((L64-zval(Bi_2015!L17))=0,L64,IF((L64-zval(Bi_2015!L17))&gt;0,L64,Bi_2015!L17)))</f>
        <v/>
      </c>
      <c r="M17" s="99">
        <f>IF(M64="","",IF((M64-zval(Bi_2015!M17))=0,M64,IF((M64-zval(Bi_2015!M17))&gt;0,M64,Bi_2015!M17)))</f>
        <v>1</v>
      </c>
      <c r="N17" s="99" t="str">
        <f>IF(N64="","",IF((N64-zval(Bi_2015!N17))=0,N64,IF((N64-zval(Bi_2015!N17))&gt;0,N64,Bi_2015!N17)))</f>
        <v/>
      </c>
      <c r="O17" s="99" t="str">
        <f>IF(O64="","",IF((O64-zval(Bi_2015!O17))=0,O64,IF((O64-zval(Bi_2015!O17))&gt;0,O64,Bi_2015!O17)))</f>
        <v/>
      </c>
      <c r="P17" s="99" t="str">
        <f>IF(P64="","",IF((P64-zval(Bi_2015!P17))=0,P64,IF((P64-zval(Bi_2015!P17))&gt;0,P64,Bi_2015!P17)))</f>
        <v/>
      </c>
      <c r="Q17" s="99" t="str">
        <f>IF(Q64="","",IF((Q64-zval(Bi_2015!Q17))=0,Q64,IF((Q64-zval(Bi_2015!Q17))&gt;0,Q64,Bi_2015!Q17)))</f>
        <v/>
      </c>
      <c r="R17" s="99" t="str">
        <f>IF(R64="","",IF((R64-zval(Bi_2015!R17))=0,R64,IF((R64-zval(Bi_2015!R17))&gt;0,R64,Bi_2015!R17)))</f>
        <v/>
      </c>
      <c r="S17" s="99" t="str">
        <f>IF(S64="","",IF((S64-zval(Bi_2015!S17))=0,S64,IF((S64-zval(Bi_2015!S17))&gt;0,S64,Bi_2015!S17)))</f>
        <v/>
      </c>
      <c r="T17" s="99" t="str">
        <f>IF(T64="","",IF((T64-zval(Bi_2015!T17))=0,T64,IF((T64-zval(Bi_2015!T17))&gt;0,T64,Bi_2015!T17)))</f>
        <v/>
      </c>
      <c r="U17" s="99" t="str">
        <f>IF(U64="","",IF((U64-zval(Bi_2015!U17))=0,U64,IF((U64-zval(Bi_2015!U17))&gt;0,U64,Bi_2015!U17)))</f>
        <v/>
      </c>
      <c r="V17" s="99">
        <f>K28</f>
        <v>1.4</v>
      </c>
      <c r="W17" s="182" t="str">
        <f>IF(W64="","",IF((W64-zval(Bi_2015!W17))=0,W64,IF((W64-zval(Bi_2015!W17))&gt;0,W64,Bi_2015!W17)))</f>
        <v/>
      </c>
      <c r="X17" s="99" t="str">
        <f>IF(X64="","",IF((X64-zval(Bi_2015!X17))=0,X64,IF((X64-zval(Bi_2015!X17))&gt;0,X64,Bi_2015!X17)))</f>
        <v/>
      </c>
      <c r="Y17" s="99" t="str">
        <f>IF(Y64="","",IF((Y64-zval(Bi_2015!Y17))=0,Y64,IF((Y64-zval(Bi_2015!Y17))&gt;0,Y64,Bi_2015!Y17)))</f>
        <v/>
      </c>
      <c r="Z17" s="99" t="str">
        <f>IF(Z64="","",IF((Z64-zval(Bi_2015!Z17))=0,Z64,IF((Z64-zval(Bi_2015!Z17))&gt;0,Z64,Bi_2015!Z17)))</f>
        <v/>
      </c>
      <c r="AA17" s="99" t="str">
        <f>IF(AA64="","",IF((AA64-zval(Bi_2015!AA17))=0,AA64,IF((AA64-zval(Bi_2015!AA17))&gt;0,AA64,Bi_2015!AA17)))</f>
        <v/>
      </c>
      <c r="AB17" s="99" t="str">
        <f>IF(AB64="","",IF((AB64-zval(Bi_2015!AB17))=0,AB64,IF((AB64-zval(Bi_2015!AB17))&gt;0,AB64,Bi_2015!AB17)))</f>
        <v/>
      </c>
      <c r="AC17" s="99" t="str">
        <f>IF(AC64="","",IF((AC64-zval(Bi_2015!AC17))=0,AC64,IF((AC64-zval(Bi_2015!AC17))&gt;0,AC64,Bi_2015!AC17)))</f>
        <v/>
      </c>
      <c r="AD17" s="99" t="str">
        <f>IF(AD64="","",IF((AD64-zval(Bi_2015!AD17))=0,AD64,IF((AD64-zval(Bi_2015!AD17))&gt;0,AD64,Bi_2015!AD17)))</f>
        <v/>
      </c>
      <c r="AE17" s="99" t="str">
        <f>IF(AE64="","",IF((AE64-zval(Bi_2015!AE17))=0,AE64,IF((AE64-zval(Bi_2015!AE17))&gt;0,AE64,Bi_2015!AE17)))</f>
        <v/>
      </c>
      <c r="AF17" s="99" t="str">
        <f>IF(AF64="","",IF((AF64-zval(Bi_2015!AF17))=0,AF64,IF((AF64-zval(Bi_2015!AF17))&gt;0,AF64,Bi_2015!AF17)))</f>
        <v/>
      </c>
      <c r="AG17" s="195" t="str">
        <f>IF(AG64="","",IF((AG64-zval(Bi_2015!AG17))=0,AG64,IF((AG64-zval(Bi_2015!AG17))&gt;0,AG64,Bi_2015!AG17)))</f>
        <v/>
      </c>
      <c r="AH17" s="195" t="str">
        <f>IF(AH64="","",IF((AH64-zval(Bi_2015!AH17))=0,AH64,IF((AH64-zval(Bi_2015!AH17))&gt;0,AH64,Bi_2015!AH17)))</f>
        <v/>
      </c>
      <c r="AI17" s="195" t="str">
        <f>IF(AI64="","",IF((AI64-zval(Bi_2015!AI17))=0,AI64,IF((AI64-zval(Bi_2015!AI17))&gt;0,AI64,Bi_2015!AI17)))</f>
        <v/>
      </c>
      <c r="AJ17" s="195" t="str">
        <f>IF(AJ64="","",IF((AJ64-zval(Bi_2015!AJ17))=0,AJ64,IF((AJ64-zval(Bi_2015!AJ17))&gt;0,AJ64,Bi_2015!AJ17)))</f>
        <v/>
      </c>
      <c r="AK17" s="195" t="str">
        <f>IF(AK64="","",IF((AK64-zval(Bi_2015!AK17))=0,AK64,IF((AK64-zval(Bi_2015!AK17))&gt;0,AK64,Bi_2015!AK17)))</f>
        <v/>
      </c>
      <c r="AL17" s="195" t="str">
        <f>IF(AL64="","",IF((AL64-zval(Bi_2015!AL17))=0,AL64,IF((AL64-zval(Bi_2015!AL17))&gt;0,AL64,Bi_2015!AL17)))</f>
        <v/>
      </c>
      <c r="AM17" s="196" t="str">
        <f>IF(AM64="","",IF((AM64-zval(Bi_2015!AM17))=0,AM64,IF((AM64-zval(Bi_2015!AM17))&gt;0,AM64,Bi_2015!AM17)))</f>
        <v/>
      </c>
      <c r="AO17" t="s">
        <v>223</v>
      </c>
      <c r="AP17">
        <v>0</v>
      </c>
      <c r="AV17" s="9" t="s">
        <v>9</v>
      </c>
      <c r="AW17" s="86"/>
      <c r="AX17" s="77"/>
      <c r="AY17" s="77"/>
      <c r="AZ17" s="77"/>
      <c r="BA17" s="77"/>
      <c r="BB17" s="77"/>
      <c r="BC17" s="77"/>
      <c r="BD17" s="77"/>
      <c r="BE17" s="76"/>
      <c r="BF17" s="77"/>
      <c r="BG17" s="77">
        <v>1</v>
      </c>
      <c r="BH17" s="77"/>
      <c r="BI17" s="77"/>
      <c r="BJ17" s="77"/>
      <c r="BK17" s="77"/>
      <c r="BL17" s="77"/>
      <c r="BM17" s="77"/>
      <c r="BN17" s="77"/>
      <c r="BO17" s="77"/>
      <c r="BP17" s="77">
        <v>1.4</v>
      </c>
      <c r="BQ17" s="77"/>
      <c r="BR17" s="77"/>
      <c r="BS17" s="77"/>
      <c r="BT17" s="77"/>
      <c r="BU17" s="77"/>
      <c r="BV17" s="77"/>
      <c r="BW17" s="77"/>
      <c r="BX17" s="77"/>
      <c r="BY17" s="77"/>
      <c r="BZ17" s="77"/>
      <c r="CA17" s="78"/>
      <c r="CB17" s="78"/>
      <c r="CC17" s="78"/>
      <c r="CD17" s="78"/>
      <c r="CE17" s="78"/>
      <c r="CF17" s="78"/>
      <c r="CG17" s="87"/>
    </row>
    <row r="18" spans="1:85" ht="15.75" x14ac:dyDescent="0.25">
      <c r="A18" s="230"/>
      <c r="B18" s="9" t="s">
        <v>10</v>
      </c>
      <c r="C18" s="176" t="str">
        <f>IF(C65="","",IF((C65-zval(Bi_2015!C18))=0,C65,IF((C65-zval(Bi_2015!C18))&gt;0,C65,Bi_2015!C18)))</f>
        <v/>
      </c>
      <c r="D18" s="99" t="str">
        <f>IF(D65="","",IF((D65-zval(Bi_2015!D18))=0,D65,IF((D65-zval(Bi_2015!D18))&gt;0,D65,Bi_2015!D18)))</f>
        <v/>
      </c>
      <c r="E18" s="99" t="str">
        <f>IF(E65="","",IF((E65-zval(Bi_2015!E18))=0,E65,IF((E65-zval(Bi_2015!E18))&gt;0,E65,Bi_2015!E18)))</f>
        <v/>
      </c>
      <c r="F18" s="99" t="str">
        <f>IF(F65="","",IF((F65-zval(Bi_2015!F18))=0,F65,IF((F65-zval(Bi_2015!F18))&gt;0,F65,Bi_2015!F18)))</f>
        <v/>
      </c>
      <c r="G18" s="99" t="str">
        <f>IF(G65="","",IF((G65-zval(Bi_2015!G18))=0,G65,IF((G65-zval(Bi_2015!G18))&gt;0,G65,Bi_2015!G18)))</f>
        <v/>
      </c>
      <c r="H18" s="99" t="str">
        <f>IF(H65="","",IF((H65-zval(Bi_2015!H18))=0,H65,IF((H65-zval(Bi_2015!H18))&gt;0,H65,Bi_2015!H18)))</f>
        <v/>
      </c>
      <c r="I18" s="99" t="str">
        <f>IF(I65="","",IF((I65-zval(Bi_2015!I18))=0,I65,IF((I65-zval(Bi_2015!I18))&gt;0,I65,Bi_2015!I18)))</f>
        <v/>
      </c>
      <c r="J18" s="99" t="str">
        <f>IF(J65="","",IF((J65-zval(Bi_2015!J18))=0,J65,IF((J65-zval(Bi_2015!J18))&gt;0,J65,Bi_2015!J18)))</f>
        <v/>
      </c>
      <c r="K18" s="99" t="str">
        <f>IF(K65="","",IF((K65-zval(Bi_2015!K18))=0,K65,IF((K65-zval(Bi_2015!K18))&gt;0,K65,Bi_2015!K18)))</f>
        <v/>
      </c>
      <c r="L18" s="194" t="str">
        <f>IF(L65="","",IF((L65-zval(Bi_2015!L18))=0,L65,IF((L65-zval(Bi_2015!L18))&gt;0,L65,Bi_2015!L18)))</f>
        <v/>
      </c>
      <c r="M18" s="99" t="str">
        <f>IF(M65="","",IF((M65-zval(Bi_2015!M18))=0,M65,IF((M65-zval(Bi_2015!M18))&gt;0,M65,Bi_2015!M18)))</f>
        <v/>
      </c>
      <c r="N18" s="159">
        <f>L20</f>
        <v>5</v>
      </c>
      <c r="O18" s="99" t="str">
        <f>IF(O65="","",IF((O65-zval(Bi_2015!O18))=0,O65,IF((O65-zval(Bi_2015!O18))&gt;0,O65,Bi_2015!O18)))</f>
        <v/>
      </c>
      <c r="P18" s="99" t="str">
        <f>IF(P65="","",IF((P65-zval(Bi_2015!P18))=0,P65,IF((P65-zval(Bi_2015!P18))&gt;0,P65,Bi_2015!P18)))</f>
        <v/>
      </c>
      <c r="Q18" s="99" t="str">
        <f>IF(Q65="","",IF((Q65-zval(Bi_2015!Q18))=0,Q65,IF((Q65-zval(Bi_2015!Q18))&gt;0,Q65,Bi_2015!Q18)))</f>
        <v/>
      </c>
      <c r="R18" s="99" t="str">
        <f>IF(R65="","",IF((R65-zval(Bi_2015!R18))=0,R65,IF((R65-zval(Bi_2015!R18))&gt;0,R65,Bi_2015!R18)))</f>
        <v/>
      </c>
      <c r="S18" s="99" t="str">
        <f>IF(S65="","",IF((S65-zval(Bi_2015!S18))=0,S65,IF((S65-zval(Bi_2015!S18))&gt;0,S65,Bi_2015!S18)))</f>
        <v/>
      </c>
      <c r="T18" s="99" t="str">
        <f>IF(T65="","",IF((T65-zval(Bi_2015!T18))=0,T65,IF((T65-zval(Bi_2015!T18))&gt;0,T65,Bi_2015!T18)))</f>
        <v/>
      </c>
      <c r="U18" s="99" t="str">
        <f>IF(U65="","",IF((U65-zval(Bi_2015!U18))=0,U65,IF((U65-zval(Bi_2015!U18))&gt;0,U65,Bi_2015!U18)))</f>
        <v/>
      </c>
      <c r="V18" s="99" t="str">
        <f>IF(V65="","",IF((V65-zval(Bi_2015!V18))=0,V65,IF((V65-zval(Bi_2015!V18))&gt;0,V65,Bi_2015!V18)))</f>
        <v/>
      </c>
      <c r="W18" s="99" t="str">
        <f>IF(W65="","",IF((W65-zval(Bi_2015!W18))=0,W65,IF((W65-zval(Bi_2015!W18))&gt;0,W65,Bi_2015!W18)))</f>
        <v/>
      </c>
      <c r="X18" s="99" t="str">
        <f>IF(X65="","",IF((X65-zval(Bi_2015!X18))=0,X65,IF((X65-zval(Bi_2015!X18))&gt;0,X65,Bi_2015!X18)))</f>
        <v/>
      </c>
      <c r="Y18" s="99" t="str">
        <f>IF(Y65="","",IF((Y65-zval(Bi_2015!Y18))=0,Y65,IF((Y65-zval(Bi_2015!Y18))&gt;0,Y65,Bi_2015!Y18)))</f>
        <v/>
      </c>
      <c r="Z18" s="99" t="str">
        <f>IF(Z65="","",IF((Z65-zval(Bi_2015!Z18))=0,Z65,IF((Z65-zval(Bi_2015!Z18))&gt;0,Z65,Bi_2015!Z18)))</f>
        <v/>
      </c>
      <c r="AA18" s="99">
        <f>L33</f>
        <v>3.5</v>
      </c>
      <c r="AB18" s="99" t="str">
        <f>IF(AB65="","",IF((AB65-zval(Bi_2015!AB18))=0,AB65,IF((AB65-zval(Bi_2015!AB18))&gt;0,AB65,Bi_2015!AB18)))</f>
        <v/>
      </c>
      <c r="AC18" s="99" t="str">
        <f>IF(AC65="","",IF((AC65-zval(Bi_2015!AC18))=0,AC65,IF((AC65-zval(Bi_2015!AC18))&gt;0,AC65,Bi_2015!AC18)))</f>
        <v/>
      </c>
      <c r="AD18" s="99" t="str">
        <f>IF(AD65="","",IF((AD65-zval(Bi_2015!AD18))=0,AD65,IF((AD65-zval(Bi_2015!AD18))&gt;0,AD65,Bi_2015!AD18)))</f>
        <v/>
      </c>
      <c r="AE18" s="99" t="str">
        <f>IF(AE65="","",IF((AE65-zval(Bi_2015!AE18))=0,AE65,IF((AE65-zval(Bi_2015!AE18))&gt;0,AE65,Bi_2015!AE18)))</f>
        <v/>
      </c>
      <c r="AF18" s="99" t="str">
        <f>IF(AF65="","",IF((AF65-zval(Bi_2015!AF18))=0,AF65,IF((AF65-zval(Bi_2015!AF18))&gt;0,AF65,Bi_2015!AF18)))</f>
        <v/>
      </c>
      <c r="AG18" s="195" t="str">
        <f>IF(AG65="","",IF((AG65-zval(Bi_2015!AG18))=0,AG65,IF((AG65-zval(Bi_2015!AG18))&gt;0,AG65,Bi_2015!AG18)))</f>
        <v/>
      </c>
      <c r="AH18" s="195" t="str">
        <f>IF(AH65="","",IF((AH65-zval(Bi_2015!AH18))=0,AH65,IF((AH65-zval(Bi_2015!AH18))&gt;0,AH65,Bi_2015!AH18)))</f>
        <v/>
      </c>
      <c r="AI18" s="195" t="str">
        <f>IF(AI65="","",IF((AI65-zval(Bi_2015!AI18))=0,AI65,IF((AI65-zval(Bi_2015!AI18))&gt;0,AI65,Bi_2015!AI18)))</f>
        <v/>
      </c>
      <c r="AJ18" s="195" t="str">
        <f>IF(AJ65="","",IF((AJ65-zval(Bi_2015!AJ18))=0,AJ65,IF((AJ65-zval(Bi_2015!AJ18))&gt;0,AJ65,Bi_2015!AJ18)))</f>
        <v/>
      </c>
      <c r="AK18" s="195" t="str">
        <f>IF(AK65="","",IF((AK65-zval(Bi_2015!AK18))=0,AK65,IF((AK65-zval(Bi_2015!AK18))&gt;0,AK65,Bi_2015!AK18)))</f>
        <v/>
      </c>
      <c r="AL18" s="195" t="str">
        <f>IF(AL65="","",IF((AL65-zval(Bi_2015!AL18))=0,AL65,IF((AL65-zval(Bi_2015!AL18))&gt;0,AL65,Bi_2015!AL18)))</f>
        <v/>
      </c>
      <c r="AM18" s="196" t="str">
        <f>IF(AM65="","",IF((AM65-zval(Bi_2015!AM18))=0,AM65,IF((AM65-zval(Bi_2015!AM18))&gt;0,AM65,Bi_2015!AM18)))</f>
        <v/>
      </c>
      <c r="AO18" t="s">
        <v>224</v>
      </c>
      <c r="AP18">
        <v>500</v>
      </c>
      <c r="AV18" s="9" t="s">
        <v>10</v>
      </c>
      <c r="AW18" s="86"/>
      <c r="AX18" s="77"/>
      <c r="AY18" s="77"/>
      <c r="AZ18" s="77"/>
      <c r="BA18" s="77"/>
      <c r="BB18" s="77"/>
      <c r="BC18" s="77"/>
      <c r="BD18" s="77"/>
      <c r="BE18" s="77"/>
      <c r="BF18" s="76"/>
      <c r="BG18" s="77"/>
      <c r="BH18" s="77">
        <v>2.6</v>
      </c>
      <c r="BI18" s="77"/>
      <c r="BJ18" s="77"/>
      <c r="BK18" s="77"/>
      <c r="BL18" s="77"/>
      <c r="BM18" s="77"/>
      <c r="BN18" s="77"/>
      <c r="BO18" s="77"/>
      <c r="BP18" s="77"/>
      <c r="BQ18" s="77"/>
      <c r="BR18" s="77"/>
      <c r="BS18" s="77"/>
      <c r="BT18" s="77"/>
      <c r="BU18" s="77">
        <v>3</v>
      </c>
      <c r="BV18" s="77"/>
      <c r="BW18" s="77"/>
      <c r="BX18" s="77"/>
      <c r="BY18" s="77"/>
      <c r="BZ18" s="77"/>
      <c r="CA18" s="78"/>
      <c r="CB18" s="78"/>
      <c r="CC18" s="78"/>
      <c r="CD18" s="78"/>
      <c r="CE18" s="78"/>
      <c r="CF18" s="78"/>
      <c r="CG18" s="87"/>
    </row>
    <row r="19" spans="1:85" ht="15.75" x14ac:dyDescent="0.25">
      <c r="B19" s="9" t="s">
        <v>11</v>
      </c>
      <c r="C19" s="176" t="str">
        <f>IF(C66="","",IF((C66-zval(Bi_2015!C19))=0,C66,IF((C66-zval(Bi_2015!C19))&gt;0,C66,Bi_2015!C19)))</f>
        <v/>
      </c>
      <c r="D19" s="99" t="str">
        <f>IF(D66="","",IF((D66-zval(Bi_2015!D19))=0,D66,IF((D66-zval(Bi_2015!D19))&gt;0,D66,Bi_2015!D19)))</f>
        <v/>
      </c>
      <c r="E19" s="99" t="str">
        <f>IF(E66="","",IF((E66-zval(Bi_2015!E19))=0,E66,IF((E66-zval(Bi_2015!E19))&gt;0,E66,Bi_2015!E19)))</f>
        <v/>
      </c>
      <c r="F19" s="99" t="str">
        <f>IF(F66="","",IF((F66-zval(Bi_2015!F19))=0,F66,IF((F66-zval(Bi_2015!F19))&gt;0,F66,Bi_2015!F19)))</f>
        <v/>
      </c>
      <c r="G19" s="99" t="str">
        <f>IF(G66="","",IF((G66-zval(Bi_2015!G19))=0,G66,IF((G66-zval(Bi_2015!G19))&gt;0,G66,Bi_2015!G19)))</f>
        <v/>
      </c>
      <c r="H19" s="99" t="str">
        <f>IF(H66="","",IF((H66-zval(Bi_2015!H19))=0,H66,IF((H66-zval(Bi_2015!H19))&gt;0,H66,Bi_2015!H19)))</f>
        <v/>
      </c>
      <c r="I19" s="99" t="str">
        <f>IF(I66="","",IF((I66-zval(Bi_2015!I19))=0,I66,IF((I66-zval(Bi_2015!I19))&gt;0,I66,Bi_2015!I19)))</f>
        <v/>
      </c>
      <c r="J19" s="99" t="str">
        <f>IF(J66="","",IF((J66-zval(Bi_2015!J19))=0,J66,IF((J66-zval(Bi_2015!J19))&gt;0,J66,Bi_2015!J19)))</f>
        <v/>
      </c>
      <c r="K19" s="99">
        <f>IF(K66="","",IF((K66-zval(Bi_2015!K19))=0,K66,IF((K66-zval(Bi_2015!K19))&gt;0,K66,Bi_2015!K19)))</f>
        <v>1</v>
      </c>
      <c r="L19" s="99" t="str">
        <f>IF(L66="","",IF((L66-zval(Bi_2015!L19))=0,L66,IF((L66-zval(Bi_2015!L19))&gt;0,L66,Bi_2015!L19)))</f>
        <v/>
      </c>
      <c r="M19" s="194" t="str">
        <f>IF(M66="","",IF((M66-zval(Bi_2015!M19))=0,M66,IF((M66-zval(Bi_2015!M19))&gt;0,M66,Bi_2015!M19)))</f>
        <v/>
      </c>
      <c r="N19" s="99" t="str">
        <f>IF(N66="","",IF((N66-zval(Bi_2015!N19))=0,N66,IF((N66-zval(Bi_2015!N19))&gt;0,N66,Bi_2015!N19)))</f>
        <v/>
      </c>
      <c r="O19" s="99" t="str">
        <f>IF(O66="","",IF((O66-zval(Bi_2015!O19))=0,O66,IF((O66-zval(Bi_2015!O19))&gt;0,O66,Bi_2015!O19)))</f>
        <v/>
      </c>
      <c r="P19" s="99" t="str">
        <f>IF(P66="","",IF((P66-zval(Bi_2015!P19))=0,P66,IF((P66-zval(Bi_2015!P19))&gt;0,P66,Bi_2015!P19)))</f>
        <v/>
      </c>
      <c r="Q19" s="99" t="str">
        <f>IF(Q66="","",IF((Q66-zval(Bi_2015!Q19))=0,Q66,IF((Q66-zval(Bi_2015!Q19))&gt;0,Q66,Bi_2015!Q19)))</f>
        <v/>
      </c>
      <c r="R19" s="99" t="str">
        <f>IF(R66="","",IF((R66-zval(Bi_2015!R19))=0,R66,IF((R66-zval(Bi_2015!R19))&gt;0,R66,Bi_2015!R19)))</f>
        <v/>
      </c>
      <c r="S19" s="99" t="str">
        <f>IF(S66="","",IF((S66-zval(Bi_2015!S19))=0,S66,IF((S66-zval(Bi_2015!S19))&gt;0,S66,Bi_2015!S19)))</f>
        <v/>
      </c>
      <c r="T19" s="99" t="str">
        <f>IF(T66="","",IF((T66-zval(Bi_2015!T19))=0,T66,IF((T66-zval(Bi_2015!T19))&gt;0,T66,Bi_2015!T19)))</f>
        <v/>
      </c>
      <c r="U19" s="99" t="str">
        <f>IF(U66="","",IF((U66-zval(Bi_2015!U19))=0,U66,IF((U66-zval(Bi_2015!U19))&gt;0,U66,Bi_2015!U19)))</f>
        <v/>
      </c>
      <c r="V19" s="99" t="str">
        <f>IF(V66="","",IF((V66-zval(Bi_2015!V19))=0,V66,IF((V66-zval(Bi_2015!V19))&gt;0,V66,Bi_2015!V19)))</f>
        <v/>
      </c>
      <c r="W19" s="99" t="str">
        <f>IF(W66="","",IF((W66-zval(Bi_2015!W19))=0,W66,IF((W66-zval(Bi_2015!W19))&gt;0,W66,Bi_2015!W19)))</f>
        <v/>
      </c>
      <c r="X19" s="99" t="str">
        <f>IF(X66="","",IF((X66-zval(Bi_2015!X19))=0,X66,IF((X66-zval(Bi_2015!X19))&gt;0,X66,Bi_2015!X19)))</f>
        <v/>
      </c>
      <c r="Y19" s="99">
        <f>IF(Y66="","",IF((Y66-zval(Bi_2015!Y19))=0,Y66,IF((Y66-zval(Bi_2015!Y19))&gt;0,Y66,Bi_2015!Y19)))</f>
        <v>1</v>
      </c>
      <c r="Z19" s="99" t="str">
        <f>IF(Z66="","",IF((Z66-zval(Bi_2015!Z19))=0,Z66,IF((Z66-zval(Bi_2015!Z19))&gt;0,Z66,Bi_2015!Z19)))</f>
        <v/>
      </c>
      <c r="AA19" s="99" t="str">
        <f>IF(AA66="","",IF((AA66-zval(Bi_2015!AA19))=0,AA66,IF((AA66-zval(Bi_2015!AA19))&gt;0,AA66,Bi_2015!AA19)))</f>
        <v/>
      </c>
      <c r="AB19" s="99" t="str">
        <f>IF(AB66="","",IF((AB66-zval(Bi_2015!AB19))=0,AB66,IF((AB66-zval(Bi_2015!AB19))&gt;0,AB66,Bi_2015!AB19)))</f>
        <v/>
      </c>
      <c r="AC19" s="99">
        <f>IF(AC66="","",IF((AC66-zval(Bi_2015!AC19))=0,AC66,IF((AC66-zval(Bi_2015!AC19))&gt;0,AC66,Bi_2015!AC19)))</f>
        <v>2.5499999999999998</v>
      </c>
      <c r="AD19" s="99" t="str">
        <f>IF(AD66="","",IF((AD66-zval(Bi_2015!AD19))=0,AD66,IF((AD66-zval(Bi_2015!AD19))&gt;0,AD66,Bi_2015!AD19)))</f>
        <v/>
      </c>
      <c r="AE19" s="99" t="str">
        <f>IF(AE66="","",IF((AE66-zval(Bi_2015!AE19))=0,AE66,IF((AE66-zval(Bi_2015!AE19))&gt;0,AE66,Bi_2015!AE19)))</f>
        <v/>
      </c>
      <c r="AF19" s="99" t="str">
        <f>IF(AF66="","",IF((AF66-zval(Bi_2015!AF19))=0,AF66,IF((AF66-zval(Bi_2015!AF19))&gt;0,AF66,Bi_2015!AF19)))</f>
        <v/>
      </c>
      <c r="AG19" s="195" t="str">
        <f>IF(AG66="","",IF((AG66-zval(Bi_2015!AG19))=0,AG66,IF((AG66-zval(Bi_2015!AG19))&gt;0,AG66,Bi_2015!AG19)))</f>
        <v/>
      </c>
      <c r="AH19" s="195" t="str">
        <f>IF(AH66="","",IF((AH66-zval(Bi_2015!AH19))=0,AH66,IF((AH66-zval(Bi_2015!AH19))&gt;0,AH66,Bi_2015!AH19)))</f>
        <v/>
      </c>
      <c r="AI19" s="195" t="str">
        <f>IF(AI66="","",IF((AI66-zval(Bi_2015!AI19))=0,AI66,IF((AI66-zval(Bi_2015!AI19))&gt;0,AI66,Bi_2015!AI19)))</f>
        <v/>
      </c>
      <c r="AJ19" s="195" t="str">
        <f>IF(AJ66="","",IF((AJ66-zval(Bi_2015!AJ19))=0,AJ66,IF((AJ66-zval(Bi_2015!AJ19))&gt;0,AJ66,Bi_2015!AJ19)))</f>
        <v/>
      </c>
      <c r="AK19" s="195" t="str">
        <f>IF(AK66="","",IF((AK66-zval(Bi_2015!AK19))=0,AK66,IF((AK66-zval(Bi_2015!AK19))&gt;0,AK66,Bi_2015!AK19)))</f>
        <v/>
      </c>
      <c r="AL19" s="195" t="str">
        <f>IF(AL66="","",IF((AL66-zval(Bi_2015!AL19))=0,AL66,IF((AL66-zval(Bi_2015!AL19))&gt;0,AL66,Bi_2015!AL19)))</f>
        <v/>
      </c>
      <c r="AM19" s="196" t="str">
        <f>IF(AM66="","",IF((AM66-zval(Bi_2015!AM19))=0,AM66,IF((AM66-zval(Bi_2015!AM19))&gt;0,AM66,Bi_2015!AM19)))</f>
        <v/>
      </c>
      <c r="AO19" t="s">
        <v>225</v>
      </c>
      <c r="AP19">
        <v>0</v>
      </c>
      <c r="AV19" s="9" t="s">
        <v>11</v>
      </c>
      <c r="AW19" s="86"/>
      <c r="AX19" s="77"/>
      <c r="AY19" s="77"/>
      <c r="AZ19" s="77"/>
      <c r="BA19" s="77"/>
      <c r="BB19" s="77"/>
      <c r="BC19" s="77"/>
      <c r="BD19" s="77"/>
      <c r="BE19" s="77">
        <v>1</v>
      </c>
      <c r="BF19" s="77"/>
      <c r="BG19" s="76"/>
      <c r="BH19" s="77"/>
      <c r="BI19" s="77"/>
      <c r="BJ19" s="77"/>
      <c r="BK19" s="77"/>
      <c r="BL19" s="77"/>
      <c r="BM19" s="77"/>
      <c r="BN19" s="77"/>
      <c r="BO19" s="77"/>
      <c r="BP19" s="77"/>
      <c r="BQ19" s="77"/>
      <c r="BR19" s="77"/>
      <c r="BS19" s="77">
        <v>0.1</v>
      </c>
      <c r="BT19" s="77"/>
      <c r="BU19" s="77"/>
      <c r="BV19" s="77"/>
      <c r="BW19" s="77">
        <v>2.5499999999999998</v>
      </c>
      <c r="BX19" s="77"/>
      <c r="BY19" s="77"/>
      <c r="BZ19" s="77"/>
      <c r="CA19" s="78"/>
      <c r="CB19" s="78"/>
      <c r="CC19" s="78"/>
      <c r="CD19" s="78"/>
      <c r="CE19" s="78"/>
      <c r="CF19" s="78"/>
      <c r="CG19" s="87"/>
    </row>
    <row r="20" spans="1:85" ht="15.75" x14ac:dyDescent="0.25">
      <c r="B20" s="9" t="s">
        <v>12</v>
      </c>
      <c r="C20" s="176" t="str">
        <f>IF(C67="","",IF((C67-zval(Bi_2015!C20))=0,C67,IF((C67-zval(Bi_2015!C20))&gt;0,C67,Bi_2015!C20)))</f>
        <v/>
      </c>
      <c r="D20" s="99">
        <f>IF(D67="","",IF((D67-zval(Bi_2015!D20))=0,D67,IF((D67-zval(Bi_2015!D20))&gt;0,D67,Bi_2015!D20)))</f>
        <v>3.7</v>
      </c>
      <c r="E20" s="99" t="str">
        <f>IF(E67="","",IF((E67-zval(Bi_2015!E20))=0,E67,IF((E67-zval(Bi_2015!E20))&gt;0,E67,Bi_2015!E20)))</f>
        <v/>
      </c>
      <c r="F20" s="99">
        <f>IF(F67="","",IF((F67-zval(Bi_2015!F20))=0,F67,IF((F67-zval(Bi_2015!F20))&gt;0,F67,Bi_2015!F20)))</f>
        <v>3.5</v>
      </c>
      <c r="G20" s="99" t="str">
        <f>IF(G67="","",IF((G67-zval(Bi_2015!G20))=0,G67,IF((G67-zval(Bi_2015!G20))&gt;0,G67,Bi_2015!G20)))</f>
        <v/>
      </c>
      <c r="H20" s="99" t="str">
        <f>IF(H67="","",IF((H67-zval(Bi_2015!H20))=0,H67,IF((H67-zval(Bi_2015!H20))&gt;0,H67,Bi_2015!H20)))</f>
        <v/>
      </c>
      <c r="I20" s="99">
        <f>IF(I67="","",IF((I67-zval(Bi_2015!I20))=0,I67,IF((I67-zval(Bi_2015!I20))&gt;0,I67,Bi_2015!I20)))</f>
        <v>5.6</v>
      </c>
      <c r="J20" s="99" t="str">
        <f>IF(J67="","",IF((J67-zval(Bi_2015!J20))=0,J67,IF((J67-zval(Bi_2015!J20))&gt;0,J67,Bi_2015!J20)))</f>
        <v/>
      </c>
      <c r="K20" s="99" t="str">
        <f>IF(K67="","",IF((K67-zval(Bi_2015!K20))=0,K67,IF((K67-zval(Bi_2015!K20))&gt;0,K67,Bi_2015!K20)))</f>
        <v/>
      </c>
      <c r="L20" s="159">
        <v>5</v>
      </c>
      <c r="M20" s="99" t="str">
        <f>IF(M67="","",IF((M67-zval(Bi_2015!M20))=0,M67,IF((M67-zval(Bi_2015!M20))&gt;0,M67,Bi_2015!M20)))</f>
        <v/>
      </c>
      <c r="N20" s="194" t="str">
        <f>IF(N67="","",IF((N67-zval(Bi_2015!N20))=0,N67,IF((N67-zval(Bi_2015!N20))&gt;0,N67,Bi_2015!N20)))</f>
        <v/>
      </c>
      <c r="O20" s="99" t="str">
        <f>IF(O67="","",IF((O67-zval(Bi_2015!O20))=0,O67,IF((O67-zval(Bi_2015!O20))&gt;0,O67,Bi_2015!O20)))</f>
        <v/>
      </c>
      <c r="P20" s="99" t="str">
        <f>IF(P67="","",IF((P67-zval(Bi_2015!P20))=0,P67,IF((P67-zval(Bi_2015!P20))&gt;0,P67,Bi_2015!P20)))</f>
        <v/>
      </c>
      <c r="Q20" s="99" t="str">
        <f>IF(Q67="","",IF((Q67-zval(Bi_2015!Q20))=0,Q67,IF((Q67-zval(Bi_2015!Q20))&gt;0,Q67,Bi_2015!Q20)))</f>
        <v/>
      </c>
      <c r="R20" s="99" t="str">
        <f>IF(R67="","",IF((R67-zval(Bi_2015!R20))=0,R67,IF((R67-zval(Bi_2015!R20))&gt;0,R67,Bi_2015!R20)))</f>
        <v/>
      </c>
      <c r="S20" s="99">
        <f>IF(S67="","",IF((S67-zval(Bi_2015!S20))=0,S67,IF((S67-zval(Bi_2015!S20))&gt;0,S67,Bi_2015!S20)))</f>
        <v>4.2</v>
      </c>
      <c r="T20" s="99" t="str">
        <f>IF(T67="","",IF((T67-zval(Bi_2015!T20))=0,T67,IF((T67-zval(Bi_2015!T20))&gt;0,T67,Bi_2015!T20)))</f>
        <v/>
      </c>
      <c r="U20" s="99">
        <f>IF(U67="","",IF((U67-zval(Bi_2015!U20))=0,U67,IF((U67-zval(Bi_2015!U20))&gt;0,U67,Bi_2015!U20)))</f>
        <v>0.3</v>
      </c>
      <c r="V20" s="99" t="str">
        <f>IF(V67="","",IF((V67-zval(Bi_2015!V20))=0,V67,IF((V67-zval(Bi_2015!V20))&gt;0,V67,Bi_2015!V20)))</f>
        <v/>
      </c>
      <c r="W20" s="99" t="str">
        <f>IF(W67="","",IF((W67-zval(Bi_2015!W20))=0,W67,IF((W67-zval(Bi_2015!W20))&gt;0,W67,Bi_2015!W20)))</f>
        <v/>
      </c>
      <c r="X20" s="99" t="str">
        <f>IF(X67="","",IF((X67-zval(Bi_2015!X20))=0,X67,IF((X67-zval(Bi_2015!X20))&gt;0,X67,Bi_2015!X20)))</f>
        <v/>
      </c>
      <c r="Y20" s="99" t="str">
        <f>IF(Y67="","",IF((Y67-zval(Bi_2015!Y20))=0,Y67,IF((Y67-zval(Bi_2015!Y20))&gt;0,Y67,Bi_2015!Y20)))</f>
        <v/>
      </c>
      <c r="Z20" s="99" t="str">
        <f>IF(Z67="","",IF((Z67-zval(Bi_2015!Z20))=0,Z67,IF((Z67-zval(Bi_2015!Z20))&gt;0,Z67,Bi_2015!Z20)))</f>
        <v/>
      </c>
      <c r="AA20" s="99" t="str">
        <f>IF(AA67="","",IF((AA67-zval(Bi_2015!AA20))=0,AA67,IF((AA67-zval(Bi_2015!AA20))&gt;0,AA67,Bi_2015!AA20)))</f>
        <v/>
      </c>
      <c r="AB20" s="99" t="str">
        <f>IF(AB67="","",IF((AB67-zval(Bi_2015!AB20))=0,AB67,IF((AB67-zval(Bi_2015!AB20))&gt;0,AB67,Bi_2015!AB20)))</f>
        <v/>
      </c>
      <c r="AC20" s="99" t="str">
        <f>IF(AC67="","",IF((AC67-zval(Bi_2015!AC20))=0,AC67,IF((AC67-zval(Bi_2015!AC20))&gt;0,AC67,Bi_2015!AC20)))</f>
        <v/>
      </c>
      <c r="AD20" s="99" t="str">
        <f>IF(AD67="","",IF((AD67-zval(Bi_2015!AD20))=0,AD67,IF((AD67-zval(Bi_2015!AD20))&gt;0,AD67,Bi_2015!AD20)))</f>
        <v/>
      </c>
      <c r="AE20" s="99" t="str">
        <f>IF(AE67="","",IF((AE67-zval(Bi_2015!AE20))=0,AE67,IF((AE67-zval(Bi_2015!AE20))&gt;0,AE67,Bi_2015!AE20)))</f>
        <v/>
      </c>
      <c r="AF20" s="195">
        <v>5.4</v>
      </c>
      <c r="AG20" s="195" t="str">
        <f>IF(AG67="","",IF((AG67-zval(Bi_2015!AG20))=0,AG67,IF((AG67-zval(Bi_2015!AG20))&gt;0,AG67,Bi_2015!AG20)))</f>
        <v/>
      </c>
      <c r="AH20" s="195" t="str">
        <f>IF(AH67="","",IF((AH67-zval(Bi_2015!AH20))=0,AH67,IF((AH67-zval(Bi_2015!AH20))&gt;0,AH67,Bi_2015!AH20)))</f>
        <v/>
      </c>
      <c r="AI20" s="195" t="str">
        <f>IF(AI67="","",IF((AI67-zval(Bi_2015!AI20))=0,AI67,IF((AI67-zval(Bi_2015!AI20))&gt;0,AI67,Bi_2015!AI20)))</f>
        <v/>
      </c>
      <c r="AJ20" s="195" t="str">
        <f>IF(AJ67="","",IF((AJ67-zval(Bi_2015!AJ20))=0,AJ67,IF((AJ67-zval(Bi_2015!AJ20))&gt;0,AJ67,Bi_2015!AJ20)))</f>
        <v/>
      </c>
      <c r="AK20" s="195" t="str">
        <f>IF(AK67="","",IF((AK67-zval(Bi_2015!AK20))=0,AK67,IF((AK67-zval(Bi_2015!AK20))&gt;0,AK67,Bi_2015!AK20)))</f>
        <v/>
      </c>
      <c r="AL20" s="195" t="str">
        <f>IF(AL67="","",IF((AL67-zval(Bi_2015!AL20))=0,AL67,IF((AL67-zval(Bi_2015!AL20))&gt;0,AL67,Bi_2015!AL20)))</f>
        <v/>
      </c>
      <c r="AM20" s="196" t="str">
        <f>IF(AM67="","",IF((AM67-zval(Bi_2015!AM20))=0,AM67,IF((AM67-zval(Bi_2015!AM20))&gt;0,AM67,Bi_2015!AM20)))</f>
        <v/>
      </c>
      <c r="AO20" t="s">
        <v>226</v>
      </c>
      <c r="AP20">
        <v>500</v>
      </c>
      <c r="AV20" s="9" t="s">
        <v>12</v>
      </c>
      <c r="AW20" s="86"/>
      <c r="AX20" s="77">
        <v>2.8</v>
      </c>
      <c r="AY20" s="77"/>
      <c r="AZ20" s="77">
        <v>2.2999999999999998</v>
      </c>
      <c r="BA20" s="77"/>
      <c r="BB20" s="77"/>
      <c r="BC20" s="77">
        <v>3.05</v>
      </c>
      <c r="BD20" s="77"/>
      <c r="BE20" s="77"/>
      <c r="BF20" s="77">
        <v>2.6</v>
      </c>
      <c r="BG20" s="77"/>
      <c r="BH20" s="76"/>
      <c r="BI20" s="77"/>
      <c r="BJ20" s="77"/>
      <c r="BK20" s="77"/>
      <c r="BL20" s="77"/>
      <c r="BM20" s="77">
        <v>2.5950000000000002</v>
      </c>
      <c r="BN20" s="77"/>
      <c r="BO20" s="77">
        <v>0.3</v>
      </c>
      <c r="BP20" s="77"/>
      <c r="BQ20" s="77"/>
      <c r="BR20" s="77"/>
      <c r="BS20" s="77"/>
      <c r="BT20" s="77"/>
      <c r="BU20" s="77"/>
      <c r="BV20" s="77"/>
      <c r="BW20" s="77"/>
      <c r="BX20" s="77"/>
      <c r="BY20" s="77"/>
      <c r="BZ20" s="77">
        <v>2</v>
      </c>
      <c r="CA20" s="78"/>
      <c r="CB20" s="78"/>
      <c r="CC20" s="78"/>
      <c r="CD20" s="78"/>
      <c r="CE20" s="78"/>
      <c r="CF20" s="78"/>
      <c r="CG20" s="87"/>
    </row>
    <row r="21" spans="1:85" x14ac:dyDescent="0.25">
      <c r="B21" s="209" t="s">
        <v>218</v>
      </c>
      <c r="C21" s="176" t="str">
        <f>IF(C68="","",IF((C68-zval(Bi_2015!C21))=0,C68,IF((C68-zval(Bi_2015!C21))&gt;0,C68,Bi_2015!C21)))</f>
        <v/>
      </c>
      <c r="D21" s="99" t="str">
        <f>IF(D68="","",IF((D68-zval(Bi_2015!D21))=0,D68,IF((D68-zval(Bi_2015!D21))&gt;0,D68,Bi_2015!D21)))</f>
        <v/>
      </c>
      <c r="E21" s="99">
        <f>IF(E68="","",IF((E68-zval(Bi_2015!E21))=0,E68,IF((E68-zval(Bi_2015!E21))&gt;0,E68,Bi_2015!E21)))</f>
        <v>1.5</v>
      </c>
      <c r="F21" s="99" t="str">
        <f>IF(F68="","",IF((F68-zval(Bi_2015!F21))=0,F68,IF((F68-zval(Bi_2015!F21))&gt;0,F68,Bi_2015!F21)))</f>
        <v/>
      </c>
      <c r="G21" s="99" t="str">
        <f>IF(G68="","",IF((G68-zval(Bi_2015!G21))=0,G68,IF((G68-zval(Bi_2015!G21))&gt;0,G68,Bi_2015!G21)))</f>
        <v/>
      </c>
      <c r="H21" s="99" t="str">
        <f>IF(H68="","",IF((H68-zval(Bi_2015!H21))=0,H68,IF((H68-zval(Bi_2015!H21))&gt;0,H68,Bi_2015!H21)))</f>
        <v/>
      </c>
      <c r="I21" s="99" t="str">
        <f>IF(I68="","",IF((I68-zval(Bi_2015!I21))=0,I68,IF((I68-zval(Bi_2015!I21))&gt;0,I68,Bi_2015!I21)))</f>
        <v/>
      </c>
      <c r="J21" s="99" t="str">
        <f>IF(J68="","",IF((J68-zval(Bi_2015!J21))=0,J68,IF((J68-zval(Bi_2015!J21))&gt;0,J68,Bi_2015!J21)))</f>
        <v/>
      </c>
      <c r="K21" s="99" t="str">
        <f>IF(K68="","",IF((K68-zval(Bi_2015!K21))=0,K68,IF((K68-zval(Bi_2015!K21))&gt;0,K68,Bi_2015!K21)))</f>
        <v/>
      </c>
      <c r="L21" s="99" t="str">
        <f>IF(L68="","",IF((L68-zval(Bi_2015!L21))=0,L68,IF((L68-zval(Bi_2015!L21))&gt;0,L68,Bi_2015!L21)))</f>
        <v/>
      </c>
      <c r="M21" s="99" t="str">
        <f>IF(M68="","",IF((M68-zval(Bi_2015!M21))=0,M68,IF((M68-zval(Bi_2015!M21))&gt;0,M68,Bi_2015!M21)))</f>
        <v/>
      </c>
      <c r="N21" s="99" t="str">
        <f>IF(N68="","",IF((N68-zval(Bi_2015!N21))=0,N68,IF((N68-zval(Bi_2015!N21))&gt;0,N68,Bi_2015!N21)))</f>
        <v/>
      </c>
      <c r="O21" s="194" t="str">
        <f>IF(O68="","",IF((O68-zval(Bi_2015!O21))=0,O68,IF((O68-zval(Bi_2015!O21))&gt;0,O68,Bi_2015!O21)))</f>
        <v/>
      </c>
      <c r="P21" s="99" t="str">
        <f>IF(P68="","",IF((P68-zval(Bi_2015!P21))=0,P68,IF((P68-zval(Bi_2015!P21))&gt;0,P68,Bi_2015!P21)))</f>
        <v/>
      </c>
      <c r="Q21" s="99" t="str">
        <f>IF(Q68="","",IF((Q68-zval(Bi_2015!Q21))=0,Q68,IF((Q68-zval(Bi_2015!Q21))&gt;0,Q68,Bi_2015!Q21)))</f>
        <v/>
      </c>
      <c r="R21" s="99" t="str">
        <f>IF(R68="","",IF((R68-zval(Bi_2015!R21))=0,R68,IF((R68-zval(Bi_2015!R21))&gt;0,R68,Bi_2015!R21)))</f>
        <v/>
      </c>
      <c r="S21" s="99">
        <f>IF(S68="","",IF((S68-zval(Bi_2015!S21))=0,S68,IF((S68-zval(Bi_2015!S21))&gt;0,S68,Bi_2015!S21)))</f>
        <v>0.5</v>
      </c>
      <c r="T21" s="99" t="str">
        <f>IF(T68="","",IF((T68-zval(Bi_2015!T21))=0,T68,IF((T68-zval(Bi_2015!T21))&gt;0,T68,Bi_2015!T21)))</f>
        <v/>
      </c>
      <c r="U21" s="99" t="str">
        <f>IF(U68="","",IF((U68-zval(Bi_2015!U21))=0,U68,IF((U68-zval(Bi_2015!U21))&gt;0,U68,Bi_2015!U21)))</f>
        <v/>
      </c>
      <c r="V21" s="99" t="str">
        <f>IF(V68="","",IF((V68-zval(Bi_2015!V21))=0,V68,IF((V68-zval(Bi_2015!V21))&gt;0,V68,Bi_2015!V21)))</f>
        <v/>
      </c>
      <c r="W21" s="99" t="str">
        <f>IF(W68="","",IF((W68-zval(Bi_2015!W21))=0,W68,IF((W68-zval(Bi_2015!W21))&gt;0,W68,Bi_2015!W21)))</f>
        <v/>
      </c>
      <c r="X21" s="99" t="str">
        <f>IF(X68="","",IF((X68-zval(Bi_2015!X21))=0,X68,IF((X68-zval(Bi_2015!X21))&gt;0,X68,Bi_2015!X21)))</f>
        <v/>
      </c>
      <c r="Y21" s="99" t="str">
        <f>IF(Y68="","",IF((Y68-zval(Bi_2015!Y21))=0,Y68,IF((Y68-zval(Bi_2015!Y21))&gt;0,Y68,Bi_2015!Y21)))</f>
        <v/>
      </c>
      <c r="Z21" s="99" t="str">
        <f>IF(Z68="","",IF((Z68-zval(Bi_2015!Z21))=0,Z68,IF((Z68-zval(Bi_2015!Z21))&gt;0,Z68,Bi_2015!Z21)))</f>
        <v/>
      </c>
      <c r="AA21" s="99" t="str">
        <f>IF(AA68="","",IF((AA68-zval(Bi_2015!AA21))=0,AA68,IF((AA68-zval(Bi_2015!AA21))&gt;0,AA68,Bi_2015!AA21)))</f>
        <v/>
      </c>
      <c r="AB21" s="99" t="str">
        <f>IF(AB68="","",IF((AB68-zval(Bi_2015!AB21))=0,AB68,IF((AB68-zval(Bi_2015!AB21))&gt;0,AB68,Bi_2015!AB21)))</f>
        <v/>
      </c>
      <c r="AC21" s="99" t="str">
        <f>IF(AC68="","",IF((AC68-zval(Bi_2015!AC21))=0,AC68,IF((AC68-zval(Bi_2015!AC21))&gt;0,AC68,Bi_2015!AC21)))</f>
        <v/>
      </c>
      <c r="AD21" s="99" t="str">
        <f>IF(AD68="","",IF((AD68-zval(Bi_2015!AD21))=0,AD68,IF((AD68-zval(Bi_2015!AD21))&gt;0,AD68,Bi_2015!AD21)))</f>
        <v/>
      </c>
      <c r="AE21" s="99" t="str">
        <f>IF(AE68="","",IF((AE68-zval(Bi_2015!AE21))=0,AE68,IF((AE68-zval(Bi_2015!AE21))&gt;0,AE68,Bi_2015!AE21)))</f>
        <v/>
      </c>
      <c r="AF21" s="99" t="str">
        <f>IF(AF68="","",IF((AF68-zval(Bi_2015!AF21))=0,AF68,IF((AF68-zval(Bi_2015!AF21))&gt;0,AF68,Bi_2015!AF21)))</f>
        <v/>
      </c>
      <c r="AG21" s="99">
        <f>IF(AG68="","",IF((AG68-zval(Bi_2015!AG21))=0,AG68,IF((AG68-zval(Bi_2015!AG21))&gt;0,AG68,Bi_2015!AG21)))</f>
        <v>0.3</v>
      </c>
      <c r="AH21" s="195" t="str">
        <f>IF(AH68="","",IF((AH68-zval(Bi_2015!AH21))=0,AH68,IF((AH68-zval(Bi_2015!AH21))&gt;0,AH68,Bi_2015!AH21)))</f>
        <v/>
      </c>
      <c r="AI21" s="195" t="str">
        <f>IF(AI68="","",IF((AI68-zval(Bi_2015!AI21))=0,AI68,IF((AI68-zval(Bi_2015!AI21))&gt;0,AI68,Bi_2015!AI21)))</f>
        <v/>
      </c>
      <c r="AJ21" s="195" t="str">
        <f>IF(AJ68="","",IF((AJ68-zval(Bi_2015!AJ21))=0,AJ68,IF((AJ68-zval(Bi_2015!AJ21))&gt;0,AJ68,Bi_2015!AJ21)))</f>
        <v/>
      </c>
      <c r="AK21" s="195">
        <f>IF(AK68="","",IF((AK68-zval(Bi_2015!AK21))=0,AK68,IF((AK68-zval(Bi_2015!AK21))&gt;0,AK68,Bi_2015!AK21)))</f>
        <v>0.6</v>
      </c>
      <c r="AL21" s="195" t="str">
        <f>IF(AL68="","",IF((AL68-zval(Bi_2015!AL21))=0,AL68,IF((AL68-zval(Bi_2015!AL21))&gt;0,AL68,Bi_2015!AL21)))</f>
        <v/>
      </c>
      <c r="AM21" s="196" t="str">
        <f>IF(AM68="","",IF((AM68-zval(Bi_2015!AM21))=0,AM68,IF((AM68-zval(Bi_2015!AM21))&gt;0,AM68,Bi_2015!AM21)))</f>
        <v/>
      </c>
      <c r="AO21" t="s">
        <v>227</v>
      </c>
      <c r="AP21">
        <v>1000</v>
      </c>
      <c r="AV21" s="209" t="s">
        <v>218</v>
      </c>
      <c r="AW21" s="86"/>
      <c r="AX21" s="77"/>
      <c r="AY21" s="77">
        <v>1.5</v>
      </c>
      <c r="AZ21" s="77"/>
      <c r="BA21" s="77"/>
      <c r="BB21" s="77"/>
      <c r="BC21" s="77"/>
      <c r="BD21" s="77"/>
      <c r="BE21" s="77"/>
      <c r="BF21" s="77"/>
      <c r="BG21" s="77"/>
      <c r="BH21" s="77"/>
      <c r="BI21" s="76"/>
      <c r="BJ21" s="77"/>
      <c r="BK21" s="77"/>
      <c r="BL21" s="77"/>
      <c r="BM21" s="77">
        <v>0.5</v>
      </c>
      <c r="BN21" s="77"/>
      <c r="BO21" s="77"/>
      <c r="BP21" s="77"/>
      <c r="BQ21" s="77"/>
      <c r="BR21" s="77"/>
      <c r="BS21" s="77"/>
      <c r="BT21" s="77"/>
      <c r="BU21" s="77"/>
      <c r="BV21" s="77"/>
      <c r="BW21" s="77"/>
      <c r="BX21" s="77"/>
      <c r="BY21" s="77"/>
      <c r="BZ21" s="77"/>
      <c r="CA21" s="77">
        <v>0.15</v>
      </c>
      <c r="CB21" s="78"/>
      <c r="CC21" s="78"/>
      <c r="CD21" s="78"/>
      <c r="CE21" s="78">
        <v>0.35</v>
      </c>
      <c r="CF21" s="78"/>
      <c r="CG21" s="87"/>
    </row>
    <row r="22" spans="1:85" ht="15.75" x14ac:dyDescent="0.25">
      <c r="B22" s="9" t="s">
        <v>13</v>
      </c>
      <c r="C22" s="176">
        <f>IF(C69="","",IF((C69-zval(Bi_2015!C22))=0,C69,IF((C69-zval(Bi_2015!C22))&gt;0,C69,Bi_2015!C22)))</f>
        <v>1.5</v>
      </c>
      <c r="D22" s="99" t="str">
        <f>IF(D69="","",IF((D69-zval(Bi_2015!D22))=0,D69,IF((D69-zval(Bi_2015!D22))&gt;0,D69,Bi_2015!D22)))</f>
        <v/>
      </c>
      <c r="E22" s="99" t="str">
        <f>IF(E69="","",IF((E69-zval(Bi_2015!E22))=0,E69,IF((E69-zval(Bi_2015!E22))&gt;0,E69,Bi_2015!E22)))</f>
        <v/>
      </c>
      <c r="F22" s="99" t="str">
        <f>IF(F69="","",IF((F69-zval(Bi_2015!F22))=0,F69,IF((F69-zval(Bi_2015!F22))&gt;0,F69,Bi_2015!F22)))</f>
        <v/>
      </c>
      <c r="G22" s="99" t="str">
        <f>IF(G69="","",IF((G69-zval(Bi_2015!G22))=0,G69,IF((G69-zval(Bi_2015!G22))&gt;0,G69,Bi_2015!G22)))</f>
        <v/>
      </c>
      <c r="H22" s="99" t="str">
        <f>IF(H69="","",IF((H69-zval(Bi_2015!H22))=0,H69,IF((H69-zval(Bi_2015!H22))&gt;0,H69,Bi_2015!H22)))</f>
        <v/>
      </c>
      <c r="I22" s="99" t="str">
        <f>IF(I69="","",IF((I69-zval(Bi_2015!I22))=0,I69,IF((I69-zval(Bi_2015!I22))&gt;0,I69,Bi_2015!I22)))</f>
        <v/>
      </c>
      <c r="J22" s="99" t="str">
        <f>IF(J69="","",IF((J69-zval(Bi_2015!J22))=0,J69,IF((J69-zval(Bi_2015!J22))&gt;0,J69,Bi_2015!J22)))</f>
        <v/>
      </c>
      <c r="K22" s="99" t="str">
        <f>IF(K69="","",IF((K69-zval(Bi_2015!K22))=0,K69,IF((K69-zval(Bi_2015!K22))&gt;0,K69,Bi_2015!K22)))</f>
        <v/>
      </c>
      <c r="L22" s="99" t="str">
        <f>IF(L69="","",IF((L69-zval(Bi_2015!L22))=0,L69,IF((L69-zval(Bi_2015!L22))&gt;0,L69,Bi_2015!L22)))</f>
        <v/>
      </c>
      <c r="M22" s="99" t="str">
        <f>IF(M69="","",IF((M69-zval(Bi_2015!M22))=0,M69,IF((M69-zval(Bi_2015!M22))&gt;0,M69,Bi_2015!M22)))</f>
        <v/>
      </c>
      <c r="N22" s="99" t="str">
        <f>IF(N69="","",IF((N69-zval(Bi_2015!N22))=0,N69,IF((N69-zval(Bi_2015!N22))&gt;0,N69,Bi_2015!N22)))</f>
        <v/>
      </c>
      <c r="O22" s="99" t="str">
        <f>IF(O69="","",IF((O69-zval(Bi_2015!O22))=0,O69,IF((O69-zval(Bi_2015!O22))&gt;0,O69,Bi_2015!O22)))</f>
        <v/>
      </c>
      <c r="P22" s="194" t="str">
        <f>IF(P69="","",IF((P69-zval(Bi_2015!P22))=0,P69,IF((P69-zval(Bi_2015!P22))&gt;0,P69,Bi_2015!P22)))</f>
        <v/>
      </c>
      <c r="Q22" s="99" t="str">
        <f>IF(Q69="","",IF((Q69-zval(Bi_2015!Q22))=0,Q69,IF((Q69-zval(Bi_2015!Q22))&gt;0,Q69,Bi_2015!Q22)))</f>
        <v/>
      </c>
      <c r="R22" s="99" t="str">
        <f>IF(R69="","",IF((R69-zval(Bi_2015!R22))=0,R69,IF((R69-zval(Bi_2015!R22))&gt;0,R69,Bi_2015!R22)))</f>
        <v/>
      </c>
      <c r="S22" s="99" t="str">
        <f>IF(S69="","",IF((S69-zval(Bi_2015!S22))=0,S69,IF((S69-zval(Bi_2015!S22))&gt;0,S69,Bi_2015!S22)))</f>
        <v/>
      </c>
      <c r="T22" s="99" t="str">
        <f>IF(T69="","",IF((T69-zval(Bi_2015!T22))=0,T69,IF((T69-zval(Bi_2015!T22))&gt;0,T69,Bi_2015!T22)))</f>
        <v/>
      </c>
      <c r="U22" s="99" t="str">
        <f>IF(U69="","",IF((U69-zval(Bi_2015!U22))=0,U69,IF((U69-zval(Bi_2015!U22))&gt;0,U69,Bi_2015!U22)))</f>
        <v/>
      </c>
      <c r="V22" s="99" t="str">
        <f>IF(V69="","",IF((V69-zval(Bi_2015!V22))=0,V69,IF((V69-zval(Bi_2015!V22))&gt;0,V69,Bi_2015!V22)))</f>
        <v/>
      </c>
      <c r="W22" s="99" t="str">
        <f>IF(W69="","",IF((W69-zval(Bi_2015!W22))=0,W69,IF((W69-zval(Bi_2015!W22))&gt;0,W69,Bi_2015!W22)))</f>
        <v/>
      </c>
      <c r="X22" s="99" t="str">
        <f>IF(X69="","",IF((X69-zval(Bi_2015!X22))=0,X69,IF((X69-zval(Bi_2015!X22))&gt;0,X69,Bi_2015!X22)))</f>
        <v/>
      </c>
      <c r="Y22" s="99" t="str">
        <f>IF(Y69="","",IF((Y69-zval(Bi_2015!Y22))=0,Y69,IF((Y69-zval(Bi_2015!Y22))&gt;0,Y69,Bi_2015!Y22)))</f>
        <v/>
      </c>
      <c r="Z22" s="99" t="str">
        <f>IF(Z69="","",IF((Z69-zval(Bi_2015!Z22))=0,Z69,IF((Z69-zval(Bi_2015!Z22))&gt;0,Z69,Bi_2015!Z22)))</f>
        <v/>
      </c>
      <c r="AA22" s="99" t="str">
        <f>IF(AA69="","",IF((AA69-zval(Bi_2015!AA22))=0,AA69,IF((AA69-zval(Bi_2015!AA22))&gt;0,AA69,Bi_2015!AA22)))</f>
        <v/>
      </c>
      <c r="AB22" s="99">
        <f>IF(AB69="","",IF((AB69-zval(Bi_2015!AB22))=0,AB69,IF((AB69-zval(Bi_2015!AB22))&gt;0,AB69,Bi_2015!AB22)))</f>
        <v>1.4</v>
      </c>
      <c r="AC22" s="99" t="str">
        <f>IF(AC69="","",IF((AC69-zval(Bi_2015!AC22))=0,AC69,IF((AC69-zval(Bi_2015!AC22))&gt;0,AC69,Bi_2015!AC22)))</f>
        <v/>
      </c>
      <c r="AD22" s="99">
        <f>IF(AD69="","",IF((AD69-zval(Bi_2015!AD22))=0,AD69,IF((AD69-zval(Bi_2015!AD22))&gt;0,AD69,Bi_2015!AD22)))</f>
        <v>0.9</v>
      </c>
      <c r="AE22" s="99">
        <f>P37</f>
        <v>3</v>
      </c>
      <c r="AF22" s="99" t="str">
        <f>IF(AF69="","",IF((AF69-zval(Bi_2015!AF22))=0,AF69,IF((AF69-zval(Bi_2015!AF22))&gt;0,AF69,Bi_2015!AF22)))</f>
        <v/>
      </c>
      <c r="AG22" s="99" t="str">
        <f>IF(AG69="","",IF((AG69-zval(Bi_2015!AG22))=0,AG69,IF((AG69-zval(Bi_2015!AG22))&gt;0,AG69,Bi_2015!AG22)))</f>
        <v/>
      </c>
      <c r="AH22" s="99" t="str">
        <f>IF(AH69="","",IF((AH69-zval(Bi_2015!AH22))=0,AH69,IF((AH69-zval(Bi_2015!AH22))&gt;0,AH69,Bi_2015!AH22)))</f>
        <v/>
      </c>
      <c r="AI22" s="99">
        <f>P41</f>
        <v>2</v>
      </c>
      <c r="AJ22" s="195" t="str">
        <f>IF(AJ69="","",IF((AJ69-zval(Bi_2015!AJ22))=0,AJ69,IF((AJ69-zval(Bi_2015!AJ22))&gt;0,AJ69,Bi_2015!AJ22)))</f>
        <v/>
      </c>
      <c r="AK22" s="195" t="str">
        <f>IF(AK69="","",IF((AK69-zval(Bi_2015!AK22))=0,AK69,IF((AK69-zval(Bi_2015!AK22))&gt;0,AK69,Bi_2015!AK22)))</f>
        <v/>
      </c>
      <c r="AL22" s="195">
        <f>IF(AL69="","",IF((AL69-zval(Bi_2015!AL22))=0,AL69,IF((AL69-zval(Bi_2015!AL22))&gt;0,AL69,Bi_2015!AL22)))</f>
        <v>0.6</v>
      </c>
      <c r="AM22" s="196" t="str">
        <f>IF(AM69="","",IF((AM69-zval(Bi_2015!AM22))=0,AM69,IF((AM69-zval(Bi_2015!AM22))&gt;0,AM69,Bi_2015!AM22)))</f>
        <v/>
      </c>
      <c r="AO22" t="s">
        <v>228</v>
      </c>
      <c r="AP22">
        <v>1400</v>
      </c>
      <c r="AV22" s="9" t="s">
        <v>13</v>
      </c>
      <c r="AW22" s="86">
        <v>1.5</v>
      </c>
      <c r="AX22" s="77"/>
      <c r="AY22" s="77"/>
      <c r="AZ22" s="77"/>
      <c r="BA22" s="77"/>
      <c r="BB22" s="77"/>
      <c r="BC22" s="77"/>
      <c r="BD22" s="77"/>
      <c r="BE22" s="77"/>
      <c r="BF22" s="77"/>
      <c r="BG22" s="77"/>
      <c r="BH22" s="77"/>
      <c r="BI22" s="77"/>
      <c r="BJ22" s="76"/>
      <c r="BK22" s="77"/>
      <c r="BL22" s="77"/>
      <c r="BM22" s="77"/>
      <c r="BN22" s="77"/>
      <c r="BO22" s="77"/>
      <c r="BP22" s="77"/>
      <c r="BQ22" s="77"/>
      <c r="BR22" s="77"/>
      <c r="BS22" s="77"/>
      <c r="BT22" s="77"/>
      <c r="BU22" s="77"/>
      <c r="BV22" s="77">
        <v>1.4</v>
      </c>
      <c r="BW22" s="77"/>
      <c r="BX22" s="77">
        <v>0.9</v>
      </c>
      <c r="BY22" s="77">
        <v>3</v>
      </c>
      <c r="BZ22" s="77"/>
      <c r="CA22" s="78"/>
      <c r="CB22" s="78"/>
      <c r="CC22" s="78">
        <v>3</v>
      </c>
      <c r="CD22" s="78"/>
      <c r="CE22" s="78"/>
      <c r="CF22" s="78">
        <v>0.6</v>
      </c>
      <c r="CG22" s="87"/>
    </row>
    <row r="23" spans="1:85" ht="15.75" x14ac:dyDescent="0.25">
      <c r="B23" s="9" t="s">
        <v>14</v>
      </c>
      <c r="C23" s="176" t="str">
        <f>IF(C70="","",IF((C70-zval(Bi_2015!C23))=0,C70,IF((C70-zval(Bi_2015!C23))&gt;0,C70,Bi_2015!C23)))</f>
        <v/>
      </c>
      <c r="D23" s="99" t="str">
        <f>IF(D70="","",IF((D70-zval(Bi_2015!D23))=0,D70,IF((D70-zval(Bi_2015!D23))&gt;0,D70,Bi_2015!D23)))</f>
        <v/>
      </c>
      <c r="E23" s="99" t="str">
        <f>IF(E70="","",IF((E70-zval(Bi_2015!E23))=0,E70,IF((E70-zval(Bi_2015!E23))&gt;0,E70,Bi_2015!E23)))</f>
        <v/>
      </c>
      <c r="F23" s="99" t="str">
        <f>IF(F70="","",IF((F70-zval(Bi_2015!F23))=0,F70,IF((F70-zval(Bi_2015!F23))&gt;0,F70,Bi_2015!F23)))</f>
        <v/>
      </c>
      <c r="G23" s="99" t="str">
        <f>IF(G70="","",IF((G70-zval(Bi_2015!G23))=0,G70,IF((G70-zval(Bi_2015!G23))&gt;0,G70,Bi_2015!G23)))</f>
        <v/>
      </c>
      <c r="H23" s="99" t="str">
        <f>IF(H70="","",IF((H70-zval(Bi_2015!H23))=0,H70,IF((H70-zval(Bi_2015!H23))&gt;0,H70,Bi_2015!H23)))</f>
        <v/>
      </c>
      <c r="I23" s="99" t="str">
        <f>IF(I70="","",IF((I70-zval(Bi_2015!I23))=0,I70,IF((I70-zval(Bi_2015!I23))&gt;0,I70,Bi_2015!I23)))</f>
        <v/>
      </c>
      <c r="J23" s="99" t="str">
        <f>IF(J70="","",IF((J70-zval(Bi_2015!J23))=0,J70,IF((J70-zval(Bi_2015!J23))&gt;0,J70,Bi_2015!J23)))</f>
        <v/>
      </c>
      <c r="K23" s="99" t="str">
        <f>IF(K70="","",IF((K70-zval(Bi_2015!K23))=0,K70,IF((K70-zval(Bi_2015!K23))&gt;0,K70,Bi_2015!K23)))</f>
        <v/>
      </c>
      <c r="L23" s="99" t="str">
        <f>IF(L70="","",IF((L70-zval(Bi_2015!L23))=0,L70,IF((L70-zval(Bi_2015!L23))&gt;0,L70,Bi_2015!L23)))</f>
        <v/>
      </c>
      <c r="M23" s="99" t="str">
        <f>IF(M70="","",IF((M70-zval(Bi_2015!M23))=0,M70,IF((M70-zval(Bi_2015!M23))&gt;0,M70,Bi_2015!M23)))</f>
        <v/>
      </c>
      <c r="N23" s="99" t="str">
        <f>IF(N70="","",IF((N70-zval(Bi_2015!N23))=0,N70,IF((N70-zval(Bi_2015!N23))&gt;0,N70,Bi_2015!N23)))</f>
        <v/>
      </c>
      <c r="O23" s="99" t="str">
        <f>IF(O70="","",IF((O70-zval(Bi_2015!O23))=0,O70,IF((O70-zval(Bi_2015!O23))&gt;0,O70,Bi_2015!O23)))</f>
        <v/>
      </c>
      <c r="P23" s="99" t="str">
        <f>IF(P70="","",IF((P70-zval(Bi_2015!P23))=0,P70,IF((P70-zval(Bi_2015!P23))&gt;0,P70,Bi_2015!P23)))</f>
        <v/>
      </c>
      <c r="Q23" s="194" t="str">
        <f>IF(Q70="","",IF((Q70-zval(Bi_2015!Q23))=0,Q70,IF((Q70-zval(Bi_2015!Q23))&gt;0,Q70,Bi_2015!Q23)))</f>
        <v/>
      </c>
      <c r="R23" s="99" t="str">
        <f>IF(R70="","",IF((R70-zval(Bi_2015!R23))=0,R70,IF((R70-zval(Bi_2015!R23))&gt;0,R70,Bi_2015!R23)))</f>
        <v/>
      </c>
      <c r="S23" s="99" t="str">
        <f>IF(S70="","",IF((S70-zval(Bi_2015!S23))=0,S70,IF((S70-zval(Bi_2015!S23))&gt;0,S70,Bi_2015!S23)))</f>
        <v/>
      </c>
      <c r="T23" s="99" t="str">
        <f>IF(T70="","",IF((T70-zval(Bi_2015!T23))=0,T70,IF((T70-zval(Bi_2015!T23))&gt;0,T70,Bi_2015!T23)))</f>
        <v/>
      </c>
      <c r="U23" s="99" t="str">
        <f>IF(U70="","",IF((U70-zval(Bi_2015!U23))=0,U70,IF((U70-zval(Bi_2015!U23))&gt;0,U70,Bi_2015!U23)))</f>
        <v/>
      </c>
      <c r="V23" s="99" t="str">
        <f>IF(V70="","",IF((V70-zval(Bi_2015!V23))=0,V70,IF((V70-zval(Bi_2015!V23))&gt;0,V70,Bi_2015!V23)))</f>
        <v/>
      </c>
      <c r="W23" s="99" t="str">
        <f>IF(W70="","",IF((W70-zval(Bi_2015!W23))=0,W70,IF((W70-zval(Bi_2015!W23))&gt;0,W70,Bi_2015!W23)))</f>
        <v/>
      </c>
      <c r="X23" s="99" t="str">
        <f>IF(X70="","",IF((X70-zval(Bi_2015!X23))=0,X70,IF((X70-zval(Bi_2015!X23))&gt;0,X70,Bi_2015!X23)))</f>
        <v/>
      </c>
      <c r="Y23" s="99" t="str">
        <f>IF(Y70="","",IF((Y70-zval(Bi_2015!Y23))=0,Y70,IF((Y70-zval(Bi_2015!Y23))&gt;0,Y70,Bi_2015!Y23)))</f>
        <v/>
      </c>
      <c r="Z23" s="99" t="str">
        <f>IF(Z70="","",IF((Z70-zval(Bi_2015!Z23))=0,Z70,IF((Z70-zval(Bi_2015!Z23))&gt;0,Z70,Bi_2015!Z23)))</f>
        <v/>
      </c>
      <c r="AA23" s="99" t="str">
        <f>IF(AA70="","",IF((AA70-zval(Bi_2015!AA23))=0,AA70,IF((AA70-zval(Bi_2015!AA23))&gt;0,AA70,Bi_2015!AA23)))</f>
        <v/>
      </c>
      <c r="AB23" s="99" t="str">
        <f>IF(AB70="","",IF((AB70-zval(Bi_2015!AB23))=0,AB70,IF((AB70-zval(Bi_2015!AB23))&gt;0,AB70,Bi_2015!AB23)))</f>
        <v/>
      </c>
      <c r="AC23" s="99" t="str">
        <f>IF(AC70="","",IF((AC70-zval(Bi_2015!AC23))=0,AC70,IF((AC70-zval(Bi_2015!AC23))&gt;0,AC70,Bi_2015!AC23)))</f>
        <v/>
      </c>
      <c r="AD23" s="99" t="str">
        <f>IF(AD70="","",IF((AD70-zval(Bi_2015!AD23))=0,AD70,IF((AD70-zval(Bi_2015!AD23))&gt;0,AD70,Bi_2015!AD23)))</f>
        <v/>
      </c>
      <c r="AE23" s="99" t="str">
        <f>IF(AE70="","",IF((AE70-zval(Bi_2015!AE23))=0,AE70,IF((AE70-zval(Bi_2015!AE23))&gt;0,AE70,Bi_2015!AE23)))</f>
        <v/>
      </c>
      <c r="AF23" s="159">
        <v>1.85</v>
      </c>
      <c r="AG23" s="195" t="str">
        <f>IF(AG70="","",IF((AG70-zval(Bi_2015!AG23))=0,AG70,IF((AG70-zval(Bi_2015!AG23))&gt;0,AG70,Bi_2015!AG23)))</f>
        <v/>
      </c>
      <c r="AH23" s="195" t="str">
        <f>IF(AH70="","",IF((AH70-zval(Bi_2015!AH23))=0,AH70,IF((AH70-zval(Bi_2015!AH23))&gt;0,AH70,Bi_2015!AH23)))</f>
        <v/>
      </c>
      <c r="AI23" s="195" t="str">
        <f>IF(AI70="","",IF((AI70-zval(Bi_2015!AI23))=0,AI70,IF((AI70-zval(Bi_2015!AI23))&gt;0,AI70,Bi_2015!AI23)))</f>
        <v/>
      </c>
      <c r="AJ23" s="195" t="str">
        <f>IF(AJ70="","",IF((AJ70-zval(Bi_2015!AJ23))=0,AJ70,IF((AJ70-zval(Bi_2015!AJ23))&gt;0,AJ70,Bi_2015!AJ23)))</f>
        <v/>
      </c>
      <c r="AK23" s="195" t="str">
        <f>IF(AK70="","",IF((AK70-zval(Bi_2015!AK23))=0,AK70,IF((AK70-zval(Bi_2015!AK23))&gt;0,AK70,Bi_2015!AK23)))</f>
        <v/>
      </c>
      <c r="AL23" s="195" t="str">
        <f>IF(AL70="","",IF((AL70-zval(Bi_2015!AL23))=0,AL70,IF((AL70-zval(Bi_2015!AL23))&gt;0,AL70,Bi_2015!AL23)))</f>
        <v/>
      </c>
      <c r="AM23" s="196" t="str">
        <f>IF(AM70="","",IF((AM70-zval(Bi_2015!AM23))=0,AM70,IF((AM70-zval(Bi_2015!AM23))&gt;0,AM70,Bi_2015!AM23)))</f>
        <v/>
      </c>
      <c r="AV23" s="9" t="s">
        <v>14</v>
      </c>
      <c r="AW23" s="86"/>
      <c r="AX23" s="77"/>
      <c r="AY23" s="77"/>
      <c r="AZ23" s="77"/>
      <c r="BA23" s="77"/>
      <c r="BB23" s="77"/>
      <c r="BC23" s="77"/>
      <c r="BD23" s="77"/>
      <c r="BE23" s="77"/>
      <c r="BF23" s="77"/>
      <c r="BG23" s="77"/>
      <c r="BH23" s="77"/>
      <c r="BI23" s="77"/>
      <c r="BJ23" s="77"/>
      <c r="BK23" s="76"/>
      <c r="BL23" s="77"/>
      <c r="BM23" s="77"/>
      <c r="BN23" s="77"/>
      <c r="BO23" s="77"/>
      <c r="BP23" s="77"/>
      <c r="BQ23" s="77"/>
      <c r="BR23" s="77"/>
      <c r="BS23" s="77"/>
      <c r="BT23" s="77"/>
      <c r="BU23" s="77"/>
      <c r="BV23" s="77"/>
      <c r="BW23" s="77"/>
      <c r="BX23" s="77"/>
      <c r="BY23" s="77"/>
      <c r="BZ23" s="77">
        <v>1.3</v>
      </c>
      <c r="CA23" s="78"/>
      <c r="CB23" s="78"/>
      <c r="CC23" s="78"/>
      <c r="CD23" s="78"/>
      <c r="CE23" s="78"/>
      <c r="CF23" s="78"/>
      <c r="CG23" s="87"/>
    </row>
    <row r="24" spans="1:85" ht="15.75" x14ac:dyDescent="0.25">
      <c r="B24" s="9" t="s">
        <v>15</v>
      </c>
      <c r="C24" s="176" t="str">
        <f>IF(C71="","",IF((C71-zval(Bi_2015!C24))=0,C71,IF((C71-zval(Bi_2015!C24))&gt;0,C71,Bi_2015!C24)))</f>
        <v/>
      </c>
      <c r="D24" s="99" t="str">
        <f>IF(D71="","",IF((D71-zval(Bi_2015!D24))=0,D71,IF((D71-zval(Bi_2015!D24))&gt;0,D71,Bi_2015!D24)))</f>
        <v/>
      </c>
      <c r="E24" s="99" t="str">
        <f>IF(E71="","",IF((E71-zval(Bi_2015!E24))=0,E71,IF((E71-zval(Bi_2015!E24))&gt;0,E71,Bi_2015!E24)))</f>
        <v/>
      </c>
      <c r="F24" s="99" t="str">
        <f>IF(F71="","",IF((F71-zval(Bi_2015!F24))=0,F71,IF((F71-zval(Bi_2015!F24))&gt;0,F71,Bi_2015!F24)))</f>
        <v/>
      </c>
      <c r="G24" s="99" t="str">
        <f>IF(G71="","",IF((G71-zval(Bi_2015!G24))=0,G71,IF((G71-zval(Bi_2015!G24))&gt;0,G71,Bi_2015!G24)))</f>
        <v/>
      </c>
      <c r="H24" s="99" t="str">
        <f>IF(H71="","",IF((H71-zval(Bi_2015!H24))=0,H71,IF((H71-zval(Bi_2015!H24))&gt;0,H71,Bi_2015!H24)))</f>
        <v/>
      </c>
      <c r="I24" s="99" t="str">
        <f>IF(I71="","",IF((I71-zval(Bi_2015!I24))=0,I71,IF((I71-zval(Bi_2015!I24))&gt;0,I71,Bi_2015!I24)))</f>
        <v/>
      </c>
      <c r="J24" s="99" t="str">
        <f>IF(J71="","",IF((J71-zval(Bi_2015!J24))=0,J71,IF((J71-zval(Bi_2015!J24))&gt;0,J71,Bi_2015!J24)))</f>
        <v/>
      </c>
      <c r="K24" s="99" t="str">
        <f>IF(K71="","",IF((K71-zval(Bi_2015!K24))=0,K71,IF((K71-zval(Bi_2015!K24))&gt;0,K71,Bi_2015!K24)))</f>
        <v/>
      </c>
      <c r="L24" s="99" t="str">
        <f>IF(L71="","",IF((L71-zval(Bi_2015!L24))=0,L71,IF((L71-zval(Bi_2015!L24))&gt;0,L71,Bi_2015!L24)))</f>
        <v/>
      </c>
      <c r="M24" s="99" t="str">
        <f>IF(M71="","",IF((M71-zval(Bi_2015!M24))=0,M71,IF((M71-zval(Bi_2015!M24))&gt;0,M71,Bi_2015!M24)))</f>
        <v/>
      </c>
      <c r="N24" s="99" t="str">
        <f>IF(N71="","",IF((N71-zval(Bi_2015!N24))=0,N71,IF((N71-zval(Bi_2015!N24))&gt;0,N71,Bi_2015!N24)))</f>
        <v/>
      </c>
      <c r="O24" s="99" t="str">
        <f>IF(O71="","",IF((O71-zval(Bi_2015!O24))=0,O71,IF((O71-zval(Bi_2015!O24))&gt;0,O71,Bi_2015!O24)))</f>
        <v/>
      </c>
      <c r="P24" s="99" t="str">
        <f>IF(P71="","",IF((P71-zval(Bi_2015!P24))=0,P71,IF((P71-zval(Bi_2015!P24))&gt;0,P71,Bi_2015!P24)))</f>
        <v/>
      </c>
      <c r="Q24" s="99" t="str">
        <f>IF(Q71="","",IF((Q71-zval(Bi_2015!Q24))=0,Q71,IF((Q71-zval(Bi_2015!Q24))&gt;0,Q71,Bi_2015!Q24)))</f>
        <v/>
      </c>
      <c r="R24" s="194" t="str">
        <f>IF(R71="","",IF((R71-zval(Bi_2015!R24))=0,R71,IF((R71-zval(Bi_2015!R24))&gt;0,R71,Bi_2015!R24)))</f>
        <v/>
      </c>
      <c r="S24" s="99" t="str">
        <f>IF(S71="","",IF((S71-zval(Bi_2015!S24))=0,S71,IF((S71-zval(Bi_2015!S24))&gt;0,S71,Bi_2015!S24)))</f>
        <v/>
      </c>
      <c r="T24" s="99" t="str">
        <f>IF(T71="","",IF((T71-zval(Bi_2015!T24))=0,T71,IF((T71-zval(Bi_2015!T24))&gt;0,T71,Bi_2015!T24)))</f>
        <v/>
      </c>
      <c r="U24" s="99" t="str">
        <f>IF(U71="","",IF((U71-zval(Bi_2015!U24))=0,U71,IF((U71-zval(Bi_2015!U24))&gt;0,U71,Bi_2015!U24)))</f>
        <v/>
      </c>
      <c r="V24" s="99" t="str">
        <f>IF(V71="","",IF((V71-zval(Bi_2015!V24))=0,V71,IF((V71-zval(Bi_2015!V24))&gt;0,V71,Bi_2015!V24)))</f>
        <v/>
      </c>
      <c r="W24" s="99" t="str">
        <f>IF(W71="","",IF((W71-zval(Bi_2015!W24))=0,W71,IF((W71-zval(Bi_2015!W24))&gt;0,W71,Bi_2015!W24)))</f>
        <v/>
      </c>
      <c r="X24" s="99" t="str">
        <f>IF(X71="","",IF((X71-zval(Bi_2015!X24))=0,X71,IF((X71-zval(Bi_2015!X24))&gt;0,X71,Bi_2015!X24)))</f>
        <v/>
      </c>
      <c r="Y24" s="99" t="str">
        <f>IF(Y71="","",IF((Y71-zval(Bi_2015!Y24))=0,Y71,IF((Y71-zval(Bi_2015!Y24))&gt;0,Y71,Bi_2015!Y24)))</f>
        <v/>
      </c>
      <c r="Z24" s="99" t="str">
        <f>IF(Z71="","",IF((Z71-zval(Bi_2015!Z24))=0,Z71,IF((Z71-zval(Bi_2015!Z24))&gt;0,Z71,Bi_2015!Z24)))</f>
        <v/>
      </c>
      <c r="AA24" s="99" t="str">
        <f>IF(AA71="","",IF((AA71-zval(Bi_2015!AA24))=0,AA71,IF((AA71-zval(Bi_2015!AA24))&gt;0,AA71,Bi_2015!AA24)))</f>
        <v/>
      </c>
      <c r="AB24" s="99" t="str">
        <f>IF(AB71="","",IF((AB71-zval(Bi_2015!AB24))=0,AB71,IF((AB71-zval(Bi_2015!AB24))&gt;0,AB71,Bi_2015!AB24)))</f>
        <v/>
      </c>
      <c r="AC24" s="99" t="str">
        <f>IF(AC71="","",IF((AC71-zval(Bi_2015!AC24))=0,AC71,IF((AC71-zval(Bi_2015!AC24))&gt;0,AC71,Bi_2015!AC24)))</f>
        <v/>
      </c>
      <c r="AD24" s="99" t="str">
        <f>IF(AD71="","",IF((AD71-zval(Bi_2015!AD24))=0,AD71,IF((AD71-zval(Bi_2015!AD24))&gt;0,AD71,Bi_2015!AD24)))</f>
        <v/>
      </c>
      <c r="AE24" s="99" t="str">
        <f>IF(AE71="","",IF((AE71-zval(Bi_2015!AE24))=0,AE71,IF((AE71-zval(Bi_2015!AE24))&gt;0,AE71,Bi_2015!AE24)))</f>
        <v/>
      </c>
      <c r="AF24" s="99" t="str">
        <f>IF(AF71="","",IF((AF71-zval(Bi_2015!AF24))=0,AF71,IF((AF71-zval(Bi_2015!AF24))&gt;0,AF71,Bi_2015!AF24)))</f>
        <v/>
      </c>
      <c r="AG24" s="195" t="str">
        <f>IF(AG71="","",IF((AG71-zval(Bi_2015!AG24))=0,AG71,IF((AG71-zval(Bi_2015!AG24))&gt;0,AG71,Bi_2015!AG24)))</f>
        <v/>
      </c>
      <c r="AH24" s="195" t="str">
        <f>IF(AH71="","",IF((AH71-zval(Bi_2015!AH24))=0,AH71,IF((AH71-zval(Bi_2015!AH24))&gt;0,AH71,Bi_2015!AH24)))</f>
        <v/>
      </c>
      <c r="AI24" s="195" t="str">
        <f>IF(AI71="","",IF((AI71-zval(Bi_2015!AI24))=0,AI71,IF((AI71-zval(Bi_2015!AI24))&gt;0,AI71,Bi_2015!AI24)))</f>
        <v/>
      </c>
      <c r="AJ24" s="195" t="str">
        <f>IF(AJ71="","",IF((AJ71-zval(Bi_2015!AJ24))=0,AJ71,IF((AJ71-zval(Bi_2015!AJ24))&gt;0,AJ71,Bi_2015!AJ24)))</f>
        <v/>
      </c>
      <c r="AK24" s="195" t="str">
        <f>IF(AK71="","",IF((AK71-zval(Bi_2015!AK24))=0,AK71,IF((AK71-zval(Bi_2015!AK24))&gt;0,AK71,Bi_2015!AK24)))</f>
        <v/>
      </c>
      <c r="AL24" s="195" t="str">
        <f>IF(AL71="","",IF((AL71-zval(Bi_2015!AL24))=0,AL71,IF((AL71-zval(Bi_2015!AL24))&gt;0,AL71,Bi_2015!AL24)))</f>
        <v/>
      </c>
      <c r="AM24" s="196" t="str">
        <f>IF(AM71="","",IF((AM71-zval(Bi_2015!AM24))=0,AM71,IF((AM71-zval(Bi_2015!AM24))&gt;0,AM71,Bi_2015!AM24)))</f>
        <v/>
      </c>
      <c r="AV24" s="9" t="s">
        <v>15</v>
      </c>
      <c r="AW24" s="86"/>
      <c r="AX24" s="77"/>
      <c r="AY24" s="77"/>
      <c r="AZ24" s="77"/>
      <c r="BA24" s="77"/>
      <c r="BB24" s="77"/>
      <c r="BC24" s="77"/>
      <c r="BD24" s="77"/>
      <c r="BE24" s="77"/>
      <c r="BF24" s="77"/>
      <c r="BG24" s="77"/>
      <c r="BH24" s="77"/>
      <c r="BI24" s="77"/>
      <c r="BJ24" s="77"/>
      <c r="BK24" s="77"/>
      <c r="BL24" s="76"/>
      <c r="BM24" s="77"/>
      <c r="BN24" s="77"/>
      <c r="BO24" s="77"/>
      <c r="BP24" s="77"/>
      <c r="BQ24" s="77"/>
      <c r="BR24" s="77"/>
      <c r="BS24" s="77"/>
      <c r="BT24" s="77"/>
      <c r="BU24" s="77"/>
      <c r="BV24" s="77"/>
      <c r="BW24" s="77"/>
      <c r="BX24" s="77"/>
      <c r="BY24" s="77"/>
      <c r="BZ24" s="77"/>
      <c r="CA24" s="78"/>
      <c r="CB24" s="78"/>
      <c r="CC24" s="78"/>
      <c r="CD24" s="78"/>
      <c r="CE24" s="78"/>
      <c r="CF24" s="78"/>
      <c r="CG24" s="87"/>
    </row>
    <row r="25" spans="1:85" ht="15.75" x14ac:dyDescent="0.25">
      <c r="B25" s="9" t="s">
        <v>16</v>
      </c>
      <c r="C25" s="176">
        <f>IF(C72="","",IF((C72-zval(Bi_2015!C25))=0,C72,IF((C72-zval(Bi_2015!C25))&gt;0,C72,Bi_2015!C25)))</f>
        <v>0.3</v>
      </c>
      <c r="D25" s="99" t="str">
        <f>IF(D72="","",IF((D72-zval(Bi_2015!D25))=0,D72,IF((D72-zval(Bi_2015!D25))&gt;0,D72,Bi_2015!D25)))</f>
        <v/>
      </c>
      <c r="E25" s="99" t="str">
        <f>IF(E72="","",IF((E72-zval(Bi_2015!E25))=0,E72,IF((E72-zval(Bi_2015!E25))&gt;0,E72,Bi_2015!E25)))</f>
        <v/>
      </c>
      <c r="F25" s="99">
        <f>S12</f>
        <v>5.64</v>
      </c>
      <c r="G25" s="99" t="str">
        <f>IF(G72="","",IF((G72-zval(Bi_2015!G25))=0,G72,IF((G72-zval(Bi_2015!G25))&gt;0,G72,Bi_2015!G25)))</f>
        <v/>
      </c>
      <c r="H25" s="99" t="str">
        <f>IF(H72="","",IF((H72-zval(Bi_2015!H25))=0,H72,IF((H72-zval(Bi_2015!H25))&gt;0,H72,Bi_2015!H25)))</f>
        <v/>
      </c>
      <c r="I25" s="99" t="str">
        <f>IF(I72="","",IF((I72-zval(Bi_2015!I25))=0,I72,IF((I72-zval(Bi_2015!I25))&gt;0,I72,Bi_2015!I25)))</f>
        <v/>
      </c>
      <c r="J25" s="99" t="str">
        <f>IF(J72="","",IF((J72-zval(Bi_2015!J25))=0,J72,IF((J72-zval(Bi_2015!J25))&gt;0,J72,Bi_2015!J25)))</f>
        <v/>
      </c>
      <c r="K25" s="99" t="str">
        <f>IF(K72="","",IF((K72-zval(Bi_2015!K25))=0,K72,IF((K72-zval(Bi_2015!K25))&gt;0,K72,Bi_2015!K25)))</f>
        <v/>
      </c>
      <c r="L25" s="99" t="str">
        <f>IF(L72="","",IF((L72-zval(Bi_2015!L25))=0,L72,IF((L72-zval(Bi_2015!L25))&gt;0,L72,Bi_2015!L25)))</f>
        <v/>
      </c>
      <c r="M25" s="99" t="str">
        <f>IF(M72="","",IF((M72-zval(Bi_2015!M25))=0,M72,IF((M72-zval(Bi_2015!M25))&gt;0,M72,Bi_2015!M25)))</f>
        <v/>
      </c>
      <c r="N25" s="99">
        <f>S20</f>
        <v>4.2</v>
      </c>
      <c r="O25" s="99">
        <f>IF(O72="","",IF((O72-zval(Bi_2015!O25))=0,O72,IF((O72-zval(Bi_2015!O25))&gt;0,O72,Bi_2015!O25)))</f>
        <v>0.5</v>
      </c>
      <c r="P25" s="99" t="str">
        <f>IF(P72="","",IF((P72-zval(Bi_2015!P25))=0,P72,IF((P72-zval(Bi_2015!P25))&gt;0,P72,Bi_2015!P25)))</f>
        <v/>
      </c>
      <c r="Q25" s="99" t="str">
        <f>IF(Q72="","",IF((Q72-zval(Bi_2015!Q25))=0,Q72,IF((Q72-zval(Bi_2015!Q25))&gt;0,Q72,Bi_2015!Q25)))</f>
        <v/>
      </c>
      <c r="R25" s="99" t="str">
        <f>IF(R72="","",IF((R72-zval(Bi_2015!R25))=0,R72,IF((R72-zval(Bi_2015!R25))&gt;0,R72,Bi_2015!R25)))</f>
        <v/>
      </c>
      <c r="S25" s="194" t="str">
        <f>IF(S72="","",IF((S72-zval(Bi_2015!S25))=0,S72,IF((S72-zval(Bi_2015!S25))&gt;0,S72,Bi_2015!S25)))</f>
        <v/>
      </c>
      <c r="T25" s="99" t="str">
        <f>IF(T72="","",IF((T72-zval(Bi_2015!T25))=0,T72,IF((T72-zval(Bi_2015!T25))&gt;0,T72,Bi_2015!T25)))</f>
        <v/>
      </c>
      <c r="U25" s="99" t="str">
        <f>IF(U72="","",IF((U72-zval(Bi_2015!U25))=0,U72,IF((U72-zval(Bi_2015!U25))&gt;0,U72,Bi_2015!U25)))</f>
        <v/>
      </c>
      <c r="V25" s="99" t="str">
        <f>IF(V72="","",IF((V72-zval(Bi_2015!V25))=0,V72,IF((V72-zval(Bi_2015!V25))&gt;0,V72,Bi_2015!V25)))</f>
        <v/>
      </c>
      <c r="W25" s="99">
        <f>IF(W72="","",IF((W72-zval(Bi_2015!W25))=0,W72,IF((W72-zval(Bi_2015!W25))&gt;0,W72,Bi_2015!W25)))</f>
        <v>0.2</v>
      </c>
      <c r="X25" s="99" t="str">
        <f>IF(X72="","",IF((X72-zval(Bi_2015!X25))=0,X72,IF((X72-zval(Bi_2015!X25))&gt;0,X72,Bi_2015!X25)))</f>
        <v/>
      </c>
      <c r="Y25" s="99" t="str">
        <f>IF(Y72="","",IF((Y72-zval(Bi_2015!Y25))=0,Y72,IF((Y72-zval(Bi_2015!Y25))&gt;0,Y72,Bi_2015!Y25)))</f>
        <v/>
      </c>
      <c r="Z25" s="99" t="str">
        <f>IF(Z72="","",IF((Z72-zval(Bi_2015!Z25))=0,Z72,IF((Z72-zval(Bi_2015!Z25))&gt;0,Z72,Bi_2015!Z25)))</f>
        <v/>
      </c>
      <c r="AA25" s="99" t="str">
        <f>IF(AA72="","",IF((AA72-zval(Bi_2015!AA25))=0,AA72,IF((AA72-zval(Bi_2015!AA25))&gt;0,AA72,Bi_2015!AA25)))</f>
        <v/>
      </c>
      <c r="AB25" s="99" t="str">
        <f>IF(AB72="","",IF((AB72-zval(Bi_2015!AB25))=0,AB72,IF((AB72-zval(Bi_2015!AB25))&gt;0,AB72,Bi_2015!AB25)))</f>
        <v/>
      </c>
      <c r="AC25" s="99" t="str">
        <f>IF(AC72="","",IF((AC72-zval(Bi_2015!AC25))=0,AC72,IF((AC72-zval(Bi_2015!AC25))&gt;0,AC72,Bi_2015!AC25)))</f>
        <v/>
      </c>
      <c r="AD25" s="99">
        <f>IF(AD72="","",IF((AD72-zval(Bi_2015!AD25))=0,AD72,IF((AD72-zval(Bi_2015!AD25))&gt;0,AD72,Bi_2015!AD25)))</f>
        <v>2.15</v>
      </c>
      <c r="AE25" s="99" t="str">
        <f>IF(AE72="","",IF((AE72-zval(Bi_2015!AE25))=0,AE72,IF((AE72-zval(Bi_2015!AE25))&gt;0,AE72,Bi_2015!AE25)))</f>
        <v/>
      </c>
      <c r="AF25" s="99" t="str">
        <f>IF(AF72="","",IF((AF72-zval(Bi_2015!AF25))=0,AF72,IF((AF72-zval(Bi_2015!AF25))&gt;0,AF72,Bi_2015!AF25)))</f>
        <v/>
      </c>
      <c r="AG25" s="159">
        <v>0.5</v>
      </c>
      <c r="AH25" s="195" t="str">
        <f>IF(AH72="","",IF((AH72-zval(Bi_2015!AH25))=0,AH72,IF((AH72-zval(Bi_2015!AH25))&gt;0,AH72,Bi_2015!AH25)))</f>
        <v/>
      </c>
      <c r="AI25" s="195">
        <f>IF(AI72="","",IF((AI72-zval(Bi_2015!AI25))=0,AI72,IF((AI72-zval(Bi_2015!AI25))&gt;0,AI72,Bi_2015!AI25)))</f>
        <v>1</v>
      </c>
      <c r="AJ25" s="195">
        <f>IF(AJ72="","",IF((AJ72-zval(Bi_2015!AJ25))=0,AJ72,IF((AJ72-zval(Bi_2015!AJ25))&gt;0,AJ72,Bi_2015!AJ25)))</f>
        <v>1</v>
      </c>
      <c r="AK25" s="195" t="str">
        <f>IF(AK72="","",IF((AK72-zval(Bi_2015!AK25))=0,AK72,IF((AK72-zval(Bi_2015!AK25))&gt;0,AK72,Bi_2015!AK25)))</f>
        <v/>
      </c>
      <c r="AL25" s="195" t="str">
        <f>IF(AL72="","",IF((AL72-zval(Bi_2015!AL25))=0,AL72,IF((AL72-zval(Bi_2015!AL25))&gt;0,AL72,Bi_2015!AL25)))</f>
        <v/>
      </c>
      <c r="AM25" s="196" t="str">
        <f>IF(AM72="","",IF((AM72-zval(Bi_2015!AM25))=0,AM72,IF((AM72-zval(Bi_2015!AM25))&gt;0,AM72,Bi_2015!AM25)))</f>
        <v/>
      </c>
      <c r="AV25" s="9" t="s">
        <v>16</v>
      </c>
      <c r="AW25" s="86">
        <v>0.3</v>
      </c>
      <c r="AX25" s="77"/>
      <c r="AY25" s="77"/>
      <c r="AZ25" s="77">
        <v>5.64</v>
      </c>
      <c r="BA25" s="77"/>
      <c r="BB25" s="77"/>
      <c r="BC25" s="77"/>
      <c r="BD25" s="77"/>
      <c r="BE25" s="77"/>
      <c r="BF25" s="77"/>
      <c r="BG25" s="77"/>
      <c r="BH25" s="77">
        <v>4.2</v>
      </c>
      <c r="BI25" s="77">
        <v>0.5</v>
      </c>
      <c r="BJ25" s="77"/>
      <c r="BK25" s="77"/>
      <c r="BL25" s="77"/>
      <c r="BM25" s="76"/>
      <c r="BN25" s="77"/>
      <c r="BO25" s="77"/>
      <c r="BP25" s="77"/>
      <c r="BQ25" s="77">
        <v>0</v>
      </c>
      <c r="BR25" s="77"/>
      <c r="BS25" s="77"/>
      <c r="BT25" s="77"/>
      <c r="BU25" s="77"/>
      <c r="BV25" s="77"/>
      <c r="BW25" s="77"/>
      <c r="BX25" s="77">
        <v>2.15</v>
      </c>
      <c r="BY25" s="77"/>
      <c r="BZ25" s="77"/>
      <c r="CA25" s="78">
        <v>1</v>
      </c>
      <c r="CB25" s="78"/>
      <c r="CC25" s="78">
        <v>1</v>
      </c>
      <c r="CD25" s="78">
        <v>1</v>
      </c>
      <c r="CE25" s="78"/>
      <c r="CF25" s="78"/>
      <c r="CG25" s="87"/>
    </row>
    <row r="26" spans="1:85" ht="15.75" x14ac:dyDescent="0.25">
      <c r="B26" s="9" t="s">
        <v>17</v>
      </c>
      <c r="C26" s="176" t="str">
        <f>IF(C73="","",IF((C73-zval(Bi_2015!C26))=0,C73,IF((C73-zval(Bi_2015!C26))&gt;0,C73,Bi_2015!C26)))</f>
        <v/>
      </c>
      <c r="D26" s="99" t="str">
        <f>IF(D73="","",IF((D73-zval(Bi_2015!D26))=0,D73,IF((D73-zval(Bi_2015!D26))&gt;0,D73,Bi_2015!D26)))</f>
        <v/>
      </c>
      <c r="E26" s="99" t="str">
        <f>IF(E73="","",IF((E73-zval(Bi_2015!E26))=0,E73,IF((E73-zval(Bi_2015!E26))&gt;0,E73,Bi_2015!E26)))</f>
        <v/>
      </c>
      <c r="F26" s="99" t="str">
        <f>IF(F73="","",IF((F73-zval(Bi_2015!F26))=0,F73,IF((F73-zval(Bi_2015!F26))&gt;0,F73,Bi_2015!F26)))</f>
        <v/>
      </c>
      <c r="G26" s="99" t="str">
        <f>IF(G73="","",IF((G73-zval(Bi_2015!G26))=0,G73,IF((G73-zval(Bi_2015!G26))&gt;0,G73,Bi_2015!G26)))</f>
        <v/>
      </c>
      <c r="H26" s="99" t="str">
        <f>IF(H73="","",IF((H73-zval(Bi_2015!H26))=0,H73,IF((H73-zval(Bi_2015!H26))&gt;0,H73,Bi_2015!H26)))</f>
        <v/>
      </c>
      <c r="I26" s="99" t="str">
        <f>IF(I73="","",IF((I73-zval(Bi_2015!I26))=0,I73,IF((I73-zval(Bi_2015!I26))&gt;0,I73,Bi_2015!I26)))</f>
        <v/>
      </c>
      <c r="J26" s="99" t="str">
        <f>IF(J73="","",IF((J73-zval(Bi_2015!J26))=0,J73,IF((J73-zval(Bi_2015!J26))&gt;0,J73,Bi_2015!J26)))</f>
        <v/>
      </c>
      <c r="K26" s="99" t="str">
        <f>IF(K73="","",IF((K73-zval(Bi_2015!K26))=0,K73,IF((K73-zval(Bi_2015!K26))&gt;0,K73,Bi_2015!K26)))</f>
        <v/>
      </c>
      <c r="L26" s="99" t="str">
        <f>IF(L73="","",IF((L73-zval(Bi_2015!L26))=0,L73,IF((L73-zval(Bi_2015!L26))&gt;0,L73,Bi_2015!L26)))</f>
        <v/>
      </c>
      <c r="M26" s="99" t="str">
        <f>IF(M73="","",IF((M73-zval(Bi_2015!M26))=0,M73,IF((M73-zval(Bi_2015!M26))&gt;0,M73,Bi_2015!M26)))</f>
        <v/>
      </c>
      <c r="N26" s="99" t="str">
        <f>IF(N73="","",IF((N73-zval(Bi_2015!N26))=0,N73,IF((N73-zval(Bi_2015!N26))&gt;0,N73,Bi_2015!N26)))</f>
        <v/>
      </c>
      <c r="O26" s="99" t="str">
        <f>IF(O73="","",IF((O73-zval(Bi_2015!O26))=0,O73,IF((O73-zval(Bi_2015!O26))&gt;0,O73,Bi_2015!O26)))</f>
        <v/>
      </c>
      <c r="P26" s="99" t="str">
        <f>IF(P73="","",IF((P73-zval(Bi_2015!P26))=0,P73,IF((P73-zval(Bi_2015!P26))&gt;0,P73,Bi_2015!P26)))</f>
        <v/>
      </c>
      <c r="Q26" s="99" t="str">
        <f>IF(Q73="","",IF((Q73-zval(Bi_2015!Q26))=0,Q73,IF((Q73-zval(Bi_2015!Q26))&gt;0,Q73,Bi_2015!Q26)))</f>
        <v/>
      </c>
      <c r="R26" s="99" t="str">
        <f>IF(R73="","",IF((R73-zval(Bi_2015!R26))=0,R73,IF((R73-zval(Bi_2015!R26))&gt;0,R73,Bi_2015!R26)))</f>
        <v/>
      </c>
      <c r="S26" s="99" t="str">
        <f>IF(S73="","",IF((S73-zval(Bi_2015!S26))=0,S73,IF((S73-zval(Bi_2015!S26))&gt;0,S73,Bi_2015!S26)))</f>
        <v/>
      </c>
      <c r="T26" s="194" t="str">
        <f>IF(T73="","",IF((T73-zval(Bi_2015!T26))=0,T73,IF((T73-zval(Bi_2015!T26))&gt;0,T73,Bi_2015!T26)))</f>
        <v/>
      </c>
      <c r="U26" s="99" t="str">
        <f>IF(U73="","",IF((U73-zval(Bi_2015!U26))=0,U73,IF((U73-zval(Bi_2015!U26))&gt;0,U73,Bi_2015!U26)))</f>
        <v/>
      </c>
      <c r="V26" s="99">
        <f>IF(V73="","",IF((V73-zval(Bi_2015!V26))=0,V73,IF((V73-zval(Bi_2015!V26))&gt;0,V73,Bi_2015!V26)))</f>
        <v>2</v>
      </c>
      <c r="W26" s="99" t="str">
        <f>IF(W73="","",IF((W73-zval(Bi_2015!W26))=0,W73,IF((W73-zval(Bi_2015!W26))&gt;0,W73,Bi_2015!W26)))</f>
        <v/>
      </c>
      <c r="X26" s="99" t="str">
        <f>IF(X73="","",IF((X73-zval(Bi_2015!X26))=0,X73,IF((X73-zval(Bi_2015!X26))&gt;0,X73,Bi_2015!X26)))</f>
        <v/>
      </c>
      <c r="Y26" s="99" t="str">
        <f>IF(Y73="","",IF((Y73-zval(Bi_2015!Y26))=0,Y73,IF((Y73-zval(Bi_2015!Y26))&gt;0,Y73,Bi_2015!Y26)))</f>
        <v/>
      </c>
      <c r="Z26" s="99">
        <f>IF(Z73="","",IF((Z73-zval(Bi_2015!Z26))=0,Z73,IF((Z73-zval(Bi_2015!Z26))&gt;0,Z73,Bi_2015!Z26)))</f>
        <v>1</v>
      </c>
      <c r="AA26" s="99" t="str">
        <f>IF(AA73="","",IF((AA73-zval(Bi_2015!AA26))=0,AA73,IF((AA73-zval(Bi_2015!AA26))&gt;0,AA73,Bi_2015!AA26)))</f>
        <v/>
      </c>
      <c r="AB26" s="99" t="str">
        <f>IF(AB73="","",IF((AB73-zval(Bi_2015!AB26))=0,AB73,IF((AB73-zval(Bi_2015!AB26))&gt;0,AB73,Bi_2015!AB26)))</f>
        <v/>
      </c>
      <c r="AC26" s="99">
        <f>IF(AC73="","",IF((AC73-zval(Bi_2015!AC26))=0,AC73,IF((AC73-zval(Bi_2015!AC26))&gt;0,AC73,Bi_2015!AC26)))</f>
        <v>1</v>
      </c>
      <c r="AD26" s="99" t="str">
        <f>IF(AD73="","",IF((AD73-zval(Bi_2015!AD26))=0,AD73,IF((AD73-zval(Bi_2015!AD26))&gt;0,AD73,Bi_2015!AD26)))</f>
        <v/>
      </c>
      <c r="AE26" s="99" t="str">
        <f>IF(AE73="","",IF((AE73-zval(Bi_2015!AE26))=0,AE73,IF((AE73-zval(Bi_2015!AE26))&gt;0,AE73,Bi_2015!AE26)))</f>
        <v/>
      </c>
      <c r="AF26" s="99" t="str">
        <f>IF(AF73="","",IF((AF73-zval(Bi_2015!AF26))=0,AF73,IF((AF73-zval(Bi_2015!AF26))&gt;0,AF73,Bi_2015!AF26)))</f>
        <v/>
      </c>
      <c r="AG26" s="195" t="str">
        <f>IF(AG73="","",IF((AG73-zval(Bi_2015!AG26))=0,AG73,IF((AG73-zval(Bi_2015!AG26))&gt;0,AG73,Bi_2015!AG26)))</f>
        <v/>
      </c>
      <c r="AH26" s="195" t="str">
        <f>IF(AH73="","",IF((AH73-zval(Bi_2015!AH26))=0,AH73,IF((AH73-zval(Bi_2015!AH26))&gt;0,AH73,Bi_2015!AH26)))</f>
        <v/>
      </c>
      <c r="AI26" s="195" t="str">
        <f>IF(AI73="","",IF((AI73-zval(Bi_2015!AI26))=0,AI73,IF((AI73-zval(Bi_2015!AI26))&gt;0,AI73,Bi_2015!AI26)))</f>
        <v/>
      </c>
      <c r="AJ26" s="195" t="str">
        <f>IF(AJ73="","",IF((AJ73-zval(Bi_2015!AJ26))=0,AJ73,IF((AJ73-zval(Bi_2015!AJ26))&gt;0,AJ73,Bi_2015!AJ26)))</f>
        <v/>
      </c>
      <c r="AK26" s="195" t="str">
        <f>IF(AK73="","",IF((AK73-zval(Bi_2015!AK26))=0,AK73,IF((AK73-zval(Bi_2015!AK26))&gt;0,AK73,Bi_2015!AK26)))</f>
        <v/>
      </c>
      <c r="AL26" s="195" t="str">
        <f>IF(AL73="","",IF((AL73-zval(Bi_2015!AL26))=0,AL73,IF((AL73-zval(Bi_2015!AL26))&gt;0,AL73,Bi_2015!AL26)))</f>
        <v/>
      </c>
      <c r="AM26" s="196" t="str">
        <f>IF(AM73="","",IF((AM73-zval(Bi_2015!AM26))=0,AM73,IF((AM73-zval(Bi_2015!AM26))&gt;0,AM73,Bi_2015!AM26)))</f>
        <v/>
      </c>
      <c r="AV26" s="9" t="s">
        <v>17</v>
      </c>
      <c r="AW26" s="86"/>
      <c r="AX26" s="77"/>
      <c r="AY26" s="77"/>
      <c r="AZ26" s="77"/>
      <c r="BA26" s="77"/>
      <c r="BB26" s="77"/>
      <c r="BC26" s="77"/>
      <c r="BD26" s="77"/>
      <c r="BE26" s="77"/>
      <c r="BF26" s="77"/>
      <c r="BG26" s="77"/>
      <c r="BH26" s="77"/>
      <c r="BI26" s="77"/>
      <c r="BJ26" s="77"/>
      <c r="BK26" s="77"/>
      <c r="BL26" s="77"/>
      <c r="BM26" s="77"/>
      <c r="BN26" s="76"/>
      <c r="BO26" s="77"/>
      <c r="BP26" s="77">
        <v>1.3</v>
      </c>
      <c r="BQ26" s="77"/>
      <c r="BR26" s="77"/>
      <c r="BS26" s="77"/>
      <c r="BT26" s="77">
        <v>1</v>
      </c>
      <c r="BU26" s="77"/>
      <c r="BV26" s="77"/>
      <c r="BW26" s="77">
        <v>1</v>
      </c>
      <c r="BX26" s="77"/>
      <c r="BY26" s="77"/>
      <c r="BZ26" s="77"/>
      <c r="CA26" s="78"/>
      <c r="CB26" s="78"/>
      <c r="CC26" s="78"/>
      <c r="CD26" s="78"/>
      <c r="CE26" s="78"/>
      <c r="CF26" s="78"/>
      <c r="CG26" s="87"/>
    </row>
    <row r="27" spans="1:85" ht="15.75" x14ac:dyDescent="0.25">
      <c r="B27" s="9" t="s">
        <v>18</v>
      </c>
      <c r="C27" s="176" t="str">
        <f>IF(C74="","",IF((C74-zval(Bi_2015!C27))=0,C74,IF((C74-zval(Bi_2015!C27))&gt;0,C74,Bi_2015!C27)))</f>
        <v/>
      </c>
      <c r="D27" s="99">
        <f>IF(D74="","",IF((D74-zval(Bi_2015!D27))=0,D74,IF((D74-zval(Bi_2015!D27))&gt;0,D74,Bi_2015!D27)))</f>
        <v>0.6</v>
      </c>
      <c r="E27" s="99" t="str">
        <f>IF(E74="","",IF((E74-zval(Bi_2015!E27))=0,E74,IF((E74-zval(Bi_2015!E27))&gt;0,E74,Bi_2015!E27)))</f>
        <v/>
      </c>
      <c r="F27" s="99" t="str">
        <f>IF(F74="","",IF((F74-zval(Bi_2015!F27))=0,F74,IF((F74-zval(Bi_2015!F27))&gt;0,F74,Bi_2015!F27)))</f>
        <v/>
      </c>
      <c r="G27" s="99" t="str">
        <f>IF(G74="","",IF((G74-zval(Bi_2015!G27))=0,G74,IF((G74-zval(Bi_2015!G27))&gt;0,G74,Bi_2015!G27)))</f>
        <v/>
      </c>
      <c r="H27" s="99" t="str">
        <f>IF(H74="","",IF((H74-zval(Bi_2015!H27))=0,H74,IF((H74-zval(Bi_2015!H27))&gt;0,H74,Bi_2015!H27)))</f>
        <v/>
      </c>
      <c r="I27" s="99">
        <f>IF(I74="","",IF((I74-zval(Bi_2015!I27))=0,I74,IF((I74-zval(Bi_2015!I27))&gt;0,I74,Bi_2015!I27)))</f>
        <v>0.98</v>
      </c>
      <c r="J27" s="99" t="str">
        <f>IF(J74="","",IF((J74-zval(Bi_2015!J27))=0,J74,IF((J74-zval(Bi_2015!J27))&gt;0,J74,Bi_2015!J27)))</f>
        <v/>
      </c>
      <c r="K27" s="99" t="str">
        <f>IF(K74="","",IF((K74-zval(Bi_2015!K27))=0,K74,IF((K74-zval(Bi_2015!K27))&gt;0,K74,Bi_2015!K27)))</f>
        <v/>
      </c>
      <c r="L27" s="99" t="str">
        <f>IF(L74="","",IF((L74-zval(Bi_2015!L27))=0,L74,IF((L74-zval(Bi_2015!L27))&gt;0,L74,Bi_2015!L27)))</f>
        <v/>
      </c>
      <c r="M27" s="99" t="str">
        <f>IF(M74="","",IF((M74-zval(Bi_2015!M27))=0,M74,IF((M74-zval(Bi_2015!M27))&gt;0,M74,Bi_2015!M27)))</f>
        <v/>
      </c>
      <c r="N27" s="99">
        <f>IF(N74="","",IF((N74-zval(Bi_2015!N27))=0,N74,IF((N74-zval(Bi_2015!N27))&gt;0,N74,Bi_2015!N27)))</f>
        <v>0.3</v>
      </c>
      <c r="O27" s="99" t="str">
        <f>IF(O74="","",IF((O74-zval(Bi_2015!O27))=0,O74,IF((O74-zval(Bi_2015!O27))&gt;0,O74,Bi_2015!O27)))</f>
        <v/>
      </c>
      <c r="P27" s="99" t="str">
        <f>IF(P74="","",IF((P74-zval(Bi_2015!P27))=0,P74,IF((P74-zval(Bi_2015!P27))&gt;0,P74,Bi_2015!P27)))</f>
        <v/>
      </c>
      <c r="Q27" s="99" t="str">
        <f>IF(Q74="","",IF((Q74-zval(Bi_2015!Q27))=0,Q74,IF((Q74-zval(Bi_2015!Q27))&gt;0,Q74,Bi_2015!Q27)))</f>
        <v/>
      </c>
      <c r="R27" s="99" t="str">
        <f>IF(R74="","",IF((R74-zval(Bi_2015!R27))=0,R74,IF((R74-zval(Bi_2015!R27))&gt;0,R74,Bi_2015!R27)))</f>
        <v/>
      </c>
      <c r="S27" s="99" t="str">
        <f>IF(S74="","",IF((S74-zval(Bi_2015!S27))=0,S74,IF((S74-zval(Bi_2015!S27))&gt;0,S74,Bi_2015!S27)))</f>
        <v/>
      </c>
      <c r="T27" s="99" t="str">
        <f>IF(T74="","",IF((T74-zval(Bi_2015!T27))=0,T74,IF((T74-zval(Bi_2015!T27))&gt;0,T74,Bi_2015!T27)))</f>
        <v/>
      </c>
      <c r="U27" s="194" t="str">
        <f>IF(U74="","",IF((U74-zval(Bi_2015!U27))=0,U74,IF((U74-zval(Bi_2015!U27))&gt;0,U74,Bi_2015!U27)))</f>
        <v/>
      </c>
      <c r="V27" s="99" t="str">
        <f>IF(V74="","",IF((V74-zval(Bi_2015!V27))=0,V74,IF((V74-zval(Bi_2015!V27))&gt;0,V74,Bi_2015!V27)))</f>
        <v/>
      </c>
      <c r="W27" s="99" t="str">
        <f>IF(W74="","",IF((W74-zval(Bi_2015!W27))=0,W74,IF((W74-zval(Bi_2015!W27))&gt;0,W74,Bi_2015!W27)))</f>
        <v/>
      </c>
      <c r="X27" s="99" t="str">
        <f>IF(X74="","",IF((X74-zval(Bi_2015!X27))=0,X74,IF((X74-zval(Bi_2015!X27))&gt;0,X74,Bi_2015!X27)))</f>
        <v/>
      </c>
      <c r="Y27" s="99" t="str">
        <f>IF(Y74="","",IF((Y74-zval(Bi_2015!Y27))=0,Y74,IF((Y74-zval(Bi_2015!Y27))&gt;0,Y74,Bi_2015!Y27)))</f>
        <v/>
      </c>
      <c r="Z27" s="99" t="str">
        <f>IF(Z74="","",IF((Z74-zval(Bi_2015!Z27))=0,Z74,IF((Z74-zval(Bi_2015!Z27))&gt;0,Z74,Bi_2015!Z27)))</f>
        <v/>
      </c>
      <c r="AA27" s="99" t="str">
        <f>IF(AA74="","",IF((AA74-zval(Bi_2015!AA27))=0,AA74,IF((AA74-zval(Bi_2015!AA27))&gt;0,AA74,Bi_2015!AA27)))</f>
        <v/>
      </c>
      <c r="AB27" s="99" t="str">
        <f>IF(AB74="","",IF((AB74-zval(Bi_2015!AB27))=0,AB74,IF((AB74-zval(Bi_2015!AB27))&gt;0,AB74,Bi_2015!AB27)))</f>
        <v/>
      </c>
      <c r="AC27" s="99" t="str">
        <f>IF(AC74="","",IF((AC74-zval(Bi_2015!AC27))=0,AC74,IF((AC74-zval(Bi_2015!AC27))&gt;0,AC74,Bi_2015!AC27)))</f>
        <v/>
      </c>
      <c r="AD27" s="99" t="str">
        <f>IF(AD74="","",IF((AD74-zval(Bi_2015!AD27))=0,AD74,IF((AD74-zval(Bi_2015!AD27))&gt;0,AD74,Bi_2015!AD27)))</f>
        <v/>
      </c>
      <c r="AE27" s="99" t="str">
        <f>IF(AE74="","",IF((AE74-zval(Bi_2015!AE27))=0,AE74,IF((AE74-zval(Bi_2015!AE27))&gt;0,AE74,Bi_2015!AE27)))</f>
        <v/>
      </c>
      <c r="AF27" s="99" t="str">
        <f>IF(AF74="","",IF((AF74-zval(Bi_2015!AF27))=0,AF74,IF((AF74-zval(Bi_2015!AF27))&gt;0,AF74,Bi_2015!AF27)))</f>
        <v/>
      </c>
      <c r="AG27" s="195" t="str">
        <f>IF(AG74="","",IF((AG74-zval(Bi_2015!AG27))=0,AG74,IF((AG74-zval(Bi_2015!AG27))&gt;0,AG74,Bi_2015!AG27)))</f>
        <v/>
      </c>
      <c r="AH27" s="195" t="str">
        <f>IF(AH74="","",IF((AH74-zval(Bi_2015!AH27))=0,AH74,IF((AH74-zval(Bi_2015!AH27))&gt;0,AH74,Bi_2015!AH27)))</f>
        <v/>
      </c>
      <c r="AI27" s="195" t="str">
        <f>IF(AI74="","",IF((AI74-zval(Bi_2015!AI27))=0,AI74,IF((AI74-zval(Bi_2015!AI27))&gt;0,AI74,Bi_2015!AI27)))</f>
        <v/>
      </c>
      <c r="AJ27" s="195" t="str">
        <f>IF(AJ74="","",IF((AJ74-zval(Bi_2015!AJ27))=0,AJ74,IF((AJ74-zval(Bi_2015!AJ27))&gt;0,AJ74,Bi_2015!AJ27)))</f>
        <v/>
      </c>
      <c r="AK27" s="195" t="str">
        <f>IF(AK74="","",IF((AK74-zval(Bi_2015!AK27))=0,AK74,IF((AK74-zval(Bi_2015!AK27))&gt;0,AK74,Bi_2015!AK27)))</f>
        <v/>
      </c>
      <c r="AL27" s="195" t="str">
        <f>IF(AL74="","",IF((AL74-zval(Bi_2015!AL27))=0,AL74,IF((AL74-zval(Bi_2015!AL27))&gt;0,AL74,Bi_2015!AL27)))</f>
        <v/>
      </c>
      <c r="AM27" s="196" t="str">
        <f>IF(AM74="","",IF((AM74-zval(Bi_2015!AM27))=0,AM74,IF((AM74-zval(Bi_2015!AM27))&gt;0,AM74,Bi_2015!AM27)))</f>
        <v/>
      </c>
      <c r="AV27" s="9" t="s">
        <v>18</v>
      </c>
      <c r="AW27" s="86"/>
      <c r="AX27" s="77">
        <v>0.6</v>
      </c>
      <c r="AY27" s="77"/>
      <c r="AZ27" s="77"/>
      <c r="BA27" s="77"/>
      <c r="BB27" s="77"/>
      <c r="BC27" s="77">
        <v>0.98</v>
      </c>
      <c r="BD27" s="77"/>
      <c r="BE27" s="77"/>
      <c r="BF27" s="77"/>
      <c r="BG27" s="77"/>
      <c r="BH27" s="77">
        <v>0.3</v>
      </c>
      <c r="BI27" s="77"/>
      <c r="BJ27" s="77"/>
      <c r="BK27" s="77"/>
      <c r="BL27" s="77"/>
      <c r="BM27" s="77"/>
      <c r="BN27" s="77"/>
      <c r="BO27" s="76"/>
      <c r="BP27" s="77"/>
      <c r="BQ27" s="77"/>
      <c r="BR27" s="77"/>
      <c r="BS27" s="77"/>
      <c r="BT27" s="77"/>
      <c r="BU27" s="77"/>
      <c r="BV27" s="77"/>
      <c r="BW27" s="77"/>
      <c r="BX27" s="77"/>
      <c r="BY27" s="77"/>
      <c r="BZ27" s="77"/>
      <c r="CA27" s="78"/>
      <c r="CB27" s="78"/>
      <c r="CC27" s="78"/>
      <c r="CD27" s="78"/>
      <c r="CE27" s="78"/>
      <c r="CF27" s="78"/>
      <c r="CG27" s="87"/>
    </row>
    <row r="28" spans="1:85" ht="15.75" x14ac:dyDescent="0.25">
      <c r="B28" s="9" t="s">
        <v>19</v>
      </c>
      <c r="C28" s="176" t="str">
        <f>IF(C75="","",IF((C75-zval(Bi_2015!C28))=0,C75,IF((C75-zval(Bi_2015!C28))&gt;0,C75,Bi_2015!C28)))</f>
        <v/>
      </c>
      <c r="D28" s="99" t="str">
        <f>IF(D75="","",IF((D75-zval(Bi_2015!D28))=0,D75,IF((D75-zval(Bi_2015!D28))&gt;0,D75,Bi_2015!D28)))</f>
        <v/>
      </c>
      <c r="E28" s="99" t="str">
        <f>IF(E75="","",IF((E75-zval(Bi_2015!E28))=0,E75,IF((E75-zval(Bi_2015!E28))&gt;0,E75,Bi_2015!E28)))</f>
        <v/>
      </c>
      <c r="F28" s="99" t="str">
        <f>IF(F75="","",IF((F75-zval(Bi_2015!F28))=0,F75,IF((F75-zval(Bi_2015!F28))&gt;0,F75,Bi_2015!F28)))</f>
        <v/>
      </c>
      <c r="G28" s="99" t="str">
        <f>IF(G75="","",IF((G75-zval(Bi_2015!G28))=0,G75,IF((G75-zval(Bi_2015!G28))&gt;0,G75,Bi_2015!G28)))</f>
        <v/>
      </c>
      <c r="H28" s="99" t="str">
        <f>IF(H75="","",IF((H75-zval(Bi_2015!H28))=0,H75,IF((H75-zval(Bi_2015!H28))&gt;0,H75,Bi_2015!H28)))</f>
        <v/>
      </c>
      <c r="I28" s="99" t="str">
        <f>IF(I75="","",IF((I75-zval(Bi_2015!I28))=0,I75,IF((I75-zval(Bi_2015!I28))&gt;0,I75,Bi_2015!I28)))</f>
        <v/>
      </c>
      <c r="J28" s="99" t="str">
        <f>IF(J75="","",IF((J75-zval(Bi_2015!J28))=0,J75,IF((J75-zval(Bi_2015!J28))&gt;0,J75,Bi_2015!J28)))</f>
        <v/>
      </c>
      <c r="K28" s="99">
        <f>IF(K75="","",IF((K75-zval(Bi_2015!K28))=0,K75,IF((K75-zval(Bi_2015!K28))&gt;0,K75,Bi_2015!K28)))</f>
        <v>1.4</v>
      </c>
      <c r="L28" s="99" t="str">
        <f>IF(L75="","",IF((L75-zval(Bi_2015!L28))=0,L75,IF((L75-zval(Bi_2015!L28))&gt;0,L75,Bi_2015!L28)))</f>
        <v/>
      </c>
      <c r="M28" s="99" t="str">
        <f>IF(M75="","",IF((M75-zval(Bi_2015!M28))=0,M75,IF((M75-zval(Bi_2015!M28))&gt;0,M75,Bi_2015!M28)))</f>
        <v/>
      </c>
      <c r="N28" s="99" t="str">
        <f>IF(N75="","",IF((N75-zval(Bi_2015!N28))=0,N75,IF((N75-zval(Bi_2015!N28))&gt;0,N75,Bi_2015!N28)))</f>
        <v/>
      </c>
      <c r="O28" s="99" t="str">
        <f>IF(O75="","",IF((O75-zval(Bi_2015!O28))=0,O75,IF((O75-zval(Bi_2015!O28))&gt;0,O75,Bi_2015!O28)))</f>
        <v/>
      </c>
      <c r="P28" s="99" t="str">
        <f>IF(P75="","",IF((P75-zval(Bi_2015!P28))=0,P75,IF((P75-zval(Bi_2015!P28))&gt;0,P75,Bi_2015!P28)))</f>
        <v/>
      </c>
      <c r="Q28" s="99" t="str">
        <f>IF(Q75="","",IF((Q75-zval(Bi_2015!Q28))=0,Q75,IF((Q75-zval(Bi_2015!Q28))&gt;0,Q75,Bi_2015!Q28)))</f>
        <v/>
      </c>
      <c r="R28" s="99" t="str">
        <f>IF(R75="","",IF((R75-zval(Bi_2015!R28))=0,R75,IF((R75-zval(Bi_2015!R28))&gt;0,R75,Bi_2015!R28)))</f>
        <v/>
      </c>
      <c r="S28" s="99" t="str">
        <f>IF(S75="","",IF((S75-zval(Bi_2015!S28))=0,S75,IF((S75-zval(Bi_2015!S28))&gt;0,S75,Bi_2015!S28)))</f>
        <v/>
      </c>
      <c r="T28" s="99">
        <f>IF(T75="","",IF((T75-zval(Bi_2015!T28))=0,T75,IF((T75-zval(Bi_2015!T28))&gt;0,T75,Bi_2015!T28)))</f>
        <v>2</v>
      </c>
      <c r="U28" s="99" t="str">
        <f>IF(U75="","",IF((U75-zval(Bi_2015!U28))=0,U75,IF((U75-zval(Bi_2015!U28))&gt;0,U75,Bi_2015!U28)))</f>
        <v/>
      </c>
      <c r="V28" s="194" t="str">
        <f>IF(V75="","",IF((V75-zval(Bi_2015!V28))=0,V75,IF((V75-zval(Bi_2015!V28))&gt;0,V75,Bi_2015!V28)))</f>
        <v/>
      </c>
      <c r="W28" s="99" t="str">
        <f>IF(W75="","",IF((W75-zval(Bi_2015!W28))=0,W75,IF((W75-zval(Bi_2015!W28))&gt;0,W75,Bi_2015!W28)))</f>
        <v/>
      </c>
      <c r="X28" s="99" t="str">
        <f>IF(X75="","",IF((X75-zval(Bi_2015!X28))=0,X75,IF((X75-zval(Bi_2015!X28))&gt;0,X75,Bi_2015!X28)))</f>
        <v/>
      </c>
      <c r="Y28" s="99" t="str">
        <f>IF(Y75="","",IF((Y75-zval(Bi_2015!Y28))=0,Y75,IF((Y75-zval(Bi_2015!Y28))&gt;0,Y75,Bi_2015!Y28)))</f>
        <v/>
      </c>
      <c r="Z28" s="99" t="str">
        <f>IF(Z75="","",IF((Z75-zval(Bi_2015!Z28))=0,Z75,IF((Z75-zval(Bi_2015!Z28))&gt;0,Z75,Bi_2015!Z28)))</f>
        <v/>
      </c>
      <c r="AA28" s="99" t="str">
        <f>IF(AA75="","",IF((AA75-zval(Bi_2015!AA28))=0,AA75,IF((AA75-zval(Bi_2015!AA28))&gt;0,AA75,Bi_2015!AA28)))</f>
        <v/>
      </c>
      <c r="AB28" s="99" t="str">
        <f>IF(AB75="","",IF((AB75-zval(Bi_2015!AB28))=0,AB75,IF((AB75-zval(Bi_2015!AB28))&gt;0,AB75,Bi_2015!AB28)))</f>
        <v/>
      </c>
      <c r="AC28" s="99" t="str">
        <f>IF(AC75="","",IF((AC75-zval(Bi_2015!AC28))=0,AC75,IF((AC75-zval(Bi_2015!AC28))&gt;0,AC75,Bi_2015!AC28)))</f>
        <v/>
      </c>
      <c r="AD28" s="99" t="str">
        <f>IF(AD75="","",IF((AD75-zval(Bi_2015!AD28))=0,AD75,IF((AD75-zval(Bi_2015!AD28))&gt;0,AD75,Bi_2015!AD28)))</f>
        <v/>
      </c>
      <c r="AE28" s="99" t="str">
        <f>IF(AE75="","",IF((AE75-zval(Bi_2015!AE28))=0,AE75,IF((AE75-zval(Bi_2015!AE28))&gt;0,AE75,Bi_2015!AE28)))</f>
        <v/>
      </c>
      <c r="AF28" s="99" t="str">
        <f>IF(AF75="","",IF((AF75-zval(Bi_2015!AF28))=0,AF75,IF((AF75-zval(Bi_2015!AF28))&gt;0,AF75,Bi_2015!AF28)))</f>
        <v/>
      </c>
      <c r="AG28" s="195" t="str">
        <f>IF(AG75="","",IF((AG75-zval(Bi_2015!AG28))=0,AG75,IF((AG75-zval(Bi_2015!AG28))&gt;0,AG75,Bi_2015!AG28)))</f>
        <v/>
      </c>
      <c r="AH28" s="195" t="str">
        <f>IF(AH75="","",IF((AH75-zval(Bi_2015!AH28))=0,AH75,IF((AH75-zval(Bi_2015!AH28))&gt;0,AH75,Bi_2015!AH28)))</f>
        <v/>
      </c>
      <c r="AI28" s="195" t="str">
        <f>IF(AI75="","",IF((AI75-zval(Bi_2015!AI28))=0,AI75,IF((AI75-zval(Bi_2015!AI28))&gt;0,AI75,Bi_2015!AI28)))</f>
        <v/>
      </c>
      <c r="AJ28" s="195" t="str">
        <f>IF(AJ75="","",IF((AJ75-zval(Bi_2015!AJ28))=0,AJ75,IF((AJ75-zval(Bi_2015!AJ28))&gt;0,AJ75,Bi_2015!AJ28)))</f>
        <v/>
      </c>
      <c r="AK28" s="195" t="str">
        <f>IF(AK75="","",IF((AK75-zval(Bi_2015!AK28))=0,AK75,IF((AK75-zval(Bi_2015!AK28))&gt;0,AK75,Bi_2015!AK28)))</f>
        <v/>
      </c>
      <c r="AL28" s="195" t="str">
        <f>IF(AL75="","",IF((AL75-zval(Bi_2015!AL28))=0,AL75,IF((AL75-zval(Bi_2015!AL28))&gt;0,AL75,Bi_2015!AL28)))</f>
        <v/>
      </c>
      <c r="AM28" s="196" t="str">
        <f>IF(AM75="","",IF((AM75-zval(Bi_2015!AM28))=0,AM75,IF((AM75-zval(Bi_2015!AM28))&gt;0,AM75,Bi_2015!AM28)))</f>
        <v/>
      </c>
      <c r="AV28" s="9" t="s">
        <v>19</v>
      </c>
      <c r="AW28" s="86"/>
      <c r="AX28" s="77"/>
      <c r="AY28" s="77"/>
      <c r="AZ28" s="77"/>
      <c r="BA28" s="77"/>
      <c r="BB28" s="77"/>
      <c r="BC28" s="77"/>
      <c r="BD28" s="77"/>
      <c r="BE28" s="77">
        <v>1.3</v>
      </c>
      <c r="BF28" s="77"/>
      <c r="BG28" s="77"/>
      <c r="BH28" s="77"/>
      <c r="BI28" s="77"/>
      <c r="BJ28" s="77"/>
      <c r="BK28" s="77"/>
      <c r="BL28" s="77"/>
      <c r="BM28" s="77"/>
      <c r="BN28" s="77">
        <v>1.5</v>
      </c>
      <c r="BO28" s="77"/>
      <c r="BP28" s="76"/>
      <c r="BQ28" s="77"/>
      <c r="BR28" s="77"/>
      <c r="BS28" s="77"/>
      <c r="BT28" s="77"/>
      <c r="BU28" s="77"/>
      <c r="BV28" s="77"/>
      <c r="BW28" s="77"/>
      <c r="BX28" s="77"/>
      <c r="BY28" s="77"/>
      <c r="BZ28" s="77"/>
      <c r="CA28" s="78"/>
      <c r="CB28" s="78"/>
      <c r="CC28" s="78"/>
      <c r="CD28" s="78"/>
      <c r="CE28" s="78"/>
      <c r="CF28" s="78"/>
      <c r="CG28" s="87"/>
    </row>
    <row r="29" spans="1:85" ht="15.75" x14ac:dyDescent="0.25">
      <c r="B29" s="9" t="s">
        <v>20</v>
      </c>
      <c r="C29" s="176" t="str">
        <f>IF(C76="","",IF((C76-zval(Bi_2015!C29))=0,C76,IF((C76-zval(Bi_2015!C29))&gt;0,C76,Bi_2015!C29)))</f>
        <v/>
      </c>
      <c r="D29" s="99" t="str">
        <f>IF(D76="","",IF((D76-zval(Bi_2015!D29))=0,D76,IF((D76-zval(Bi_2015!D29))&gt;0,D76,Bi_2015!D29)))</f>
        <v/>
      </c>
      <c r="E29" s="99" t="str">
        <f>IF(E76="","",IF((E76-zval(Bi_2015!E29))=0,E76,IF((E76-zval(Bi_2015!E29))&gt;0,E76,Bi_2015!E29)))</f>
        <v/>
      </c>
      <c r="F29" s="99" t="str">
        <f>IF(F76="","",IF((F76-zval(Bi_2015!F29))=0,F76,IF((F76-zval(Bi_2015!F29))&gt;0,F76,Bi_2015!F29)))</f>
        <v/>
      </c>
      <c r="G29" s="99" t="str">
        <f>IF(G76="","",IF((G76-zval(Bi_2015!G29))=0,G76,IF((G76-zval(Bi_2015!G29))&gt;0,G76,Bi_2015!G29)))</f>
        <v/>
      </c>
      <c r="H29" s="99" t="str">
        <f>IF(H76="","",IF((H76-zval(Bi_2015!H29))=0,H76,IF((H76-zval(Bi_2015!H29))&gt;0,H76,Bi_2015!H29)))</f>
        <v/>
      </c>
      <c r="I29" s="99" t="str">
        <f>IF(I76="","",IF((I76-zval(Bi_2015!I29))=0,I76,IF((I76-zval(Bi_2015!I29))&gt;0,I76,Bi_2015!I29)))</f>
        <v/>
      </c>
      <c r="J29" s="99" t="str">
        <f>IF(J76="","",IF((J76-zval(Bi_2015!J29))=0,J76,IF((J76-zval(Bi_2015!J29))&gt;0,J76,Bi_2015!J29)))</f>
        <v/>
      </c>
      <c r="K29" s="99" t="str">
        <f>IF(K76="","",IF((K76-zval(Bi_2015!K29))=0,K76,IF((K76-zval(Bi_2015!K29))&gt;0,K76,Bi_2015!K29)))</f>
        <v/>
      </c>
      <c r="L29" s="99" t="str">
        <f>IF(L76="","",IF((L76-zval(Bi_2015!L29))=0,L76,IF((L76-zval(Bi_2015!L29))&gt;0,L76,Bi_2015!L29)))</f>
        <v/>
      </c>
      <c r="M29" s="99" t="str">
        <f>IF(M76="","",IF((M76-zval(Bi_2015!M29))=0,M76,IF((M76-zval(Bi_2015!M29))&gt;0,M76,Bi_2015!M29)))</f>
        <v/>
      </c>
      <c r="N29" s="99" t="str">
        <f>IF(N76="","",IF((N76-zval(Bi_2015!N29))=0,N76,IF((N76-zval(Bi_2015!N29))&gt;0,N76,Bi_2015!N29)))</f>
        <v/>
      </c>
      <c r="O29" s="99" t="str">
        <f>IF(O76="","",IF((O76-zval(Bi_2015!O29))=0,O76,IF((O76-zval(Bi_2015!O29))&gt;0,O76,Bi_2015!O29)))</f>
        <v/>
      </c>
      <c r="P29" s="99" t="str">
        <f>IF(P76="","",IF((P76-zval(Bi_2015!P29))=0,P76,IF((P76-zval(Bi_2015!P29))&gt;0,P76,Bi_2015!P29)))</f>
        <v/>
      </c>
      <c r="Q29" s="99" t="str">
        <f>IF(Q76="","",IF((Q76-zval(Bi_2015!Q29))=0,Q76,IF((Q76-zval(Bi_2015!Q29))&gt;0,Q76,Bi_2015!Q29)))</f>
        <v/>
      </c>
      <c r="R29" s="99" t="str">
        <f>IF(R76="","",IF((R76-zval(Bi_2015!R29))=0,R76,IF((R76-zval(Bi_2015!R29))&gt;0,R76,Bi_2015!R29)))</f>
        <v/>
      </c>
      <c r="S29" s="99">
        <f>IF(S76="","",IF((S76-zval(Bi_2015!S29))=0,S76,IF((S76-zval(Bi_2015!S29))&gt;0,S76,Bi_2015!S29)))</f>
        <v>0.2</v>
      </c>
      <c r="T29" s="99" t="str">
        <f>IF(T76="","",IF((T76-zval(Bi_2015!T29))=0,T76,IF((T76-zval(Bi_2015!T29))&gt;0,T76,Bi_2015!T29)))</f>
        <v/>
      </c>
      <c r="U29" s="99" t="str">
        <f>IF(U76="","",IF((U76-zval(Bi_2015!U29))=0,U76,IF((U76-zval(Bi_2015!U29))&gt;0,U76,Bi_2015!U29)))</f>
        <v/>
      </c>
      <c r="V29" s="99" t="str">
        <f>IF(V76="","",IF((V76-zval(Bi_2015!V29))=0,V76,IF((V76-zval(Bi_2015!V29))&gt;0,V76,Bi_2015!V29)))</f>
        <v/>
      </c>
      <c r="W29" s="194" t="str">
        <f>IF(W76="","",IF((W76-zval(Bi_2015!W29))=0,W76,IF((W76-zval(Bi_2015!W29))&gt;0,W76,Bi_2015!W29)))</f>
        <v/>
      </c>
      <c r="X29" s="99" t="str">
        <f>IF(X76="","",IF((X76-zval(Bi_2015!X29))=0,X76,IF((X76-zval(Bi_2015!X29))&gt;0,X76,Bi_2015!X29)))</f>
        <v/>
      </c>
      <c r="Y29" s="99" t="str">
        <f>IF(Y76="","",IF((Y76-zval(Bi_2015!Y29))=0,Y76,IF((Y76-zval(Bi_2015!Y29))&gt;0,Y76,Bi_2015!Y29)))</f>
        <v/>
      </c>
      <c r="Z29" s="99" t="str">
        <f>IF(Z76="","",IF((Z76-zval(Bi_2015!Z29))=0,Z76,IF((Z76-zval(Bi_2015!Z29))&gt;0,Z76,Bi_2015!Z29)))</f>
        <v/>
      </c>
      <c r="AA29" s="99" t="str">
        <f>IF(AA76="","",IF((AA76-zval(Bi_2015!AA29))=0,AA76,IF((AA76-zval(Bi_2015!AA29))&gt;0,AA76,Bi_2015!AA29)))</f>
        <v/>
      </c>
      <c r="AB29" s="99" t="str">
        <f>IF(AB76="","",IF((AB76-zval(Bi_2015!AB29))=0,AB76,IF((AB76-zval(Bi_2015!AB29))&gt;0,AB76,Bi_2015!AB29)))</f>
        <v/>
      </c>
      <c r="AC29" s="99" t="str">
        <f>IF(AC76="","",IF((AC76-zval(Bi_2015!AC29))=0,AC76,IF((AC76-zval(Bi_2015!AC29))&gt;0,AC76,Bi_2015!AC29)))</f>
        <v/>
      </c>
      <c r="AD29" s="99" t="str">
        <f>IF(AD76="","",IF((AD76-zval(Bi_2015!AD29))=0,AD76,IF((AD76-zval(Bi_2015!AD29))&gt;0,AD76,Bi_2015!AD29)))</f>
        <v/>
      </c>
      <c r="AE29" s="99" t="str">
        <f>IF(AE76="","",IF((AE76-zval(Bi_2015!AE29))=0,AE76,IF((AE76-zval(Bi_2015!AE29))&gt;0,AE76,Bi_2015!AE29)))</f>
        <v/>
      </c>
      <c r="AF29" s="99" t="str">
        <f>IF(AF76="","",IF((AF76-zval(Bi_2015!AF29))=0,AF76,IF((AF76-zval(Bi_2015!AF29))&gt;0,AF76,Bi_2015!AF29)))</f>
        <v/>
      </c>
      <c r="AG29" s="195" t="str">
        <f>IF(AG76="","",IF((AG76-zval(Bi_2015!AG29))=0,AG76,IF((AG76-zval(Bi_2015!AG29))&gt;0,AG76,Bi_2015!AG29)))</f>
        <v/>
      </c>
      <c r="AH29" s="195" t="str">
        <f>IF(AH76="","",IF((AH76-zval(Bi_2015!AH29))=0,AH76,IF((AH76-zval(Bi_2015!AH29))&gt;0,AH76,Bi_2015!AH29)))</f>
        <v/>
      </c>
      <c r="AI29" s="195" t="str">
        <f>IF(AI76="","",IF((AI76-zval(Bi_2015!AI29))=0,AI76,IF((AI76-zval(Bi_2015!AI29))&gt;0,AI76,Bi_2015!AI29)))</f>
        <v/>
      </c>
      <c r="AJ29" s="195" t="str">
        <f>IF(AJ76="","",IF((AJ76-zval(Bi_2015!AJ29))=0,AJ76,IF((AJ76-zval(Bi_2015!AJ29))&gt;0,AJ76,Bi_2015!AJ29)))</f>
        <v/>
      </c>
      <c r="AK29" s="195" t="str">
        <f>IF(AK76="","",IF((AK76-zval(Bi_2015!AK29))=0,AK76,IF((AK76-zval(Bi_2015!AK29))&gt;0,AK76,Bi_2015!AK29)))</f>
        <v/>
      </c>
      <c r="AL29" s="195" t="str">
        <f>IF(AL76="","",IF((AL76-zval(Bi_2015!AL29))=0,AL76,IF((AL76-zval(Bi_2015!AL29))&gt;0,AL76,Bi_2015!AL29)))</f>
        <v/>
      </c>
      <c r="AM29" s="196" t="str">
        <f>IF(AM76="","",IF((AM76-zval(Bi_2015!AM29))=0,AM76,IF((AM76-zval(Bi_2015!AM29))&gt;0,AM76,Bi_2015!AM29)))</f>
        <v/>
      </c>
      <c r="AV29" s="9" t="s">
        <v>20</v>
      </c>
      <c r="AW29" s="86"/>
      <c r="AX29" s="77"/>
      <c r="AY29" s="77"/>
      <c r="AZ29" s="77"/>
      <c r="BA29" s="77"/>
      <c r="BB29" s="77"/>
      <c r="BC29" s="77"/>
      <c r="BD29" s="77"/>
      <c r="BE29" s="79"/>
      <c r="BF29" s="77"/>
      <c r="BG29" s="77"/>
      <c r="BH29" s="77"/>
      <c r="BI29" s="77"/>
      <c r="BJ29" s="77"/>
      <c r="BK29" s="77"/>
      <c r="BL29" s="77"/>
      <c r="BM29" s="77">
        <v>0.2</v>
      </c>
      <c r="BN29" s="77"/>
      <c r="BO29" s="77"/>
      <c r="BP29" s="77"/>
      <c r="BQ29" s="76"/>
      <c r="BR29" s="77"/>
      <c r="BS29" s="77"/>
      <c r="BT29" s="77"/>
      <c r="BU29" s="77"/>
      <c r="BV29" s="77"/>
      <c r="BW29" s="77"/>
      <c r="BX29" s="77"/>
      <c r="BY29" s="77"/>
      <c r="BZ29" s="77"/>
      <c r="CA29" s="78"/>
      <c r="CB29" s="78"/>
      <c r="CC29" s="78"/>
      <c r="CD29" s="78"/>
      <c r="CE29" s="78"/>
      <c r="CF29" s="78"/>
      <c r="CG29" s="87"/>
    </row>
    <row r="30" spans="1:85" ht="15.75" x14ac:dyDescent="0.25">
      <c r="B30" s="9" t="s">
        <v>21</v>
      </c>
      <c r="C30" s="176" t="str">
        <f>IF(C77="","",IF((C77-zval(Bi_2015!C30))=0,C77,IF((C77-zval(Bi_2015!C30))&gt;0,C77,Bi_2015!C30)))</f>
        <v/>
      </c>
      <c r="D30" s="99">
        <f>IF(D77="","",IF((D77-zval(Bi_2015!D30))=0,D77,IF((D77-zval(Bi_2015!D30))&gt;0,D77,Bi_2015!D30)))</f>
        <v>2.4</v>
      </c>
      <c r="E30" s="99" t="str">
        <f>IF(E77="","",IF((E77-zval(Bi_2015!E30))=0,E77,IF((E77-zval(Bi_2015!E30))&gt;0,E77,Bi_2015!E30)))</f>
        <v/>
      </c>
      <c r="F30" s="99" t="str">
        <f>IF(F77="","",IF((F77-zval(Bi_2015!F30))=0,F77,IF((F77-zval(Bi_2015!F30))&gt;0,F77,Bi_2015!F30)))</f>
        <v/>
      </c>
      <c r="G30" s="99" t="str">
        <f>IF(G77="","",IF((G77-zval(Bi_2015!G30))=0,G77,IF((G77-zval(Bi_2015!G30))&gt;0,G77,Bi_2015!G30)))</f>
        <v/>
      </c>
      <c r="H30" s="99" t="str">
        <f>IF(H77="","",IF((H77-zval(Bi_2015!H30))=0,H77,IF((H77-zval(Bi_2015!H30))&gt;0,H77,Bi_2015!H30)))</f>
        <v/>
      </c>
      <c r="I30" s="99">
        <f>IF(I77="","",IF((I77-zval(Bi_2015!I30))=0,I77,IF((I77-zval(Bi_2015!I30))&gt;0,I77,Bi_2015!I30)))</f>
        <v>5.35</v>
      </c>
      <c r="J30" s="99">
        <f>IF(J77="","",IF((J77-zval(Bi_2015!J30))=0,J77,IF((J77-zval(Bi_2015!J30))&gt;0,J77,Bi_2015!J30)))</f>
        <v>0.6</v>
      </c>
      <c r="K30" s="99" t="str">
        <f>IF(K77="","",IF((K77-zval(Bi_2015!K30))=0,K77,IF((K77-zval(Bi_2015!K30))&gt;0,K77,Bi_2015!K30)))</f>
        <v/>
      </c>
      <c r="L30" s="99" t="str">
        <f>IF(L77="","",IF((L77-zval(Bi_2015!L30))=0,L77,IF((L77-zval(Bi_2015!L30))&gt;0,L77,Bi_2015!L30)))</f>
        <v/>
      </c>
      <c r="M30" s="99" t="str">
        <f>IF(M77="","",IF((M77-zval(Bi_2015!M30))=0,M77,IF((M77-zval(Bi_2015!M30))&gt;0,M77,Bi_2015!M30)))</f>
        <v/>
      </c>
      <c r="N30" s="99" t="str">
        <f>IF(N77="","",IF((N77-zval(Bi_2015!N30))=0,N77,IF((N77-zval(Bi_2015!N30))&gt;0,N77,Bi_2015!N30)))</f>
        <v/>
      </c>
      <c r="O30" s="99" t="str">
        <f>IF(O77="","",IF((O77-zval(Bi_2015!O30))=0,O77,IF((O77-zval(Bi_2015!O30))&gt;0,O77,Bi_2015!O30)))</f>
        <v/>
      </c>
      <c r="P30" s="99" t="str">
        <f>IF(P77="","",IF((P77-zval(Bi_2015!P30))=0,P77,IF((P77-zval(Bi_2015!P30))&gt;0,P77,Bi_2015!P30)))</f>
        <v/>
      </c>
      <c r="Q30" s="99" t="str">
        <f>IF(Q77="","",IF((Q77-zval(Bi_2015!Q30))=0,Q77,IF((Q77-zval(Bi_2015!Q30))&gt;0,Q77,Bi_2015!Q30)))</f>
        <v/>
      </c>
      <c r="R30" s="99" t="str">
        <f>IF(R77="","",IF((R77-zval(Bi_2015!R30))=0,R77,IF((R77-zval(Bi_2015!R30))&gt;0,R77,Bi_2015!R30)))</f>
        <v/>
      </c>
      <c r="S30" s="99" t="str">
        <f>IF(S77="","",IF((S77-zval(Bi_2015!S30))=0,S77,IF((S77-zval(Bi_2015!S30))&gt;0,S77,Bi_2015!S30)))</f>
        <v/>
      </c>
      <c r="T30" s="99" t="str">
        <f>IF(T77="","",IF((T77-zval(Bi_2015!T30))=0,T77,IF((T77-zval(Bi_2015!T30))&gt;0,T77,Bi_2015!T30)))</f>
        <v/>
      </c>
      <c r="U30" s="99" t="str">
        <f>IF(U77="","",IF((U77-zval(Bi_2015!U30))=0,U77,IF((U77-zval(Bi_2015!U30))&gt;0,U77,Bi_2015!U30)))</f>
        <v/>
      </c>
      <c r="V30" s="99" t="str">
        <f>IF(V77="","",IF((V77-zval(Bi_2015!V30))=0,V77,IF((V77-zval(Bi_2015!V30))&gt;0,V77,Bi_2015!V30)))</f>
        <v/>
      </c>
      <c r="W30" s="99" t="str">
        <f>IF(W77="","",IF((W77-zval(Bi_2015!W30))=0,W77,IF((W77-zval(Bi_2015!W30))&gt;0,W77,Bi_2015!W30)))</f>
        <v/>
      </c>
      <c r="X30" s="194" t="str">
        <f>IF(X77="","",IF((X77-zval(Bi_2015!X30))=0,X77,IF((X77-zval(Bi_2015!X30))&gt;0,X77,Bi_2015!X30)))</f>
        <v/>
      </c>
      <c r="Y30" s="99">
        <f>IF(Y77="","",IF((Y77-zval(Bi_2015!Y30))=0,Y77,IF((Y77-zval(Bi_2015!Y30))&gt;0,Y77,Bi_2015!Y30)))</f>
        <v>0.7</v>
      </c>
      <c r="Z30" s="99" t="str">
        <f>IF(Z77="","",IF((Z77-zval(Bi_2015!Z30))=0,Z77,IF((Z77-zval(Bi_2015!Z30))&gt;0,Z77,Bi_2015!Z30)))</f>
        <v/>
      </c>
      <c r="AA30" s="99" t="str">
        <f>IF(AA77="","",IF((AA77-zval(Bi_2015!AA30))=0,AA77,IF((AA77-zval(Bi_2015!AA30))&gt;0,AA77,Bi_2015!AA30)))</f>
        <v/>
      </c>
      <c r="AB30" s="99" t="str">
        <f>IF(AB77="","",IF((AB77-zval(Bi_2015!AB30))=0,AB77,IF((AB77-zval(Bi_2015!AB30))&gt;0,AB77,Bi_2015!AB30)))</f>
        <v/>
      </c>
      <c r="AC30" s="99" t="str">
        <f>IF(AC77="","",IF((AC77-zval(Bi_2015!AC30))=0,AC77,IF((AC77-zval(Bi_2015!AC30))&gt;0,AC77,Bi_2015!AC30)))</f>
        <v/>
      </c>
      <c r="AD30" s="99" t="str">
        <f>IF(AD77="","",IF((AD77-zval(Bi_2015!AD30))=0,AD77,IF((AD77-zval(Bi_2015!AD30))&gt;0,AD77,Bi_2015!AD30)))</f>
        <v/>
      </c>
      <c r="AE30" s="99" t="str">
        <f>IF(AE77="","",IF((AE77-zval(Bi_2015!AE30))=0,AE77,IF((AE77-zval(Bi_2015!AE30))&gt;0,AE77,Bi_2015!AE30)))</f>
        <v/>
      </c>
      <c r="AF30" s="99">
        <v>1</v>
      </c>
      <c r="AG30" s="195" t="str">
        <f>IF(AG77="","",IF((AG77-zval(Bi_2015!AG30))=0,AG77,IF((AG77-zval(Bi_2015!AG30))&gt;0,AG77,Bi_2015!AG30)))</f>
        <v/>
      </c>
      <c r="AH30" s="195" t="str">
        <f>IF(AH77="","",IF((AH77-zval(Bi_2015!AH30))=0,AH77,IF((AH77-zval(Bi_2015!AH30))&gt;0,AH77,Bi_2015!AH30)))</f>
        <v/>
      </c>
      <c r="AI30" s="195" t="str">
        <f>IF(AI77="","",IF((AI77-zval(Bi_2015!AI30))=0,AI77,IF((AI77-zval(Bi_2015!AI30))&gt;0,AI77,Bi_2015!AI30)))</f>
        <v/>
      </c>
      <c r="AJ30" s="195" t="str">
        <f>IF(AJ77="","",IF((AJ77-zval(Bi_2015!AJ30))=0,AJ77,IF((AJ77-zval(Bi_2015!AJ30))&gt;0,AJ77,Bi_2015!AJ30)))</f>
        <v/>
      </c>
      <c r="AK30" s="195" t="str">
        <f>IF(AK77="","",IF((AK77-zval(Bi_2015!AK30))=0,AK77,IF((AK77-zval(Bi_2015!AK30))&gt;0,AK77,Bi_2015!AK30)))</f>
        <v/>
      </c>
      <c r="AL30" s="195" t="str">
        <f>IF(AL77="","",IF((AL77-zval(Bi_2015!AL30))=0,AL77,IF((AL77-zval(Bi_2015!AL30))&gt;0,AL77,Bi_2015!AL30)))</f>
        <v/>
      </c>
      <c r="AM30" s="196" t="str">
        <f>IF(AM77="","",IF((AM77-zval(Bi_2015!AM30))=0,AM77,IF((AM77-zval(Bi_2015!AM30))&gt;0,AM77,Bi_2015!AM30)))</f>
        <v/>
      </c>
      <c r="AV30" s="9" t="s">
        <v>21</v>
      </c>
      <c r="AW30" s="86"/>
      <c r="AX30" s="77">
        <v>2.4</v>
      </c>
      <c r="AY30" s="77"/>
      <c r="AZ30" s="77"/>
      <c r="BA30" s="77"/>
      <c r="BB30" s="77"/>
      <c r="BC30" s="77">
        <v>5.35</v>
      </c>
      <c r="BD30" s="77">
        <v>0.6</v>
      </c>
      <c r="BE30" s="77"/>
      <c r="BF30" s="77"/>
      <c r="BG30" s="77"/>
      <c r="BH30" s="77"/>
      <c r="BI30" s="77"/>
      <c r="BJ30" s="77"/>
      <c r="BK30" s="77"/>
      <c r="BL30" s="77"/>
      <c r="BM30" s="77"/>
      <c r="BN30" s="77"/>
      <c r="BO30" s="77"/>
      <c r="BP30" s="77"/>
      <c r="BQ30" s="77"/>
      <c r="BR30" s="76"/>
      <c r="BS30" s="77">
        <v>0.7</v>
      </c>
      <c r="BT30" s="77"/>
      <c r="BU30" s="77"/>
      <c r="BV30" s="77"/>
      <c r="BW30" s="77"/>
      <c r="BX30" s="77"/>
      <c r="BY30" s="77"/>
      <c r="BZ30" s="77">
        <v>1.32</v>
      </c>
      <c r="CA30" s="78"/>
      <c r="CB30" s="78"/>
      <c r="CC30" s="78"/>
      <c r="CD30" s="78"/>
      <c r="CE30" s="78"/>
      <c r="CF30" s="78"/>
      <c r="CG30" s="87"/>
    </row>
    <row r="31" spans="1:85" ht="15.75" x14ac:dyDescent="0.25">
      <c r="B31" s="9" t="s">
        <v>22</v>
      </c>
      <c r="C31" s="176" t="str">
        <f>IF(C78="","",IF((C78-zval(Bi_2015!C31))=0,C78,IF((C78-zval(Bi_2015!C31))&gt;0,C78,Bi_2015!C31)))</f>
        <v/>
      </c>
      <c r="D31" s="99" t="str">
        <f>IF(D78="","",IF((D78-zval(Bi_2015!D31))=0,D78,IF((D78-zval(Bi_2015!D31))&gt;0,D78,Bi_2015!D31)))</f>
        <v/>
      </c>
      <c r="E31" s="99" t="str">
        <f>IF(E78="","",IF((E78-zval(Bi_2015!E31))=0,E78,IF((E78-zval(Bi_2015!E31))&gt;0,E78,Bi_2015!E31)))</f>
        <v/>
      </c>
      <c r="F31" s="99" t="str">
        <f>IF(F78="","",IF((F78-zval(Bi_2015!F31))=0,F78,IF((F78-zval(Bi_2015!F31))&gt;0,F78,Bi_2015!F31)))</f>
        <v/>
      </c>
      <c r="G31" s="99" t="str">
        <f>IF(G78="","",IF((G78-zval(Bi_2015!G31))=0,G78,IF((G78-zval(Bi_2015!G31))&gt;0,G78,Bi_2015!G31)))</f>
        <v/>
      </c>
      <c r="H31" s="99" t="str">
        <f>IF(H78="","",IF((H78-zval(Bi_2015!H31))=0,H78,IF((H78-zval(Bi_2015!H31))&gt;0,H78,Bi_2015!H31)))</f>
        <v/>
      </c>
      <c r="I31" s="99">
        <f>IF(I78="","",IF((I78-zval(Bi_2015!I31))=0,I78,IF((I78-zval(Bi_2015!I31))&gt;0,I78,Bi_2015!I31)))</f>
        <v>1</v>
      </c>
      <c r="J31" s="99">
        <f>IF(J78="","",IF((J78-zval(Bi_2015!J31))=0,J78,IF((J78-zval(Bi_2015!J31))&gt;0,J78,Bi_2015!J31)))</f>
        <v>1.6</v>
      </c>
      <c r="K31" s="99" t="str">
        <f>IF(K78="","",IF((K78-zval(Bi_2015!K31))=0,K78,IF((K78-zval(Bi_2015!K31))&gt;0,K78,Bi_2015!K31)))</f>
        <v/>
      </c>
      <c r="L31" s="99" t="str">
        <f>IF(L78="","",IF((L78-zval(Bi_2015!L31))=0,L78,IF((L78-zval(Bi_2015!L31))&gt;0,L78,Bi_2015!L31)))</f>
        <v/>
      </c>
      <c r="M31" s="99">
        <f>IF(M78="","",IF((M78-zval(Bi_2015!M31))=0,M78,IF((M78-zval(Bi_2015!M31))&gt;0,M78,Bi_2015!M31)))</f>
        <v>1</v>
      </c>
      <c r="N31" s="99" t="str">
        <f>IF(N78="","",IF((N78-zval(Bi_2015!N31))=0,N78,IF((N78-zval(Bi_2015!N31))&gt;0,N78,Bi_2015!N31)))</f>
        <v/>
      </c>
      <c r="O31" s="99" t="str">
        <f>IF(O78="","",IF((O78-zval(Bi_2015!O31))=0,O78,IF((O78-zval(Bi_2015!O31))&gt;0,O78,Bi_2015!O31)))</f>
        <v/>
      </c>
      <c r="P31" s="99" t="str">
        <f>IF(P78="","",IF((P78-zval(Bi_2015!P31))=0,P78,IF((P78-zval(Bi_2015!P31))&gt;0,P78,Bi_2015!P31)))</f>
        <v/>
      </c>
      <c r="Q31" s="99" t="str">
        <f>IF(Q78="","",IF((Q78-zval(Bi_2015!Q31))=0,Q78,IF((Q78-zval(Bi_2015!Q31))&gt;0,Q78,Bi_2015!Q31)))</f>
        <v/>
      </c>
      <c r="R31" s="99" t="str">
        <f>IF(R78="","",IF((R78-zval(Bi_2015!R31))=0,R78,IF((R78-zval(Bi_2015!R31))&gt;0,R78,Bi_2015!R31)))</f>
        <v/>
      </c>
      <c r="S31" s="99" t="str">
        <f>IF(S78="","",IF((S78-zval(Bi_2015!S31))=0,S78,IF((S78-zval(Bi_2015!S31))&gt;0,S78,Bi_2015!S31)))</f>
        <v/>
      </c>
      <c r="T31" s="99" t="str">
        <f>IF(T78="","",IF((T78-zval(Bi_2015!T31))=0,T78,IF((T78-zval(Bi_2015!T31))&gt;0,T78,Bi_2015!T31)))</f>
        <v/>
      </c>
      <c r="U31" s="99" t="str">
        <f>IF(U78="","",IF((U78-zval(Bi_2015!U31))=0,U78,IF((U78-zval(Bi_2015!U31))&gt;0,U78,Bi_2015!U31)))</f>
        <v/>
      </c>
      <c r="V31" s="99" t="str">
        <f>IF(V78="","",IF((V78-zval(Bi_2015!V31))=0,V78,IF((V78-zval(Bi_2015!V31))&gt;0,V78,Bi_2015!V31)))</f>
        <v/>
      </c>
      <c r="W31" s="99" t="str">
        <f>IF(W78="","",IF((W78-zval(Bi_2015!W31))=0,W78,IF((W78-zval(Bi_2015!W31))&gt;0,W78,Bi_2015!W31)))</f>
        <v/>
      </c>
      <c r="X31" s="99">
        <f>IF(X78="","",IF((X78-zval(Bi_2015!X31))=0,X78,IF((X78-zval(Bi_2015!X31))&gt;0,X78,Bi_2015!X31)))</f>
        <v>0.7</v>
      </c>
      <c r="Y31" s="194" t="str">
        <f>IF(Y78="","",IF((Y78-zval(Bi_2015!Y31))=0,Y78,IF((Y78-zval(Bi_2015!Y31))&gt;0,Y78,Bi_2015!Y31)))</f>
        <v/>
      </c>
      <c r="Z31" s="99" t="str">
        <f>IF(Z78="","",IF((Z78-zval(Bi_2015!Z31))=0,Z78,IF((Z78-zval(Bi_2015!Z31))&gt;0,Z78,Bi_2015!Z31)))</f>
        <v/>
      </c>
      <c r="AA31" s="99" t="str">
        <f>IF(AA78="","",IF((AA78-zval(Bi_2015!AA31))=0,AA78,IF((AA78-zval(Bi_2015!AA31))&gt;0,AA78,Bi_2015!AA31)))</f>
        <v/>
      </c>
      <c r="AB31" s="99" t="str">
        <f>IF(AB78="","",IF((AB78-zval(Bi_2015!AB31))=0,AB78,IF((AB78-zval(Bi_2015!AB31))&gt;0,AB78,Bi_2015!AB31)))</f>
        <v/>
      </c>
      <c r="AC31" s="99">
        <f>IF(AC78="","",IF((AC78-zval(Bi_2015!AC31))=0,AC78,IF((AC78-zval(Bi_2015!AC31))&gt;0,AC78,Bi_2015!AC31)))</f>
        <v>4.55</v>
      </c>
      <c r="AD31" s="99" t="str">
        <f>IF(AD78="","",IF((AD78-zval(Bi_2015!AD31))=0,AD78,IF((AD78-zval(Bi_2015!AD31))&gt;0,AD78,Bi_2015!AD31)))</f>
        <v/>
      </c>
      <c r="AE31" s="99" t="str">
        <f>IF(AE78="","",IF((AE78-zval(Bi_2015!AE31))=0,AE78,IF((AE78-zval(Bi_2015!AE31))&gt;0,AE78,Bi_2015!AE31)))</f>
        <v/>
      </c>
      <c r="AF31" s="205">
        <v>0</v>
      </c>
      <c r="AG31" s="195" t="str">
        <f>IF(AG78="","",IF((AG78-zval(Bi_2015!AG31))=0,AG78,IF((AG78-zval(Bi_2015!AG31))&gt;0,AG78,Bi_2015!AG31)))</f>
        <v/>
      </c>
      <c r="AH31" s="195" t="str">
        <f>IF(AH78="","",IF((AH78-zval(Bi_2015!AH31))=0,AH78,IF((AH78-zval(Bi_2015!AH31))&gt;0,AH78,Bi_2015!AH31)))</f>
        <v/>
      </c>
      <c r="AI31" s="195" t="str">
        <f>IF(AI78="","",IF((AI78-zval(Bi_2015!AI31))=0,AI78,IF((AI78-zval(Bi_2015!AI31))&gt;0,AI78,Bi_2015!AI31)))</f>
        <v/>
      </c>
      <c r="AJ31" s="195" t="str">
        <f>IF(AJ78="","",IF((AJ78-zval(Bi_2015!AJ31))=0,AJ78,IF((AJ78-zval(Bi_2015!AJ31))&gt;0,AJ78,Bi_2015!AJ31)))</f>
        <v/>
      </c>
      <c r="AK31" s="195" t="str">
        <f>IF(AK78="","",IF((AK78-zval(Bi_2015!AK31))=0,AK78,IF((AK78-zval(Bi_2015!AK31))&gt;0,AK78,Bi_2015!AK31)))</f>
        <v/>
      </c>
      <c r="AL31" s="195" t="str">
        <f>IF(AL78="","",IF((AL78-zval(Bi_2015!AL31))=0,AL78,IF((AL78-zval(Bi_2015!AL31))&gt;0,AL78,Bi_2015!AL31)))</f>
        <v/>
      </c>
      <c r="AM31" s="196" t="str">
        <f>IF(AM78="","",IF((AM78-zval(Bi_2015!AM31))=0,AM78,IF((AM78-zval(Bi_2015!AM31))&gt;0,AM78,Bi_2015!AM31)))</f>
        <v/>
      </c>
      <c r="AV31" s="9" t="s">
        <v>22</v>
      </c>
      <c r="AW31" s="86"/>
      <c r="AX31" s="77"/>
      <c r="AY31" s="77"/>
      <c r="AZ31" s="77"/>
      <c r="BA31" s="77"/>
      <c r="BB31" s="77"/>
      <c r="BC31" s="77">
        <v>1</v>
      </c>
      <c r="BD31" s="77">
        <v>1.6</v>
      </c>
      <c r="BE31" s="77"/>
      <c r="BF31" s="77"/>
      <c r="BG31" s="77">
        <v>0.1</v>
      </c>
      <c r="BH31" s="77"/>
      <c r="BI31" s="77"/>
      <c r="BJ31" s="77"/>
      <c r="BK31" s="77"/>
      <c r="BL31" s="77"/>
      <c r="BM31" s="77"/>
      <c r="BN31" s="77"/>
      <c r="BO31" s="77"/>
      <c r="BP31" s="77"/>
      <c r="BQ31" s="77"/>
      <c r="BR31" s="77">
        <v>0.7</v>
      </c>
      <c r="BS31" s="76"/>
      <c r="BT31" s="77"/>
      <c r="BU31" s="77"/>
      <c r="BV31" s="77"/>
      <c r="BW31" s="77">
        <v>4.3499999999999996</v>
      </c>
      <c r="BX31" s="77"/>
      <c r="BY31" s="77"/>
      <c r="BZ31" s="77"/>
      <c r="CA31" s="78"/>
      <c r="CB31" s="78"/>
      <c r="CC31" s="78"/>
      <c r="CD31" s="78"/>
      <c r="CE31" s="78"/>
      <c r="CF31" s="78"/>
      <c r="CG31" s="87"/>
    </row>
    <row r="32" spans="1:85" ht="15.75" x14ac:dyDescent="0.25">
      <c r="B32" s="9" t="s">
        <v>23</v>
      </c>
      <c r="C32" s="176" t="str">
        <f>IF(C79="","",IF((C79-zval(Bi_2015!C32))=0,C79,IF((C79-zval(Bi_2015!C32))&gt;0,C79,Bi_2015!C32)))</f>
        <v/>
      </c>
      <c r="D32" s="99" t="str">
        <f>IF(D79="","",IF((D79-zval(Bi_2015!D32))=0,D79,IF((D79-zval(Bi_2015!D32))&gt;0,D79,Bi_2015!D32)))</f>
        <v/>
      </c>
      <c r="E32" s="99" t="str">
        <f>IF(E79="","",IF((E79-zval(Bi_2015!E32))=0,E79,IF((E79-zval(Bi_2015!E32))&gt;0,E79,Bi_2015!E32)))</f>
        <v/>
      </c>
      <c r="F32" s="99" t="str">
        <f>IF(F79="","",IF((F79-zval(Bi_2015!F32))=0,F79,IF((F79-zval(Bi_2015!F32))&gt;0,F79,Bi_2015!F32)))</f>
        <v/>
      </c>
      <c r="G32" s="99" t="str">
        <f>IF(G79="","",IF((G79-zval(Bi_2015!G32))=0,G79,IF((G79-zval(Bi_2015!G32))&gt;0,G79,Bi_2015!G32)))</f>
        <v/>
      </c>
      <c r="H32" s="99">
        <f>IF(H79="","",IF((H79-zval(Bi_2015!H32))=0,H79,IF((H79-zval(Bi_2015!H32))&gt;0,H79,Bi_2015!H32)))</f>
        <v>2</v>
      </c>
      <c r="I32" s="159">
        <f>Z15</f>
        <v>3.1</v>
      </c>
      <c r="J32" s="99" t="str">
        <f>IF(J79="","",IF((J79-zval(Bi_2015!J32))=0,J79,IF((J79-zval(Bi_2015!J32))&gt;0,J79,Bi_2015!J32)))</f>
        <v/>
      </c>
      <c r="K32" s="99" t="str">
        <f>IF(K79="","",IF((K79-zval(Bi_2015!K32))=0,K79,IF((K79-zval(Bi_2015!K32))&gt;0,K79,Bi_2015!K32)))</f>
        <v/>
      </c>
      <c r="L32" s="99" t="str">
        <f>IF(L79="","",IF((L79-zval(Bi_2015!L32))=0,L79,IF((L79-zval(Bi_2015!L32))&gt;0,L79,Bi_2015!L32)))</f>
        <v/>
      </c>
      <c r="M32" s="99" t="str">
        <f>IF(M79="","",IF((M79-zval(Bi_2015!M32))=0,M79,IF((M79-zval(Bi_2015!M32))&gt;0,M79,Bi_2015!M32)))</f>
        <v/>
      </c>
      <c r="N32" s="99" t="str">
        <f>IF(N79="","",IF((N79-zval(Bi_2015!N32))=0,N79,IF((N79-zval(Bi_2015!N32))&gt;0,N79,Bi_2015!N32)))</f>
        <v/>
      </c>
      <c r="O32" s="99" t="str">
        <f>IF(O79="","",IF((O79-zval(Bi_2015!O32))=0,O79,IF((O79-zval(Bi_2015!O32))&gt;0,O79,Bi_2015!O32)))</f>
        <v/>
      </c>
      <c r="P32" s="99" t="str">
        <f>IF(P79="","",IF((P79-zval(Bi_2015!P32))=0,P79,IF((P79-zval(Bi_2015!P32))&gt;0,P79,Bi_2015!P32)))</f>
        <v/>
      </c>
      <c r="Q32" s="99" t="str">
        <f>IF(Q79="","",IF((Q79-zval(Bi_2015!Q32))=0,Q79,IF((Q79-zval(Bi_2015!Q32))&gt;0,Q79,Bi_2015!Q32)))</f>
        <v/>
      </c>
      <c r="R32" s="99" t="str">
        <f>IF(R79="","",IF((R79-zval(Bi_2015!R32))=0,R79,IF((R79-zval(Bi_2015!R32))&gt;0,R79,Bi_2015!R32)))</f>
        <v/>
      </c>
      <c r="S32" s="99" t="str">
        <f>IF(S79="","",IF((S79-zval(Bi_2015!S32))=0,S79,IF((S79-zval(Bi_2015!S32))&gt;0,S79,Bi_2015!S32)))</f>
        <v/>
      </c>
      <c r="T32" s="99">
        <f>IF(T79="","",IF((T79-zval(Bi_2015!T32))=0,T79,IF((T79-zval(Bi_2015!T32))&gt;0,T79,Bi_2015!T32)))</f>
        <v>1</v>
      </c>
      <c r="U32" s="99" t="str">
        <f>IF(U79="","",IF((U79-zval(Bi_2015!U32))=0,U79,IF((U79-zval(Bi_2015!U32))&gt;0,U79,Bi_2015!U32)))</f>
        <v/>
      </c>
      <c r="V32" s="99" t="str">
        <f>IF(V79="","",IF((V79-zval(Bi_2015!V32))=0,V79,IF((V79-zval(Bi_2015!V32))&gt;0,V79,Bi_2015!V32)))</f>
        <v/>
      </c>
      <c r="W32" s="99" t="str">
        <f>IF(W79="","",IF((W79-zval(Bi_2015!W32))=0,W79,IF((W79-zval(Bi_2015!W32))&gt;0,W79,Bi_2015!W32)))</f>
        <v/>
      </c>
      <c r="X32" s="99" t="str">
        <f>IF(X79="","",IF((X79-zval(Bi_2015!X32))=0,X79,IF((X79-zval(Bi_2015!X32))&gt;0,X79,Bi_2015!X32)))</f>
        <v/>
      </c>
      <c r="Y32" s="99" t="str">
        <f>IF(Y79="","",IF((Y79-zval(Bi_2015!Y32))=0,Y79,IF((Y79-zval(Bi_2015!Y32))&gt;0,Y79,Bi_2015!Y32)))</f>
        <v/>
      </c>
      <c r="Z32" s="194" t="str">
        <f>IF(Z79="","",IF((Z79-zval(Bi_2015!Z32))=0,Z79,IF((Z79-zval(Bi_2015!Z32))&gt;0,Z79,Bi_2015!Z32)))</f>
        <v/>
      </c>
      <c r="AA32" s="99" t="str">
        <f>IF(AA79="","",IF((AA79-zval(Bi_2015!AA32))=0,AA79,IF((AA79-zval(Bi_2015!AA32))&gt;0,AA79,Bi_2015!AA32)))</f>
        <v/>
      </c>
      <c r="AB32" s="99" t="str">
        <f>IF(AB79="","",IF((AB79-zval(Bi_2015!AB32))=0,AB79,IF((AB79-zval(Bi_2015!AB32))&gt;0,AB79,Bi_2015!AB32)))</f>
        <v/>
      </c>
      <c r="AC32" s="99">
        <f>IF(AC79="","",IF((AC79-zval(Bi_2015!AC32))=0,AC79,IF((AC79-zval(Bi_2015!AC32))&gt;0,AC79,Bi_2015!AC32)))</f>
        <v>0.6</v>
      </c>
      <c r="AD32" s="99" t="str">
        <f>IF(AD79="","",IF((AD79-zval(Bi_2015!AD32))=0,AD79,IF((AD79-zval(Bi_2015!AD32))&gt;0,AD79,Bi_2015!AD32)))</f>
        <v/>
      </c>
      <c r="AE32" s="99">
        <f>IF(AE79="","",IF((AE79-zval(Bi_2015!AE32))=0,AE79,IF((AE79-zval(Bi_2015!AE32))&gt;0,AE79,Bi_2015!AE32)))</f>
        <v>0.75</v>
      </c>
      <c r="AF32" s="99" t="str">
        <f>IF(AF79="","",IF((AF79-zval(Bi_2015!AF32))=0,AF79,IF((AF79-zval(Bi_2015!AF32))&gt;0,AF79,Bi_2015!AF32)))</f>
        <v/>
      </c>
      <c r="AG32" s="195" t="str">
        <f>IF(AG79="","",IF((AG79-zval(Bi_2015!AG32))=0,AG79,IF((AG79-zval(Bi_2015!AG32))&gt;0,AG79,Bi_2015!AG32)))</f>
        <v/>
      </c>
      <c r="AH32" s="195" t="str">
        <f>IF(AH79="","",IF((AH79-zval(Bi_2015!AH32))=0,AH79,IF((AH79-zval(Bi_2015!AH32))&gt;0,AH79,Bi_2015!AH32)))</f>
        <v/>
      </c>
      <c r="AI32" s="195" t="str">
        <f>IF(AI79="","",IF((AI79-zval(Bi_2015!AI32))=0,AI79,IF((AI79-zval(Bi_2015!AI32))&gt;0,AI79,Bi_2015!AI32)))</f>
        <v/>
      </c>
      <c r="AJ32" s="195" t="str">
        <f>IF(AJ79="","",IF((AJ79-zval(Bi_2015!AJ32))=0,AJ79,IF((AJ79-zval(Bi_2015!AJ32))&gt;0,AJ79,Bi_2015!AJ32)))</f>
        <v/>
      </c>
      <c r="AK32" s="195" t="str">
        <f>IF(AK79="","",IF((AK79-zval(Bi_2015!AK32))=0,AK79,IF((AK79-zval(Bi_2015!AK32))&gt;0,AK79,Bi_2015!AK32)))</f>
        <v/>
      </c>
      <c r="AL32" s="195" t="str">
        <f>IF(AL79="","",IF((AL79-zval(Bi_2015!AL32))=0,AL79,IF((AL79-zval(Bi_2015!AL32))&gt;0,AL79,Bi_2015!AL32)))</f>
        <v/>
      </c>
      <c r="AM32" s="196" t="str">
        <f>IF(AM79="","",IF((AM79-zval(Bi_2015!AM32))=0,AM79,IF((AM79-zval(Bi_2015!AM32))&gt;0,AM79,Bi_2015!AM32)))</f>
        <v/>
      </c>
      <c r="AV32" s="9" t="s">
        <v>23</v>
      </c>
      <c r="AW32" s="86"/>
      <c r="AX32" s="77"/>
      <c r="AY32" s="77"/>
      <c r="AZ32" s="77"/>
      <c r="BA32" s="77"/>
      <c r="BB32" s="77">
        <v>0.8</v>
      </c>
      <c r="BC32" s="77">
        <v>2.5</v>
      </c>
      <c r="BD32" s="77"/>
      <c r="BE32" s="77"/>
      <c r="BF32" s="77"/>
      <c r="BG32" s="77"/>
      <c r="BH32" s="77"/>
      <c r="BI32" s="77"/>
      <c r="BJ32" s="77"/>
      <c r="BK32" s="77"/>
      <c r="BL32" s="77"/>
      <c r="BM32" s="77"/>
      <c r="BN32" s="77">
        <v>1</v>
      </c>
      <c r="BO32" s="77"/>
      <c r="BP32" s="77"/>
      <c r="BQ32" s="77"/>
      <c r="BR32" s="77"/>
      <c r="BS32" s="77"/>
      <c r="BT32" s="76"/>
      <c r="BU32" s="77"/>
      <c r="BV32" s="77"/>
      <c r="BW32" s="77">
        <v>0.6</v>
      </c>
      <c r="BX32" s="77"/>
      <c r="BY32" s="77">
        <v>0.5</v>
      </c>
      <c r="BZ32" s="77"/>
      <c r="CA32" s="78"/>
      <c r="CB32" s="78"/>
      <c r="CC32" s="78"/>
      <c r="CD32" s="78"/>
      <c r="CE32" s="78"/>
      <c r="CF32" s="78"/>
      <c r="CG32" s="87"/>
    </row>
    <row r="33" spans="2:85" ht="15.75" x14ac:dyDescent="0.25">
      <c r="B33" s="9" t="s">
        <v>24</v>
      </c>
      <c r="C33" s="176" t="str">
        <f>IF(C80="","",IF((C80-zval(Bi_2015!C33))=0,C80,IF((C80-zval(Bi_2015!C33))&gt;0,C80,Bi_2015!C33)))</f>
        <v/>
      </c>
      <c r="D33" s="99" t="str">
        <f>IF(D80="","",IF((D80-zval(Bi_2015!D33))=0,D80,IF((D80-zval(Bi_2015!D33))&gt;0,D80,Bi_2015!D33)))</f>
        <v/>
      </c>
      <c r="E33" s="99" t="str">
        <f>IF(E80="","",IF((E80-zval(Bi_2015!E33))=0,E80,IF((E80-zval(Bi_2015!E33))&gt;0,E80,Bi_2015!E33)))</f>
        <v/>
      </c>
      <c r="F33" s="99" t="str">
        <f>IF(F80="","",IF((F80-zval(Bi_2015!F33))=0,F80,IF((F80-zval(Bi_2015!F33))&gt;0,F80,Bi_2015!F33)))</f>
        <v/>
      </c>
      <c r="G33" s="99" t="str">
        <f>IF(G80="","",IF((G80-zval(Bi_2015!G33))=0,G80,IF((G80-zval(Bi_2015!G33))&gt;0,G80,Bi_2015!G33)))</f>
        <v/>
      </c>
      <c r="H33" s="99" t="str">
        <f>IF(H80="","",IF((H80-zval(Bi_2015!H33))=0,H80,IF((H80-zval(Bi_2015!H33))&gt;0,H80,Bi_2015!H33)))</f>
        <v/>
      </c>
      <c r="I33" s="99" t="str">
        <f>IF(I80="","",IF((I80-zval(Bi_2015!I33))=0,I80,IF((I80-zval(Bi_2015!I33))&gt;0,I80,Bi_2015!I33)))</f>
        <v/>
      </c>
      <c r="J33" s="99" t="str">
        <f>IF(J80="","",IF((J80-zval(Bi_2015!J33))=0,J80,IF((J80-zval(Bi_2015!J33))&gt;0,J80,Bi_2015!J33)))</f>
        <v/>
      </c>
      <c r="K33" s="99" t="str">
        <f>IF(K80="","",IF((K80-zval(Bi_2015!K33))=0,K80,IF((K80-zval(Bi_2015!K33))&gt;0,K80,Bi_2015!K33)))</f>
        <v/>
      </c>
      <c r="L33" s="99">
        <v>3.5</v>
      </c>
      <c r="M33" s="99" t="str">
        <f>IF(M80="","",IF((M80-zval(Bi_2015!M33))=0,M80,IF((M80-zval(Bi_2015!M33))&gt;0,M80,Bi_2015!M33)))</f>
        <v/>
      </c>
      <c r="N33" s="99" t="str">
        <f>IF(N80="","",IF((N80-zval(Bi_2015!N33))=0,N80,IF((N80-zval(Bi_2015!N33))&gt;0,N80,Bi_2015!N33)))</f>
        <v/>
      </c>
      <c r="O33" s="99" t="str">
        <f>IF(O80="","",IF((O80-zval(Bi_2015!O33))=0,O80,IF((O80-zval(Bi_2015!O33))&gt;0,O80,Bi_2015!O33)))</f>
        <v/>
      </c>
      <c r="P33" s="99" t="str">
        <f>IF(P80="","",IF((P80-zval(Bi_2015!P33))=0,P80,IF((P80-zval(Bi_2015!P33))&gt;0,P80,Bi_2015!P33)))</f>
        <v/>
      </c>
      <c r="Q33" s="99" t="str">
        <f>IF(Q80="","",IF((Q80-zval(Bi_2015!Q33))=0,Q80,IF((Q80-zval(Bi_2015!Q33))&gt;0,Q80,Bi_2015!Q33)))</f>
        <v/>
      </c>
      <c r="R33" s="99" t="str">
        <f>IF(R80="","",IF((R80-zval(Bi_2015!R33))=0,R80,IF((R80-zval(Bi_2015!R33))&gt;0,R80,Bi_2015!R33)))</f>
        <v/>
      </c>
      <c r="S33" s="99" t="str">
        <f>IF(S80="","",IF((S80-zval(Bi_2015!S33))=0,S80,IF((S80-zval(Bi_2015!S33))&gt;0,S80,Bi_2015!S33)))</f>
        <v/>
      </c>
      <c r="T33" s="99" t="str">
        <f>IF(T80="","",IF((T80-zval(Bi_2015!T33))=0,T80,IF((T80-zval(Bi_2015!T33))&gt;0,T80,Bi_2015!T33)))</f>
        <v/>
      </c>
      <c r="U33" s="99" t="str">
        <f>IF(U80="","",IF((U80-zval(Bi_2015!U33))=0,U80,IF((U80-zval(Bi_2015!U33))&gt;0,U80,Bi_2015!U33)))</f>
        <v/>
      </c>
      <c r="V33" s="99" t="str">
        <f>IF(V80="","",IF((V80-zval(Bi_2015!V33))=0,V80,IF((V80-zval(Bi_2015!V33))&gt;0,V80,Bi_2015!V33)))</f>
        <v/>
      </c>
      <c r="W33" s="99" t="str">
        <f>IF(W80="","",IF((W80-zval(Bi_2015!W33))=0,W80,IF((W80-zval(Bi_2015!W33))&gt;0,W80,Bi_2015!W33)))</f>
        <v/>
      </c>
      <c r="X33" s="99" t="str">
        <f>IF(X80="","",IF((X80-zval(Bi_2015!X33))=0,X80,IF((X80-zval(Bi_2015!X33))&gt;0,X80,Bi_2015!X33)))</f>
        <v/>
      </c>
      <c r="Y33" s="99" t="str">
        <f>IF(Y80="","",IF((Y80-zval(Bi_2015!Y33))=0,Y80,IF((Y80-zval(Bi_2015!Y33))&gt;0,Y80,Bi_2015!Y33)))</f>
        <v/>
      </c>
      <c r="Z33" s="99" t="str">
        <f>IF(Z80="","",IF((Z80-zval(Bi_2015!Z33))=0,Z80,IF((Z80-zval(Bi_2015!Z33))&gt;0,Z80,Bi_2015!Z33)))</f>
        <v/>
      </c>
      <c r="AA33" s="194" t="str">
        <f>IF(AA80="","",IF((AA80-zval(Bi_2015!AA33))=0,AA80,IF((AA80-zval(Bi_2015!AA33))&gt;0,AA80,Bi_2015!AA33)))</f>
        <v/>
      </c>
      <c r="AB33" s="99" t="str">
        <f>IF(AB80="","",IF((AB80-zval(Bi_2015!AB33))=0,AB80,IF((AB80-zval(Bi_2015!AB33))&gt;0,AB80,Bi_2015!AB33)))</f>
        <v/>
      </c>
      <c r="AC33" s="99" t="str">
        <f>IF(AC80="","",IF((AC80-zval(Bi_2015!AC33))=0,AC80,IF((AC80-zval(Bi_2015!AC33))&gt;0,AC80,Bi_2015!AC33)))</f>
        <v/>
      </c>
      <c r="AD33" s="99" t="str">
        <f>IF(AD80="","",IF((AD80-zval(Bi_2015!AD33))=0,AD80,IF((AD80-zval(Bi_2015!AD33))&gt;0,AD80,Bi_2015!AD33)))</f>
        <v/>
      </c>
      <c r="AE33" s="99" t="str">
        <f>IF(AE80="","",IF((AE80-zval(Bi_2015!AE33))=0,AE80,IF((AE80-zval(Bi_2015!AE33))&gt;0,AE80,Bi_2015!AE33)))</f>
        <v/>
      </c>
      <c r="AF33" s="99" t="str">
        <f>IF(AF80="","",IF((AF80-zval(Bi_2015!AF33))=0,AF80,IF((AF80-zval(Bi_2015!AF33))&gt;0,AF80,Bi_2015!AF33)))</f>
        <v/>
      </c>
      <c r="AG33" s="195" t="str">
        <f>IF(AG80="","",IF((AG80-zval(Bi_2015!AG33))=0,AG80,IF((AG80-zval(Bi_2015!AG33))&gt;0,AG80,Bi_2015!AG33)))</f>
        <v/>
      </c>
      <c r="AH33" s="195" t="str">
        <f>IF(AH80="","",IF((AH80-zval(Bi_2015!AH33))=0,AH80,IF((AH80-zval(Bi_2015!AH33))&gt;0,AH80,Bi_2015!AH33)))</f>
        <v/>
      </c>
      <c r="AI33" s="195" t="str">
        <f>IF(AI80="","",IF((AI80-zval(Bi_2015!AI33))=0,AI80,IF((AI80-zval(Bi_2015!AI33))&gt;0,AI80,Bi_2015!AI33)))</f>
        <v/>
      </c>
      <c r="AJ33" s="195" t="str">
        <f>IF(AJ80="","",IF((AJ80-zval(Bi_2015!AJ33))=0,AJ80,IF((AJ80-zval(Bi_2015!AJ33))&gt;0,AJ80,Bi_2015!AJ33)))</f>
        <v/>
      </c>
      <c r="AK33" s="195" t="str">
        <f>IF(AK80="","",IF((AK80-zval(Bi_2015!AK33))=0,AK80,IF((AK80-zval(Bi_2015!AK33))&gt;0,AK80,Bi_2015!AK33)))</f>
        <v/>
      </c>
      <c r="AL33" s="195" t="str">
        <f>IF(AL80="","",IF((AL80-zval(Bi_2015!AL33))=0,AL80,IF((AL80-zval(Bi_2015!AL33))&gt;0,AL80,Bi_2015!AL33)))</f>
        <v/>
      </c>
      <c r="AM33" s="196" t="str">
        <f>IF(AM80="","",IF((AM80-zval(Bi_2015!AM33))=0,AM80,IF((AM80-zval(Bi_2015!AM33))&gt;0,AM80,Bi_2015!AM33)))</f>
        <v/>
      </c>
      <c r="AV33" s="9" t="s">
        <v>24</v>
      </c>
      <c r="AW33" s="86"/>
      <c r="AX33" s="77"/>
      <c r="AY33" s="77"/>
      <c r="AZ33" s="77"/>
      <c r="BA33" s="77"/>
      <c r="BB33" s="77"/>
      <c r="BC33" s="77"/>
      <c r="BD33" s="77"/>
      <c r="BE33" s="77"/>
      <c r="BF33" s="77">
        <v>3</v>
      </c>
      <c r="BG33" s="77"/>
      <c r="BH33" s="77"/>
      <c r="BI33" s="77"/>
      <c r="BJ33" s="77"/>
      <c r="BK33" s="77"/>
      <c r="BL33" s="77"/>
      <c r="BM33" s="77"/>
      <c r="BN33" s="77"/>
      <c r="BO33" s="77"/>
      <c r="BP33" s="77"/>
      <c r="BQ33" s="77"/>
      <c r="BR33" s="77"/>
      <c r="BS33" s="77"/>
      <c r="BT33" s="77"/>
      <c r="BU33" s="76"/>
      <c r="BV33" s="77"/>
      <c r="BW33" s="77"/>
      <c r="BX33" s="77"/>
      <c r="BY33" s="77"/>
      <c r="BZ33" s="77"/>
      <c r="CA33" s="78"/>
      <c r="CB33" s="78"/>
      <c r="CC33" s="78"/>
      <c r="CD33" s="78"/>
      <c r="CE33" s="78"/>
      <c r="CF33" s="78"/>
      <c r="CG33" s="87"/>
    </row>
    <row r="34" spans="2:85" ht="15.75" x14ac:dyDescent="0.25">
      <c r="B34" s="9" t="s">
        <v>25</v>
      </c>
      <c r="C34" s="176" t="str">
        <f>IF(C81="","",IF((C81-zval(Bi_2015!C34))=0,C81,IF((C81-zval(Bi_2015!C34))&gt;0,C81,Bi_2015!C34)))</f>
        <v/>
      </c>
      <c r="D34" s="99" t="str">
        <f>IF(D81="","",IF((D81-zval(Bi_2015!D34))=0,D81,IF((D81-zval(Bi_2015!D34))&gt;0,D81,Bi_2015!D34)))</f>
        <v/>
      </c>
      <c r="E34" s="99">
        <v>1.4</v>
      </c>
      <c r="F34" s="99" t="str">
        <f>IF(F81="","",IF((F81-zval(Bi_2015!F34))=0,F81,IF((F81-zval(Bi_2015!F34))&gt;0,F81,Bi_2015!F34)))</f>
        <v/>
      </c>
      <c r="G34" s="99" t="str">
        <f>IF(G81="","",IF((G81-zval(Bi_2015!G34))=0,G81,IF((G81-zval(Bi_2015!G34))&gt;0,G81,Bi_2015!G34)))</f>
        <v/>
      </c>
      <c r="H34" s="99" t="str">
        <f>IF(H81="","",IF((H81-zval(Bi_2015!H34))=0,H81,IF((H81-zval(Bi_2015!H34))&gt;0,H81,Bi_2015!H34)))</f>
        <v/>
      </c>
      <c r="I34" s="99" t="str">
        <f>IF(I81="","",IF((I81-zval(Bi_2015!I34))=0,I81,IF((I81-zval(Bi_2015!I34))&gt;0,I81,Bi_2015!I34)))</f>
        <v/>
      </c>
      <c r="J34" s="99" t="str">
        <f>IF(J81="","",IF((J81-zval(Bi_2015!J34))=0,J81,IF((J81-zval(Bi_2015!J34))&gt;0,J81,Bi_2015!J34)))</f>
        <v/>
      </c>
      <c r="K34" s="99" t="str">
        <f>IF(K81="","",IF((K81-zval(Bi_2015!K34))=0,K81,IF((K81-zval(Bi_2015!K34))&gt;0,K81,Bi_2015!K34)))</f>
        <v/>
      </c>
      <c r="L34" s="99" t="str">
        <f>IF(L81="","",IF((L81-zval(Bi_2015!L34))=0,L81,IF((L81-zval(Bi_2015!L34))&gt;0,L81,Bi_2015!L34)))</f>
        <v/>
      </c>
      <c r="M34" s="99" t="str">
        <f>IF(M81="","",IF((M81-zval(Bi_2015!M34))=0,M81,IF((M81-zval(Bi_2015!M34))&gt;0,M81,Bi_2015!M34)))</f>
        <v/>
      </c>
      <c r="N34" s="99" t="str">
        <f>IF(N81="","",IF((N81-zval(Bi_2015!N34))=0,N81,IF((N81-zval(Bi_2015!N34))&gt;0,N81,Bi_2015!N34)))</f>
        <v/>
      </c>
      <c r="O34" s="99" t="str">
        <f>IF(O81="","",IF((O81-zval(Bi_2015!O34))=0,O81,IF((O81-zval(Bi_2015!O34))&gt;0,O81,Bi_2015!O34)))</f>
        <v/>
      </c>
      <c r="P34" s="99">
        <f>IF(P81="","",IF((P81-zval(Bi_2015!P34))=0,P81,IF((P81-zval(Bi_2015!P34))&gt;0,P81,Bi_2015!P34)))</f>
        <v>1.4</v>
      </c>
      <c r="Q34" s="99" t="str">
        <f>IF(Q81="","",IF((Q81-zval(Bi_2015!Q34))=0,Q81,IF((Q81-zval(Bi_2015!Q34))&gt;0,Q81,Bi_2015!Q34)))</f>
        <v/>
      </c>
      <c r="R34" s="99" t="str">
        <f>IF(R81="","",IF((R81-zval(Bi_2015!R34))=0,R81,IF((R81-zval(Bi_2015!R34))&gt;0,R81,Bi_2015!R34)))</f>
        <v/>
      </c>
      <c r="S34" s="99" t="str">
        <f>IF(S81="","",IF((S81-zval(Bi_2015!S34))=0,S81,IF((S81-zval(Bi_2015!S34))&gt;0,S81,Bi_2015!S34)))</f>
        <v/>
      </c>
      <c r="T34" s="99" t="str">
        <f>IF(T81="","",IF((T81-zval(Bi_2015!T34))=0,T81,IF((T81-zval(Bi_2015!T34))&gt;0,T81,Bi_2015!T34)))</f>
        <v/>
      </c>
      <c r="U34" s="99" t="str">
        <f>IF(U81="","",IF((U81-zval(Bi_2015!U34))=0,U81,IF((U81-zval(Bi_2015!U34))&gt;0,U81,Bi_2015!U34)))</f>
        <v/>
      </c>
      <c r="V34" s="99" t="str">
        <f>IF(V81="","",IF((V81-zval(Bi_2015!V34))=0,V81,IF((V81-zval(Bi_2015!V34))&gt;0,V81,Bi_2015!V34)))</f>
        <v/>
      </c>
      <c r="W34" s="99" t="str">
        <f>IF(W81="","",IF((W81-zval(Bi_2015!W34))=0,W81,IF((W81-zval(Bi_2015!W34))&gt;0,W81,Bi_2015!W34)))</f>
        <v/>
      </c>
      <c r="X34" s="99" t="str">
        <f>IF(X81="","",IF((X81-zval(Bi_2015!X34))=0,X81,IF((X81-zval(Bi_2015!X34))&gt;0,X81,Bi_2015!X34)))</f>
        <v/>
      </c>
      <c r="Y34" s="99" t="str">
        <f>IF(Y81="","",IF((Y81-zval(Bi_2015!Y34))=0,Y81,IF((Y81-zval(Bi_2015!Y34))&gt;0,Y81,Bi_2015!Y34)))</f>
        <v/>
      </c>
      <c r="Z34" s="99" t="str">
        <f>IF(Z81="","",IF((Z81-zval(Bi_2015!Z34))=0,Z81,IF((Z81-zval(Bi_2015!Z34))&gt;0,Z81,Bi_2015!Z34)))</f>
        <v/>
      </c>
      <c r="AA34" s="99" t="str">
        <f>IF(AA81="","",IF((AA81-zval(Bi_2015!AA34))=0,AA81,IF((AA81-zval(Bi_2015!AA34))&gt;0,AA81,Bi_2015!AA34)))</f>
        <v/>
      </c>
      <c r="AB34" s="194" t="str">
        <f>IF(AB81="","",IF((AB81-zval(Bi_2015!AB34))=0,AB81,IF((AB81-zval(Bi_2015!AB34))&gt;0,AB81,Bi_2015!AB34)))</f>
        <v/>
      </c>
      <c r="AC34" s="99" t="str">
        <f>IF(AC81="","",IF((AC81-zval(Bi_2015!AC34))=0,AC81,IF((AC81-zval(Bi_2015!AC34))&gt;0,AC81,Bi_2015!AC34)))</f>
        <v/>
      </c>
      <c r="AD34" s="99" t="str">
        <f>IF(AD81="","",IF((AD81-zval(Bi_2015!AD34))=0,AD81,IF((AD81-zval(Bi_2015!AD34))&gt;0,AD81,Bi_2015!AD34)))</f>
        <v/>
      </c>
      <c r="AE34" s="99" t="str">
        <f>IF(AE81="","",IF((AE81-zval(Bi_2015!AE34))=0,AE81,IF((AE81-zval(Bi_2015!AE34))&gt;0,AE81,Bi_2015!AE34)))</f>
        <v/>
      </c>
      <c r="AF34" s="99" t="str">
        <f>IF(AF81="","",IF((AF81-zval(Bi_2015!AF34))=0,AF81,IF((AF81-zval(Bi_2015!AF34))&gt;0,AF81,Bi_2015!AF34)))</f>
        <v/>
      </c>
      <c r="AG34" s="195" t="str">
        <f>IF(AG81="","",IF((AG81-zval(Bi_2015!AG34))=0,AG81,IF((AG81-zval(Bi_2015!AG34))&gt;0,AG81,Bi_2015!AG34)))</f>
        <v/>
      </c>
      <c r="AH34" s="195" t="str">
        <f>IF(AH81="","",IF((AH81-zval(Bi_2015!AH34))=0,AH81,IF((AH81-zval(Bi_2015!AH34))&gt;0,AH81,Bi_2015!AH34)))</f>
        <v/>
      </c>
      <c r="AI34" s="195" t="str">
        <f>IF(AI81="","",IF((AI81-zval(Bi_2015!AI34))=0,AI81,IF((AI81-zval(Bi_2015!AI34))&gt;0,AI81,Bi_2015!AI34)))</f>
        <v/>
      </c>
      <c r="AJ34" s="195" t="str">
        <f>IF(AJ81="","",IF((AJ81-zval(Bi_2015!AJ34))=0,AJ81,IF((AJ81-zval(Bi_2015!AJ34))&gt;0,AJ81,Bi_2015!AJ34)))</f>
        <v/>
      </c>
      <c r="AK34" s="195" t="str">
        <f>IF(AK81="","",IF((AK81-zval(Bi_2015!AK34))=0,AK81,IF((AK81-zval(Bi_2015!AK34))&gt;0,AK81,Bi_2015!AK34)))</f>
        <v/>
      </c>
      <c r="AL34" s="99">
        <f>IF(AL81="","",IF((AL81-zval(Bi_2015!AL34))=0,AL81,IF((AL81-zval(Bi_2015!AL34))&gt;0,AL81,Bi_2015!AL34)))</f>
        <v>1.3</v>
      </c>
      <c r="AM34" s="196" t="str">
        <f>IF(AM81="","",IF((AM81-zval(Bi_2015!AM34))=0,AM81,IF((AM81-zval(Bi_2015!AM34))&gt;0,AM81,Bi_2015!AM34)))</f>
        <v/>
      </c>
      <c r="AV34" s="9" t="s">
        <v>25</v>
      </c>
      <c r="AW34" s="86"/>
      <c r="AX34" s="77"/>
      <c r="AY34" s="77">
        <v>0.95</v>
      </c>
      <c r="AZ34" s="77"/>
      <c r="BA34" s="77"/>
      <c r="BB34" s="77"/>
      <c r="BC34" s="77"/>
      <c r="BD34" s="77"/>
      <c r="BE34" s="77"/>
      <c r="BF34" s="77"/>
      <c r="BG34" s="77"/>
      <c r="BH34" s="77"/>
      <c r="BI34" s="77"/>
      <c r="BJ34" s="77">
        <v>0.6</v>
      </c>
      <c r="BK34" s="77"/>
      <c r="BL34" s="77"/>
      <c r="BM34" s="77"/>
      <c r="BN34" s="77"/>
      <c r="BO34" s="77"/>
      <c r="BP34" s="77"/>
      <c r="BQ34" s="77"/>
      <c r="BR34" s="77"/>
      <c r="BS34" s="77"/>
      <c r="BT34" s="77"/>
      <c r="BU34" s="77"/>
      <c r="BV34" s="76"/>
      <c r="BW34" s="77"/>
      <c r="BX34" s="77"/>
      <c r="BY34" s="77"/>
      <c r="BZ34" s="77"/>
      <c r="CA34" s="78"/>
      <c r="CB34" s="78"/>
      <c r="CC34" s="78"/>
      <c r="CD34" s="78"/>
      <c r="CE34" s="78"/>
      <c r="CF34" s="78">
        <v>0.5</v>
      </c>
      <c r="CG34" s="87"/>
    </row>
    <row r="35" spans="2:85" ht="15.75" x14ac:dyDescent="0.25">
      <c r="B35" s="9" t="s">
        <v>26</v>
      </c>
      <c r="C35" s="176" t="str">
        <f>IF(C82="","",IF((C82-zval(Bi_2015!C35))=0,C82,IF((C82-zval(Bi_2015!C35))&gt;0,C82,Bi_2015!C35)))</f>
        <v/>
      </c>
      <c r="D35" s="99" t="str">
        <f>IF(D82="","",IF((D82-zval(Bi_2015!D35))=0,D82,IF((D82-zval(Bi_2015!D35))&gt;0,D82,Bi_2015!D35)))</f>
        <v/>
      </c>
      <c r="E35" s="99" t="str">
        <f>IF(E82="","",IF((E82-zval(Bi_2015!E35))=0,E82,IF((E82-zval(Bi_2015!E35))&gt;0,E82,Bi_2015!E35)))</f>
        <v/>
      </c>
      <c r="F35" s="99" t="str">
        <f>IF(F82="","",IF((F82-zval(Bi_2015!F35))=0,F82,IF((F82-zval(Bi_2015!F35))&gt;0,F82,Bi_2015!F35)))</f>
        <v/>
      </c>
      <c r="G35" s="99" t="str">
        <f>IF(G82="","",IF((G82-zval(Bi_2015!G35))=0,G82,IF((G82-zval(Bi_2015!G35))&gt;0,G82,Bi_2015!G35)))</f>
        <v/>
      </c>
      <c r="H35" s="99" t="str">
        <f>IF(H82="","",IF((H82-zval(Bi_2015!H35))=0,H82,IF((H82-zval(Bi_2015!H35))&gt;0,H82,Bi_2015!H35)))</f>
        <v/>
      </c>
      <c r="I35" s="99">
        <f>IF(I82="","",IF((I82-zval(Bi_2015!I35))=0,I82,IF((I82-zval(Bi_2015!I35))&gt;0,I82,Bi_2015!I35)))</f>
        <v>0.6</v>
      </c>
      <c r="J35" s="99">
        <f>IF(J82="","",IF((J82-zval(Bi_2015!J35))=0,J82,IF((J82-zval(Bi_2015!J35))&gt;0,J82,Bi_2015!J35)))</f>
        <v>2.44</v>
      </c>
      <c r="K35" s="99" t="str">
        <f>IF(K82="","",IF((K82-zval(Bi_2015!K35))=0,K82,IF((K82-zval(Bi_2015!K35))&gt;0,K82,Bi_2015!K35)))</f>
        <v/>
      </c>
      <c r="L35" s="99" t="str">
        <f>IF(L82="","",IF((L82-zval(Bi_2015!L35))=0,L82,IF((L82-zval(Bi_2015!L35))&gt;0,L82,Bi_2015!L35)))</f>
        <v/>
      </c>
      <c r="M35" s="99">
        <f>IF(M82="","",IF((M82-zval(Bi_2015!M35))=0,M82,IF((M82-zval(Bi_2015!M35))&gt;0,M82,Bi_2015!M35)))</f>
        <v>2.5499999999999998</v>
      </c>
      <c r="N35" s="99" t="str">
        <f>IF(N82="","",IF((N82-zval(Bi_2015!N35))=0,N82,IF((N82-zval(Bi_2015!N35))&gt;0,N82,Bi_2015!N35)))</f>
        <v/>
      </c>
      <c r="O35" s="99" t="str">
        <f>IF(O82="","",IF((O82-zval(Bi_2015!O35))=0,O82,IF((O82-zval(Bi_2015!O35))&gt;0,O82,Bi_2015!O35)))</f>
        <v/>
      </c>
      <c r="P35" s="99" t="str">
        <f>IF(P82="","",IF((P82-zval(Bi_2015!P35))=0,P82,IF((P82-zval(Bi_2015!P35))&gt;0,P82,Bi_2015!P35)))</f>
        <v/>
      </c>
      <c r="Q35" s="99" t="str">
        <f>IF(Q82="","",IF((Q82-zval(Bi_2015!Q35))=0,Q82,IF((Q82-zval(Bi_2015!Q35))&gt;0,Q82,Bi_2015!Q35)))</f>
        <v/>
      </c>
      <c r="R35" s="99" t="str">
        <f>IF(R82="","",IF((R82-zval(Bi_2015!R35))=0,R82,IF((R82-zval(Bi_2015!R35))&gt;0,R82,Bi_2015!R35)))</f>
        <v/>
      </c>
      <c r="S35" s="99" t="str">
        <f>IF(S82="","",IF((S82-zval(Bi_2015!S35))=0,S82,IF((S82-zval(Bi_2015!S35))&gt;0,S82,Bi_2015!S35)))</f>
        <v/>
      </c>
      <c r="T35" s="99">
        <f>IF(T82="","",IF((T82-zval(Bi_2015!T35))=0,T82,IF((T82-zval(Bi_2015!T35))&gt;0,T82,Bi_2015!T35)))</f>
        <v>1</v>
      </c>
      <c r="U35" s="99" t="str">
        <f>IF(U82="","",IF((U82-zval(Bi_2015!U35))=0,U82,IF((U82-zval(Bi_2015!U35))&gt;0,U82,Bi_2015!U35)))</f>
        <v/>
      </c>
      <c r="V35" s="99" t="str">
        <f>IF(V82="","",IF((V82-zval(Bi_2015!V35))=0,V82,IF((V82-zval(Bi_2015!V35))&gt;0,V82,Bi_2015!V35)))</f>
        <v/>
      </c>
      <c r="W35" s="99" t="str">
        <f>IF(W82="","",IF((W82-zval(Bi_2015!W35))=0,W82,IF((W82-zval(Bi_2015!W35))&gt;0,W82,Bi_2015!W35)))</f>
        <v/>
      </c>
      <c r="X35" s="99" t="str">
        <f>IF(X82="","",IF((X82-zval(Bi_2015!X35))=0,X82,IF((X82-zval(Bi_2015!X35))&gt;0,X82,Bi_2015!X35)))</f>
        <v/>
      </c>
      <c r="Y35" s="99">
        <f>AC31</f>
        <v>4.55</v>
      </c>
      <c r="Z35" s="99">
        <f>IF(Z82="","",IF((Z82-zval(Bi_2015!Z35))=0,Z82,IF((Z82-zval(Bi_2015!Z35))&gt;0,Z82,Bi_2015!Z35)))</f>
        <v>0.6</v>
      </c>
      <c r="AA35" s="99" t="str">
        <f>IF(AA82="","",IF((AA82-zval(Bi_2015!AA35))=0,AA82,IF((AA82-zval(Bi_2015!AA35))&gt;0,AA82,Bi_2015!AA35)))</f>
        <v/>
      </c>
      <c r="AB35" s="99" t="str">
        <f>IF(AB82="","",IF((AB82-zval(Bi_2015!AB35))=0,AB82,IF((AB82-zval(Bi_2015!AB35))&gt;0,AB82,Bi_2015!AB35)))</f>
        <v/>
      </c>
      <c r="AC35" s="194" t="str">
        <f>IF(AC82="","",IF((AC82-zval(Bi_2015!AC35))=0,AC82,IF((AC82-zval(Bi_2015!AC35))&gt;0,AC82,Bi_2015!AC35)))</f>
        <v/>
      </c>
      <c r="AD35" s="99" t="str">
        <f>IF(AD82="","",IF((AD82-zval(Bi_2015!AD35))=0,AD82,IF((AD82-zval(Bi_2015!AD35))&gt;0,AD82,Bi_2015!AD35)))</f>
        <v/>
      </c>
      <c r="AE35" s="99" t="str">
        <f>IF(AE82="","",IF((AE82-zval(Bi_2015!AE35))=0,AE82,IF((AE82-zval(Bi_2015!AE35))&gt;0,AE82,Bi_2015!AE35)))</f>
        <v/>
      </c>
      <c r="AF35" s="99" t="str">
        <f>IF(AF82="","",IF((AF82-zval(Bi_2015!AF35))=0,AF82,IF((AF82-zval(Bi_2015!AF35))&gt;0,AF82,Bi_2015!AF35)))</f>
        <v/>
      </c>
      <c r="AG35" s="195" t="str">
        <f>IF(AG82="","",IF((AG82-zval(Bi_2015!AG35))=0,AG82,IF((AG82-zval(Bi_2015!AG35))&gt;0,AG82,Bi_2015!AG35)))</f>
        <v/>
      </c>
      <c r="AH35" s="195" t="str">
        <f>IF(AH82="","",IF((AH82-zval(Bi_2015!AH35))=0,AH82,IF((AH82-zval(Bi_2015!AH35))&gt;0,AH82,Bi_2015!AH35)))</f>
        <v/>
      </c>
      <c r="AI35" s="195" t="str">
        <f>IF(AI82="","",IF((AI82-zval(Bi_2015!AI35))=0,AI82,IF((AI82-zval(Bi_2015!AI35))&gt;0,AI82,Bi_2015!AI35)))</f>
        <v/>
      </c>
      <c r="AJ35" s="195" t="str">
        <f>IF(AJ82="","",IF((AJ82-zval(Bi_2015!AJ35))=0,AJ82,IF((AJ82-zval(Bi_2015!AJ35))&gt;0,AJ82,Bi_2015!AJ35)))</f>
        <v/>
      </c>
      <c r="AK35" s="195" t="str">
        <f>IF(AK82="","",IF((AK82-zval(Bi_2015!AK35))=0,AK82,IF((AK82-zval(Bi_2015!AK35))&gt;0,AK82,Bi_2015!AK35)))</f>
        <v/>
      </c>
      <c r="AL35" s="195" t="str">
        <f>IF(AL82="","",IF((AL82-zval(Bi_2015!AL35))=0,AL82,IF((AL82-zval(Bi_2015!AL35))&gt;0,AL82,Bi_2015!AL35)))</f>
        <v/>
      </c>
      <c r="AM35" s="196" t="str">
        <f>IF(AM82="","",IF((AM82-zval(Bi_2015!AM35))=0,AM82,IF((AM82-zval(Bi_2015!AM35))&gt;0,AM82,Bi_2015!AM35)))</f>
        <v/>
      </c>
      <c r="AV35" s="9" t="s">
        <v>26</v>
      </c>
      <c r="AW35" s="86"/>
      <c r="AX35" s="77"/>
      <c r="AY35" s="77"/>
      <c r="AZ35" s="77"/>
      <c r="BA35" s="77"/>
      <c r="BB35" s="77"/>
      <c r="BC35" s="77">
        <v>0.6</v>
      </c>
      <c r="BD35" s="77">
        <v>2.44</v>
      </c>
      <c r="BE35" s="77"/>
      <c r="BF35" s="77"/>
      <c r="BG35" s="77">
        <v>2.4500000000000002</v>
      </c>
      <c r="BH35" s="77"/>
      <c r="BI35" s="77"/>
      <c r="BJ35" s="77"/>
      <c r="BK35" s="77"/>
      <c r="BL35" s="77"/>
      <c r="BM35" s="77"/>
      <c r="BN35" s="77">
        <v>1</v>
      </c>
      <c r="BO35" s="77"/>
      <c r="BP35" s="77"/>
      <c r="BQ35" s="77"/>
      <c r="BR35" s="77"/>
      <c r="BS35" s="77">
        <v>4.55</v>
      </c>
      <c r="BT35" s="77">
        <v>0.6</v>
      </c>
      <c r="BU35" s="77"/>
      <c r="BV35" s="77"/>
      <c r="BW35" s="76"/>
      <c r="BX35" s="77"/>
      <c r="BY35" s="77"/>
      <c r="BZ35" s="77"/>
      <c r="CA35" s="78"/>
      <c r="CB35" s="78"/>
      <c r="CC35" s="78"/>
      <c r="CD35" s="78"/>
      <c r="CE35" s="78"/>
      <c r="CF35" s="78"/>
      <c r="CG35" s="87"/>
    </row>
    <row r="36" spans="2:85" ht="15.75" x14ac:dyDescent="0.25">
      <c r="B36" s="9" t="s">
        <v>27</v>
      </c>
      <c r="C36" s="176">
        <f>IF(C83="","",IF((C83-zval(Bi_2015!C36))=0,C83,IF((C83-zval(Bi_2015!C36))&gt;0,C83,Bi_2015!C36)))</f>
        <v>1.2</v>
      </c>
      <c r="D36" s="99" t="str">
        <f>IF(D83="","",IF((D83-zval(Bi_2015!D36))=0,D83,IF((D83-zval(Bi_2015!D36))&gt;0,D83,Bi_2015!D36)))</f>
        <v/>
      </c>
      <c r="E36" s="99" t="str">
        <f>IF(E83="","",IF((E83-zval(Bi_2015!E36))=0,E83,IF((E83-zval(Bi_2015!E36))&gt;0,E83,Bi_2015!E36)))</f>
        <v/>
      </c>
      <c r="F36" s="99" t="str">
        <f>IF(F83="","",IF((F83-zval(Bi_2015!F36))=0,F83,IF((F83-zval(Bi_2015!F36))&gt;0,F83,Bi_2015!F36)))</f>
        <v/>
      </c>
      <c r="G36" s="99" t="str">
        <f>IF(G83="","",IF((G83-zval(Bi_2015!G36))=0,G83,IF((G83-zval(Bi_2015!G36))&gt;0,G83,Bi_2015!G36)))</f>
        <v/>
      </c>
      <c r="H36" s="99" t="str">
        <f>IF(H83="","",IF((H83-zval(Bi_2015!H36))=0,H83,IF((H83-zval(Bi_2015!H36))&gt;0,H83,Bi_2015!H36)))</f>
        <v/>
      </c>
      <c r="I36" s="99" t="str">
        <f>IF(I83="","",IF((I83-zval(Bi_2015!I36))=0,I83,IF((I83-zval(Bi_2015!I36))&gt;0,I83,Bi_2015!I36)))</f>
        <v/>
      </c>
      <c r="J36" s="99" t="str">
        <f>IF(J83="","",IF((J83-zval(Bi_2015!J36))=0,J83,IF((J83-zval(Bi_2015!J36))&gt;0,J83,Bi_2015!J36)))</f>
        <v/>
      </c>
      <c r="K36" s="99" t="str">
        <f>IF(K83="","",IF((K83-zval(Bi_2015!K36))=0,K83,IF((K83-zval(Bi_2015!K36))&gt;0,K83,Bi_2015!K36)))</f>
        <v/>
      </c>
      <c r="L36" s="99" t="str">
        <f>IF(L83="","",IF((L83-zval(Bi_2015!L36))=0,L83,IF((L83-zval(Bi_2015!L36))&gt;0,L83,Bi_2015!L36)))</f>
        <v/>
      </c>
      <c r="M36" s="99" t="str">
        <f>IF(M83="","",IF((M83-zval(Bi_2015!M36))=0,M83,IF((M83-zval(Bi_2015!M36))&gt;0,M83,Bi_2015!M36)))</f>
        <v/>
      </c>
      <c r="N36" s="99" t="str">
        <f>IF(N83="","",IF((N83-zval(Bi_2015!N36))=0,N83,IF((N83-zval(Bi_2015!N36))&gt;0,N83,Bi_2015!N36)))</f>
        <v/>
      </c>
      <c r="O36" s="99" t="str">
        <f>IF(O83="","",IF((O83-zval(Bi_2015!O36))=0,O83,IF((O83-zval(Bi_2015!O36))&gt;0,O83,Bi_2015!O36)))</f>
        <v/>
      </c>
      <c r="P36" s="99">
        <f>IF(P83="","",IF((P83-zval(Bi_2015!P36))=0,P83,IF((P83-zval(Bi_2015!P36))&gt;0,P83,Bi_2015!P36)))</f>
        <v>0.9</v>
      </c>
      <c r="Q36" s="99" t="str">
        <f>IF(Q83="","",IF((Q83-zval(Bi_2015!Q36))=0,Q83,IF((Q83-zval(Bi_2015!Q36))&gt;0,Q83,Bi_2015!Q36)))</f>
        <v/>
      </c>
      <c r="R36" s="99" t="str">
        <f>IF(R83="","",IF((R83-zval(Bi_2015!R36))=0,R83,IF((R83-zval(Bi_2015!R36))&gt;0,R83,Bi_2015!R36)))</f>
        <v/>
      </c>
      <c r="S36" s="99">
        <f>IF(S83="","",IF((S83-zval(Bi_2015!S36))=0,S83,IF((S83-zval(Bi_2015!S36))&gt;0,S83,Bi_2015!S36)))</f>
        <v>2.15</v>
      </c>
      <c r="T36" s="99" t="str">
        <f>IF(T83="","",IF((T83-zval(Bi_2015!T36))=0,T83,IF((T83-zval(Bi_2015!T36))&gt;0,T83,Bi_2015!T36)))</f>
        <v/>
      </c>
      <c r="U36" s="99" t="str">
        <f>IF(U83="","",IF((U83-zval(Bi_2015!U36))=0,U83,IF((U83-zval(Bi_2015!U36))&gt;0,U83,Bi_2015!U36)))</f>
        <v/>
      </c>
      <c r="V36" s="99" t="str">
        <f>IF(V83="","",IF((V83-zval(Bi_2015!V36))=0,V83,IF((V83-zval(Bi_2015!V36))&gt;0,V83,Bi_2015!V36)))</f>
        <v/>
      </c>
      <c r="W36" s="99" t="str">
        <f>IF(W83="","",IF((W83-zval(Bi_2015!W36))=0,W83,IF((W83-zval(Bi_2015!W36))&gt;0,W83,Bi_2015!W36)))</f>
        <v/>
      </c>
      <c r="X36" s="99" t="str">
        <f>IF(X83="","",IF((X83-zval(Bi_2015!X36))=0,X83,IF((X83-zval(Bi_2015!X36))&gt;0,X83,Bi_2015!X36)))</f>
        <v/>
      </c>
      <c r="Y36" s="99" t="str">
        <f>IF(Y83="","",IF((Y83-zval(Bi_2015!Y36))=0,Y83,IF((Y83-zval(Bi_2015!Y36))&gt;0,Y83,Bi_2015!Y36)))</f>
        <v/>
      </c>
      <c r="Z36" s="99" t="str">
        <f>IF(Z83="","",IF((Z83-zval(Bi_2015!Z36))=0,Z83,IF((Z83-zval(Bi_2015!Z36))&gt;0,Z83,Bi_2015!Z36)))</f>
        <v/>
      </c>
      <c r="AA36" s="99" t="str">
        <f>IF(AA83="","",IF((AA83-zval(Bi_2015!AA36))=0,AA83,IF((AA83-zval(Bi_2015!AA36))&gt;0,AA83,Bi_2015!AA36)))</f>
        <v/>
      </c>
      <c r="AB36" s="99" t="str">
        <f>IF(AB83="","",IF((AB83-zval(Bi_2015!AB36))=0,AB83,IF((AB83-zval(Bi_2015!AB36))&gt;0,AB83,Bi_2015!AB36)))</f>
        <v/>
      </c>
      <c r="AC36" s="99" t="str">
        <f>IF(AC83="","",IF((AC83-zval(Bi_2015!AC36))=0,AC83,IF((AC83-zval(Bi_2015!AC36))&gt;0,AC83,Bi_2015!AC36)))</f>
        <v/>
      </c>
      <c r="AD36" s="194" t="str">
        <f>IF(AD83="","",IF((AD83-zval(Bi_2015!AD36))=0,AD83,IF((AD83-zval(Bi_2015!AD36))&gt;0,AD83,Bi_2015!AD36)))</f>
        <v/>
      </c>
      <c r="AE36" s="99" t="str">
        <f>IF(AE83="","",IF((AE83-zval(Bi_2015!AE36))=0,AE83,IF((AE83-zval(Bi_2015!AE36))&gt;0,AE83,Bi_2015!AE36)))</f>
        <v/>
      </c>
      <c r="AF36" s="99" t="str">
        <f>IF(AF83="","",IF((AF83-zval(Bi_2015!AF36))=0,AF83,IF((AF83-zval(Bi_2015!AF36))&gt;0,AF83,Bi_2015!AF36)))</f>
        <v/>
      </c>
      <c r="AG36" s="195" t="str">
        <f>IF(AG83="","",IF((AG83-zval(Bi_2015!AG36))=0,AG83,IF((AG83-zval(Bi_2015!AG36))&gt;0,AG83,Bi_2015!AG36)))</f>
        <v/>
      </c>
      <c r="AH36" s="195" t="str">
        <f>IF(AH83="","",IF((AH83-zval(Bi_2015!AH36))=0,AH83,IF((AH83-zval(Bi_2015!AH36))&gt;0,AH83,Bi_2015!AH36)))</f>
        <v/>
      </c>
      <c r="AI36" s="195">
        <f>IF(AI83="","",IF((AI83-zval(Bi_2015!AI36))=0,AI83,IF((AI83-zval(Bi_2015!AI36))&gt;0,AI83,Bi_2015!AI36)))</f>
        <v>1.9</v>
      </c>
      <c r="AJ36" s="195" t="str">
        <f>IF(AJ83="","",IF((AJ83-zval(Bi_2015!AJ36))=0,AJ83,IF((AJ83-zval(Bi_2015!AJ36))&gt;0,AJ83,Bi_2015!AJ36)))</f>
        <v/>
      </c>
      <c r="AK36" s="195" t="str">
        <f>IF(AK83="","",IF((AK83-zval(Bi_2015!AK36))=0,AK83,IF((AK83-zval(Bi_2015!AK36))&gt;0,AK83,Bi_2015!AK36)))</f>
        <v/>
      </c>
      <c r="AL36" s="195" t="str">
        <f>IF(AL83="","",IF((AL83-zval(Bi_2015!AL36))=0,AL83,IF((AL83-zval(Bi_2015!AL36))&gt;0,AL83,Bi_2015!AL36)))</f>
        <v/>
      </c>
      <c r="AM36" s="196" t="str">
        <f>IF(AM83="","",IF((AM83-zval(Bi_2015!AM36))=0,AM83,IF((AM83-zval(Bi_2015!AM36))&gt;0,AM83,Bi_2015!AM36)))</f>
        <v/>
      </c>
      <c r="AV36" s="9" t="s">
        <v>27</v>
      </c>
      <c r="AW36" s="86">
        <v>1.2</v>
      </c>
      <c r="AX36" s="77"/>
      <c r="AY36" s="77"/>
      <c r="AZ36" s="77"/>
      <c r="BA36" s="77"/>
      <c r="BB36" s="77"/>
      <c r="BC36" s="77"/>
      <c r="BD36" s="77"/>
      <c r="BE36" s="77"/>
      <c r="BF36" s="77"/>
      <c r="BG36" s="77"/>
      <c r="BH36" s="77"/>
      <c r="BI36" s="77"/>
      <c r="BJ36" s="77">
        <v>0.9</v>
      </c>
      <c r="BK36" s="77"/>
      <c r="BL36" s="77"/>
      <c r="BM36" s="77">
        <v>2.15</v>
      </c>
      <c r="BN36" s="77"/>
      <c r="BO36" s="77"/>
      <c r="BP36" s="77"/>
      <c r="BQ36" s="77"/>
      <c r="BR36" s="77"/>
      <c r="BS36" s="77"/>
      <c r="BT36" s="77"/>
      <c r="BU36" s="77"/>
      <c r="BV36" s="77"/>
      <c r="BW36" s="77"/>
      <c r="BX36" s="76"/>
      <c r="BY36" s="77"/>
      <c r="BZ36" s="77"/>
      <c r="CA36" s="78"/>
      <c r="CB36" s="78"/>
      <c r="CC36" s="78">
        <v>1.9</v>
      </c>
      <c r="CD36" s="78"/>
      <c r="CE36" s="78"/>
      <c r="CF36" s="78"/>
      <c r="CG36" s="87"/>
    </row>
    <row r="37" spans="2:85" ht="15.75" x14ac:dyDescent="0.25">
      <c r="B37" s="9" t="s">
        <v>28</v>
      </c>
      <c r="C37" s="176" t="str">
        <f>IF(C84="","",IF((C84-zval(Bi_2015!C37))=0,C84,IF((C84-zval(Bi_2015!C37))&gt;0,C84,Bi_2015!C37)))</f>
        <v/>
      </c>
      <c r="D37" s="99" t="str">
        <f>IF(D84="","",IF((D84-zval(Bi_2015!D37))=0,D84,IF((D84-zval(Bi_2015!D37))&gt;0,D84,Bi_2015!D37)))</f>
        <v/>
      </c>
      <c r="E37" s="99" t="str">
        <f>IF(E84="","",IF((E84-zval(Bi_2015!E37))=0,E84,IF((E84-zval(Bi_2015!E37))&gt;0,E84,Bi_2015!E37)))</f>
        <v/>
      </c>
      <c r="F37" s="99" t="str">
        <f>IF(F84="","",IF((F84-zval(Bi_2015!F37))=0,F84,IF((F84-zval(Bi_2015!F37))&gt;0,F84,Bi_2015!F37)))</f>
        <v/>
      </c>
      <c r="G37" s="99" t="str">
        <f>IF(G84="","",IF((G84-zval(Bi_2015!G37))=0,G84,IF((G84-zval(Bi_2015!G37))&gt;0,G84,Bi_2015!G37)))</f>
        <v/>
      </c>
      <c r="H37" s="99">
        <f>IF(H84="","",IF((H84-zval(Bi_2015!H37))=0,H84,IF((H84-zval(Bi_2015!H37))&gt;0,H84,Bi_2015!H37)))</f>
        <v>2</v>
      </c>
      <c r="I37" s="99" t="str">
        <f>IF(I84="","",IF((I84-zval(Bi_2015!I37))=0,I84,IF((I84-zval(Bi_2015!I37))&gt;0,I84,Bi_2015!I37)))</f>
        <v/>
      </c>
      <c r="J37" s="99" t="str">
        <f>IF(J84="","",IF((J84-zval(Bi_2015!J37))=0,J84,IF((J84-zval(Bi_2015!J37))&gt;0,J84,Bi_2015!J37)))</f>
        <v/>
      </c>
      <c r="K37" s="99" t="str">
        <f>IF(K84="","",IF((K84-zval(Bi_2015!K37))=0,K84,IF((K84-zval(Bi_2015!K37))&gt;0,K84,Bi_2015!K37)))</f>
        <v/>
      </c>
      <c r="L37" s="99" t="str">
        <f>IF(L84="","",IF((L84-zval(Bi_2015!L37))=0,L84,IF((L84-zval(Bi_2015!L37))&gt;0,L84,Bi_2015!L37)))</f>
        <v/>
      </c>
      <c r="M37" s="99" t="str">
        <f>IF(M84="","",IF((M84-zval(Bi_2015!M37))=0,M84,IF((M84-zval(Bi_2015!M37))&gt;0,M84,Bi_2015!M37)))</f>
        <v/>
      </c>
      <c r="N37" s="99" t="str">
        <f>IF(N84="","",IF((N84-zval(Bi_2015!N37))=0,N84,IF((N84-zval(Bi_2015!N37))&gt;0,N84,Bi_2015!N37)))</f>
        <v/>
      </c>
      <c r="O37" s="99" t="str">
        <f>IF(O84="","",IF((O84-zval(Bi_2015!O37))=0,O84,IF((O84-zval(Bi_2015!O37))&gt;0,O84,Bi_2015!O37)))</f>
        <v/>
      </c>
      <c r="P37" s="99">
        <f>IF(P84="","",IF((P84-zval(Bi_2015!P37))=0,P84,IF((P84-zval(Bi_2015!P37))&gt;0,P84,Bi_2015!P37)))</f>
        <v>3</v>
      </c>
      <c r="Q37" s="99" t="str">
        <f>IF(Q84="","",IF((Q84-zval(Bi_2015!Q37))=0,Q84,IF((Q84-zval(Bi_2015!Q37))&gt;0,Q84,Bi_2015!Q37)))</f>
        <v/>
      </c>
      <c r="R37" s="99" t="str">
        <f>IF(R84="","",IF((R84-zval(Bi_2015!R37))=0,R84,IF((R84-zval(Bi_2015!R37))&gt;0,R84,Bi_2015!R37)))</f>
        <v/>
      </c>
      <c r="S37" s="99" t="str">
        <f>IF(S84="","",IF((S84-zval(Bi_2015!S37))=0,S84,IF((S84-zval(Bi_2015!S37))&gt;0,S84,Bi_2015!S37)))</f>
        <v/>
      </c>
      <c r="T37" s="99" t="str">
        <f>IF(T84="","",IF((T84-zval(Bi_2015!T37))=0,T84,IF((T84-zval(Bi_2015!T37))&gt;0,T84,Bi_2015!T37)))</f>
        <v/>
      </c>
      <c r="U37" s="99" t="str">
        <f>IF(U84="","",IF((U84-zval(Bi_2015!U37))=0,U84,IF((U84-zval(Bi_2015!U37))&gt;0,U84,Bi_2015!U37)))</f>
        <v/>
      </c>
      <c r="V37" s="99" t="str">
        <f>IF(V84="","",IF((V84-zval(Bi_2015!V37))=0,V84,IF((V84-zval(Bi_2015!V37))&gt;0,V84,Bi_2015!V37)))</f>
        <v/>
      </c>
      <c r="W37" s="99" t="str">
        <f>IF(W84="","",IF((W84-zval(Bi_2015!W37))=0,W84,IF((W84-zval(Bi_2015!W37))&gt;0,W84,Bi_2015!W37)))</f>
        <v/>
      </c>
      <c r="X37" s="99" t="str">
        <f>IF(X84="","",IF((X84-zval(Bi_2015!X37))=0,X84,IF((X84-zval(Bi_2015!X37))&gt;0,X84,Bi_2015!X37)))</f>
        <v/>
      </c>
      <c r="Y37" s="99" t="str">
        <f>IF(Y84="","",IF((Y84-zval(Bi_2015!Y37))=0,Y84,IF((Y84-zval(Bi_2015!Y37))&gt;0,Y84,Bi_2015!Y37)))</f>
        <v/>
      </c>
      <c r="Z37" s="99">
        <f>IF(Z84="","",IF((Z84-zval(Bi_2015!Z37))=0,Z84,IF((Z84-zval(Bi_2015!Z37))&gt;0,Z84,Bi_2015!Z37)))</f>
        <v>0.75</v>
      </c>
      <c r="AA37" s="99" t="str">
        <f>IF(AA84="","",IF((AA84-zval(Bi_2015!AA37))=0,AA84,IF((AA84-zval(Bi_2015!AA37))&gt;0,AA84,Bi_2015!AA37)))</f>
        <v/>
      </c>
      <c r="AB37" s="99" t="str">
        <f>IF(AB84="","",IF((AB84-zval(Bi_2015!AB37))=0,AB84,IF((AB84-zval(Bi_2015!AB37))&gt;0,AB84,Bi_2015!AB37)))</f>
        <v/>
      </c>
      <c r="AC37" s="99" t="str">
        <f>IF(AC84="","",IF((AC84-zval(Bi_2015!AC37))=0,AC84,IF((AC84-zval(Bi_2015!AC37))&gt;0,AC84,Bi_2015!AC37)))</f>
        <v/>
      </c>
      <c r="AD37" s="99" t="str">
        <f>IF(AD84="","",IF((AD84-zval(Bi_2015!AD37))=0,AD84,IF((AD84-zval(Bi_2015!AD37))&gt;0,AD84,Bi_2015!AD37)))</f>
        <v/>
      </c>
      <c r="AE37" s="194" t="str">
        <f>IF(AE84="","",IF((AE84-zval(Bi_2015!AE37))=0,AE84,IF((AE84-zval(Bi_2015!AE37))&gt;0,AE84,Bi_2015!AE37)))</f>
        <v/>
      </c>
      <c r="AF37" s="99" t="str">
        <f>IF(AF84="","",IF((AF84-zval(Bi_2015!AF37))=0,AF84,IF((AF84-zval(Bi_2015!AF37))&gt;0,AF84,Bi_2015!AF37)))</f>
        <v/>
      </c>
      <c r="AG37" s="195" t="str">
        <f>IF(AG84="","",IF((AG84-zval(Bi_2015!AG37))=0,AG84,IF((AG84-zval(Bi_2015!AG37))&gt;0,AG84,Bi_2015!AG37)))</f>
        <v/>
      </c>
      <c r="AH37" s="195" t="str">
        <f>IF(AH84="","",IF((AH84-zval(Bi_2015!AH37))=0,AH84,IF((AH84-zval(Bi_2015!AH37))&gt;0,AH84,Bi_2015!AH37)))</f>
        <v/>
      </c>
      <c r="AI37" s="195" t="str">
        <f>IF(AI84="","",IF((AI84-zval(Bi_2015!AI37))=0,AI84,IF((AI84-zval(Bi_2015!AI37))&gt;0,AI84,Bi_2015!AI37)))</f>
        <v/>
      </c>
      <c r="AJ37" s="195" t="str">
        <f>IF(AJ84="","",IF((AJ84-zval(Bi_2015!AJ37))=0,AJ84,IF((AJ84-zval(Bi_2015!AJ37))&gt;0,AJ84,Bi_2015!AJ37)))</f>
        <v/>
      </c>
      <c r="AK37" s="195" t="str">
        <f>IF(AK84="","",IF((AK84-zval(Bi_2015!AK37))=0,AK84,IF((AK84-zval(Bi_2015!AK37))&gt;0,AK84,Bi_2015!AK37)))</f>
        <v/>
      </c>
      <c r="AL37" s="195" t="str">
        <f>IF(AL84="","",IF((AL84-zval(Bi_2015!AL37))=0,AL84,IF((AL84-zval(Bi_2015!AL37))&gt;0,AL84,Bi_2015!AL37)))</f>
        <v/>
      </c>
      <c r="AM37" s="196" t="str">
        <f>IF(AM84="","",IF((AM84-zval(Bi_2015!AM37))=0,AM84,IF((AM84-zval(Bi_2015!AM37))&gt;0,AM84,Bi_2015!AM37)))</f>
        <v/>
      </c>
      <c r="AV37" s="9" t="s">
        <v>28</v>
      </c>
      <c r="AW37" s="86"/>
      <c r="AX37" s="77"/>
      <c r="AY37" s="77"/>
      <c r="AZ37" s="77"/>
      <c r="BA37" s="77"/>
      <c r="BB37" s="77">
        <v>2</v>
      </c>
      <c r="BC37" s="77"/>
      <c r="BD37" s="77"/>
      <c r="BE37" s="77"/>
      <c r="BF37" s="77"/>
      <c r="BG37" s="77"/>
      <c r="BH37" s="77"/>
      <c r="BI37" s="77"/>
      <c r="BJ37" s="77">
        <v>2.1</v>
      </c>
      <c r="BK37" s="77"/>
      <c r="BL37" s="77"/>
      <c r="BM37" s="77"/>
      <c r="BN37" s="77"/>
      <c r="BO37" s="77"/>
      <c r="BP37" s="77"/>
      <c r="BQ37" s="77"/>
      <c r="BR37" s="77"/>
      <c r="BS37" s="77"/>
      <c r="BT37" s="77">
        <v>0.6</v>
      </c>
      <c r="BU37" s="77"/>
      <c r="BV37" s="77"/>
      <c r="BW37" s="77"/>
      <c r="BX37" s="77"/>
      <c r="BY37" s="76"/>
      <c r="BZ37" s="77"/>
      <c r="CA37" s="78"/>
      <c r="CB37" s="78"/>
      <c r="CC37" s="78"/>
      <c r="CD37" s="78"/>
      <c r="CE37" s="78"/>
      <c r="CF37" s="78"/>
      <c r="CG37" s="87"/>
    </row>
    <row r="38" spans="2:85" ht="15.75" x14ac:dyDescent="0.25">
      <c r="B38" s="9" t="s">
        <v>29</v>
      </c>
      <c r="C38" s="176" t="str">
        <f>IF(C85="","",IF((C85-zval(Bi_2015!C38))=0,C85,IF((C85-zval(Bi_2015!C38))&gt;0,C85,Bi_2015!C38)))</f>
        <v/>
      </c>
      <c r="D38" s="99" t="str">
        <f>IF(D85="","",IF((D85-zval(Bi_2015!D38))=0,D85,IF((D85-zval(Bi_2015!D38))&gt;0,D85,Bi_2015!D38)))</f>
        <v/>
      </c>
      <c r="E38" s="99" t="str">
        <f>IF(E85="","",IF((E85-zval(Bi_2015!E38))=0,E85,IF((E85-zval(Bi_2015!E38))&gt;0,E85,Bi_2015!E38)))</f>
        <v/>
      </c>
      <c r="F38" s="99" t="str">
        <f>IF(F85="","",IF((F85-zval(Bi_2015!F38))=0,F85,IF((F85-zval(Bi_2015!F38))&gt;0,F85,Bi_2015!F38)))</f>
        <v/>
      </c>
      <c r="G38" s="99" t="str">
        <f>IF(G85="","",IF((G85-zval(Bi_2015!G38))=0,G85,IF((G85-zval(Bi_2015!G38))&gt;0,G85,Bi_2015!G38)))</f>
        <v/>
      </c>
      <c r="H38" s="99" t="str">
        <f>IF(H85="","",IF((H85-zval(Bi_2015!H38))=0,H85,IF((H85-zval(Bi_2015!H38))&gt;0,H85,Bi_2015!H38)))</f>
        <v/>
      </c>
      <c r="I38" s="99" t="str">
        <f>IF(I85="","",IF((I85-zval(Bi_2015!I38))=0,I85,IF((I85-zval(Bi_2015!I38))&gt;0,I85,Bi_2015!I38)))</f>
        <v/>
      </c>
      <c r="J38" s="99" t="str">
        <f>IF(J85="","",IF((J85-zval(Bi_2015!J38))=0,J85,IF((J85-zval(Bi_2015!J38))&gt;0,J85,Bi_2015!J38)))</f>
        <v/>
      </c>
      <c r="K38" s="99" t="str">
        <f>IF(K85="","",IF((K85-zval(Bi_2015!K38))=0,K85,IF((K85-zval(Bi_2015!K38))&gt;0,K85,Bi_2015!K38)))</f>
        <v/>
      </c>
      <c r="L38" s="99" t="str">
        <f>IF(L85="","",IF((L85-zval(Bi_2015!L38))=0,L85,IF((L85-zval(Bi_2015!L38))&gt;0,L85,Bi_2015!L38)))</f>
        <v/>
      </c>
      <c r="M38" s="99" t="str">
        <f>IF(M85="","",IF((M85-zval(Bi_2015!M38))=0,M85,IF((M85-zval(Bi_2015!M38))&gt;0,M85,Bi_2015!M38)))</f>
        <v/>
      </c>
      <c r="N38" s="99">
        <f>AF20</f>
        <v>5.4</v>
      </c>
      <c r="O38" s="99" t="str">
        <f>IF(O85="","",IF((O85-zval(Bi_2015!O38))=0,O85,IF((O85-zval(Bi_2015!O38))&gt;0,O85,Bi_2015!O38)))</f>
        <v/>
      </c>
      <c r="P38" s="99" t="str">
        <f>IF(P85="","",IF((P85-zval(Bi_2015!P38))=0,P85,IF((P85-zval(Bi_2015!P38))&gt;0,P85,Bi_2015!P38)))</f>
        <v/>
      </c>
      <c r="Q38" s="159">
        <v>1.85</v>
      </c>
      <c r="R38" s="99" t="str">
        <f>IF(R85="","",IF((R85-zval(Bi_2015!R38))=0,R85,IF((R85-zval(Bi_2015!R38))&gt;0,R85,Bi_2015!R38)))</f>
        <v/>
      </c>
      <c r="S38" s="99" t="str">
        <f>IF(S85="","",IF((S85-zval(Bi_2015!S38))=0,S85,IF((S85-zval(Bi_2015!S38))&gt;0,S85,Bi_2015!S38)))</f>
        <v/>
      </c>
      <c r="T38" s="99" t="str">
        <f>IF(T85="","",IF((T85-zval(Bi_2015!T38))=0,T85,IF((T85-zval(Bi_2015!T38))&gt;0,T85,Bi_2015!T38)))</f>
        <v/>
      </c>
      <c r="U38" s="99" t="str">
        <f>IF(U85="","",IF((U85-zval(Bi_2015!U38))=0,U85,IF((U85-zval(Bi_2015!U38))&gt;0,U85,Bi_2015!U38)))</f>
        <v/>
      </c>
      <c r="V38" s="99" t="str">
        <f>IF(V85="","",IF((V85-zval(Bi_2015!V38))=0,V85,IF((V85-zval(Bi_2015!V38))&gt;0,V85,Bi_2015!V38)))</f>
        <v/>
      </c>
      <c r="W38" s="99" t="str">
        <f>IF(W85="","",IF((W85-zval(Bi_2015!W38))=0,W85,IF((W85-zval(Bi_2015!W38))&gt;0,W85,Bi_2015!W38)))</f>
        <v/>
      </c>
      <c r="X38" s="99">
        <v>1</v>
      </c>
      <c r="Y38" s="205">
        <v>0</v>
      </c>
      <c r="Z38" s="99" t="str">
        <f>IF(Z85="","",IF((Z85-zval(Bi_2015!Z38))=0,Z85,IF((Z85-zval(Bi_2015!Z38))&gt;0,Z85,Bi_2015!Z38)))</f>
        <v/>
      </c>
      <c r="AA38" s="99" t="str">
        <f>IF(AA85="","",IF((AA85-zval(Bi_2015!AA38))=0,AA85,IF((AA85-zval(Bi_2015!AA38))&gt;0,AA85,Bi_2015!AA38)))</f>
        <v/>
      </c>
      <c r="AB38" s="99" t="str">
        <f>IF(AB85="","",IF((AB85-zval(Bi_2015!AB38))=0,AB85,IF((AB85-zval(Bi_2015!AB38))&gt;0,AB85,Bi_2015!AB38)))</f>
        <v/>
      </c>
      <c r="AC38" s="99" t="str">
        <f>IF(AC85="","",IF((AC85-zval(Bi_2015!AC38))=0,AC85,IF((AC85-zval(Bi_2015!AC38))&gt;0,AC85,Bi_2015!AC38)))</f>
        <v/>
      </c>
      <c r="AD38" s="99" t="str">
        <f>IF(AD85="","",IF((AD85-zval(Bi_2015!AD38))=0,AD85,IF((AD85-zval(Bi_2015!AD38))&gt;0,AD85,Bi_2015!AD38)))</f>
        <v/>
      </c>
      <c r="AE38" s="99" t="str">
        <f>IF(AE85="","",IF((AE85-zval(Bi_2015!AE38))=0,AE85,IF((AE85-zval(Bi_2015!AE38))&gt;0,AE85,Bi_2015!AE38)))</f>
        <v/>
      </c>
      <c r="AF38" s="194" t="str">
        <f>IF(AF85="","",IF((AF85-zval(Bi_2015!AF38))=0,AF85,IF((AF85-zval(Bi_2015!AF38))&gt;0,AF85,Bi_2015!AF38)))</f>
        <v/>
      </c>
      <c r="AG38" s="195" t="str">
        <f>IF(AG85="","",IF((AG85-zval(Bi_2015!AG38))=0,AG85,IF((AG85-zval(Bi_2015!AG38))&gt;0,AG85,Bi_2015!AG38)))</f>
        <v/>
      </c>
      <c r="AH38" s="195" t="str">
        <f>IF(AH85="","",IF((AH85-zval(Bi_2015!AH38))=0,AH85,IF((AH85-zval(Bi_2015!AH38))&gt;0,AH85,Bi_2015!AH38)))</f>
        <v/>
      </c>
      <c r="AI38" s="195" t="str">
        <f>IF(AI85="","",IF((AI85-zval(Bi_2015!AI38))=0,AI85,IF((AI85-zval(Bi_2015!AI38))&gt;0,AI85,Bi_2015!AI38)))</f>
        <v/>
      </c>
      <c r="AJ38" s="195" t="str">
        <f>IF(AJ85="","",IF((AJ85-zval(Bi_2015!AJ38))=0,AJ85,IF((AJ85-zval(Bi_2015!AJ38))&gt;0,AJ85,Bi_2015!AJ38)))</f>
        <v/>
      </c>
      <c r="AK38" s="195" t="str">
        <f>IF(AK85="","",IF((AK85-zval(Bi_2015!AK38))=0,AK85,IF((AK85-zval(Bi_2015!AK38))&gt;0,AK85,Bi_2015!AK38)))</f>
        <v/>
      </c>
      <c r="AL38" s="195" t="str">
        <f>IF(AL85="","",IF((AL85-zval(Bi_2015!AL38))=0,AL85,IF((AL85-zval(Bi_2015!AL38))&gt;0,AL85,Bi_2015!AL38)))</f>
        <v/>
      </c>
      <c r="AM38" s="196" t="str">
        <f>IF(AM85="","",IF((AM85-zval(Bi_2015!AM38))=0,AM85,IF((AM85-zval(Bi_2015!AM38))&gt;0,AM85,Bi_2015!AM38)))</f>
        <v/>
      </c>
      <c r="AV38" s="9" t="s">
        <v>29</v>
      </c>
      <c r="AW38" s="86"/>
      <c r="AX38" s="77"/>
      <c r="AY38" s="77"/>
      <c r="AZ38" s="77"/>
      <c r="BA38" s="77"/>
      <c r="BB38" s="77"/>
      <c r="BC38" s="77"/>
      <c r="BD38" s="77"/>
      <c r="BE38" s="77"/>
      <c r="BF38" s="77"/>
      <c r="BG38" s="77"/>
      <c r="BH38" s="78">
        <v>2</v>
      </c>
      <c r="BI38" s="77"/>
      <c r="BJ38" s="77"/>
      <c r="BK38" s="77">
        <v>0.93</v>
      </c>
      <c r="BL38" s="77"/>
      <c r="BM38" s="77"/>
      <c r="BN38" s="77"/>
      <c r="BO38" s="77"/>
      <c r="BP38" s="77"/>
      <c r="BQ38" s="77"/>
      <c r="BR38" s="77">
        <v>1.32</v>
      </c>
      <c r="BS38" s="77"/>
      <c r="BT38" s="77"/>
      <c r="BU38" s="77"/>
      <c r="BV38" s="77"/>
      <c r="BW38" s="77"/>
      <c r="BX38" s="77"/>
      <c r="BY38" s="77"/>
      <c r="BZ38" s="76"/>
      <c r="CA38" s="78"/>
      <c r="CB38" s="78"/>
      <c r="CC38" s="78"/>
      <c r="CD38" s="78"/>
      <c r="CE38" s="78"/>
      <c r="CF38" s="78"/>
      <c r="CG38" s="87"/>
    </row>
    <row r="39" spans="2:85" s="3" customFormat="1" ht="15.75" x14ac:dyDescent="0.25">
      <c r="B39" s="9" t="s">
        <v>31</v>
      </c>
      <c r="C39" s="198" t="str">
        <f>IF(C86="","",IF((C86-zval(Bi_2015!C39))=0,C86,IF((C86-zval(Bi_2015!C39))&gt;0,C86,Bi_2015!C39)))</f>
        <v/>
      </c>
      <c r="D39" s="195" t="str">
        <f>IF(D86="","",IF((D86-zval(Bi_2015!D39))=0,D86,IF((D86-zval(Bi_2015!D39))&gt;0,D86,Bi_2015!D39)))</f>
        <v/>
      </c>
      <c r="E39" s="195" t="str">
        <f>IF(E86="","",IF((E86-zval(Bi_2015!E39))=0,E86,IF((E86-zval(Bi_2015!E39))&gt;0,E86,Bi_2015!E39)))</f>
        <v/>
      </c>
      <c r="F39" s="195" t="str">
        <f>IF(F86="","",IF((F86-zval(Bi_2015!F39))=0,F86,IF((F86-zval(Bi_2015!F39))&gt;0,F86,Bi_2015!F39)))</f>
        <v/>
      </c>
      <c r="G39" s="195" t="str">
        <f>IF(G86="","",IF((G86-zval(Bi_2015!G39))=0,G86,IF((G86-zval(Bi_2015!G39))&gt;0,G86,Bi_2015!G39)))</f>
        <v/>
      </c>
      <c r="H39" s="195" t="str">
        <f>IF(H86="","",IF((H86-zval(Bi_2015!H39))=0,H86,IF((H86-zval(Bi_2015!H39))&gt;0,H86,Bi_2015!H39)))</f>
        <v/>
      </c>
      <c r="I39" s="195" t="str">
        <f>IF(I86="","",IF((I86-zval(Bi_2015!I39))=0,I86,IF((I86-zval(Bi_2015!I39))&gt;0,I86,Bi_2015!I39)))</f>
        <v/>
      </c>
      <c r="J39" s="195" t="str">
        <f>IF(J86="","",IF((J86-zval(Bi_2015!J39))=0,J86,IF((J86-zval(Bi_2015!J39))&gt;0,J86,Bi_2015!J39)))</f>
        <v/>
      </c>
      <c r="K39" s="195" t="str">
        <f>IF(K86="","",IF((K86-zval(Bi_2015!K39))=0,K86,IF((K86-zval(Bi_2015!K39))&gt;0,K86,Bi_2015!K39)))</f>
        <v/>
      </c>
      <c r="L39" s="195" t="str">
        <f>IF(L86="","",IF((L86-zval(Bi_2015!L39))=0,L86,IF((L86-zval(Bi_2015!L39))&gt;0,L86,Bi_2015!L39)))</f>
        <v/>
      </c>
      <c r="M39" s="195" t="str">
        <f>IF(M86="","",IF((M86-zval(Bi_2015!M39))=0,M86,IF((M86-zval(Bi_2015!M39))&gt;0,M86,Bi_2015!M39)))</f>
        <v/>
      </c>
      <c r="N39" s="195" t="str">
        <f>IF(N86="","",IF((N86-zval(Bi_2015!N39))=0,N86,IF((N86-zval(Bi_2015!N39))&gt;0,N86,Bi_2015!N39)))</f>
        <v/>
      </c>
      <c r="O39" s="99">
        <f>IF(O86="","",IF((O86-zval(Bi_2015!O39))=0,O86,IF((O86-zval(Bi_2015!O39))&gt;0,O86,Bi_2015!O39)))</f>
        <v>0.3</v>
      </c>
      <c r="P39" s="195" t="str">
        <f>IF(P86="","",IF((P86-zval(Bi_2015!P39))=0,P86,IF((P86-zval(Bi_2015!P39))&gt;0,P86,Bi_2015!P39)))</f>
        <v/>
      </c>
      <c r="Q39" s="195" t="str">
        <f>IF(Q86="","",IF((Q86-zval(Bi_2015!Q39))=0,Q86,IF((Q86-zval(Bi_2015!Q39))&gt;0,Q86,Bi_2015!Q39)))</f>
        <v/>
      </c>
      <c r="R39" s="195" t="str">
        <f>IF(R86="","",IF((R86-zval(Bi_2015!R39))=0,R86,IF((R86-zval(Bi_2015!R39))&gt;0,R86,Bi_2015!R39)))</f>
        <v/>
      </c>
      <c r="S39" s="159">
        <v>0.5</v>
      </c>
      <c r="T39" s="195" t="str">
        <f>IF(T86="","",IF((T86-zval(Bi_2015!T39))=0,T86,IF((T86-zval(Bi_2015!T39))&gt;0,T86,Bi_2015!T39)))</f>
        <v/>
      </c>
      <c r="U39" s="195" t="str">
        <f>IF(U86="","",IF((U86-zval(Bi_2015!U39))=0,U86,IF((U86-zval(Bi_2015!U39))&gt;0,U86,Bi_2015!U39)))</f>
        <v/>
      </c>
      <c r="V39" s="195" t="str">
        <f>IF(V86="","",IF((V86-zval(Bi_2015!V39))=0,V86,IF((V86-zval(Bi_2015!V39))&gt;0,V86,Bi_2015!V39)))</f>
        <v/>
      </c>
      <c r="W39" s="195" t="str">
        <f>IF(W86="","",IF((W86-zval(Bi_2015!W39))=0,W86,IF((W86-zval(Bi_2015!W39))&gt;0,W86,Bi_2015!W39)))</f>
        <v/>
      </c>
      <c r="X39" s="195" t="str">
        <f>IF(X86="","",IF((X86-zval(Bi_2015!X39))=0,X86,IF((X86-zval(Bi_2015!X39))&gt;0,X86,Bi_2015!X39)))</f>
        <v/>
      </c>
      <c r="Y39" s="195" t="str">
        <f>IF(Y86="","",IF((Y86-zval(Bi_2015!Y39))=0,Y86,IF((Y86-zval(Bi_2015!Y39))&gt;0,Y86,Bi_2015!Y39)))</f>
        <v/>
      </c>
      <c r="Z39" s="195" t="str">
        <f>IF(Z86="","",IF((Z86-zval(Bi_2015!Z39))=0,Z86,IF((Z86-zval(Bi_2015!Z39))&gt;0,Z86,Bi_2015!Z39)))</f>
        <v/>
      </c>
      <c r="AA39" s="195" t="str">
        <f>IF(AA86="","",IF((AA86-zval(Bi_2015!AA39))=0,AA86,IF((AA86-zval(Bi_2015!AA39))&gt;0,AA86,Bi_2015!AA39)))</f>
        <v/>
      </c>
      <c r="AB39" s="195" t="str">
        <f>IF(AB86="","",IF((AB86-zval(Bi_2015!AB39))=0,AB86,IF((AB86-zval(Bi_2015!AB39))&gt;0,AB86,Bi_2015!AB39)))</f>
        <v/>
      </c>
      <c r="AC39" s="195" t="str">
        <f>IF(AC86="","",IF((AC86-zval(Bi_2015!AC39))=0,AC86,IF((AC86-zval(Bi_2015!AC39))&gt;0,AC86,Bi_2015!AC39)))</f>
        <v/>
      </c>
      <c r="AD39" s="195" t="str">
        <f>IF(AD86="","",IF((AD86-zval(Bi_2015!AD39))=0,AD86,IF((AD86-zval(Bi_2015!AD39))&gt;0,AD86,Bi_2015!AD39)))</f>
        <v/>
      </c>
      <c r="AE39" s="195" t="str">
        <f>IF(AE86="","",IF((AE86-zval(Bi_2015!AE39))=0,AE86,IF((AE86-zval(Bi_2015!AE39))&gt;0,AE86,Bi_2015!AE39)))</f>
        <v/>
      </c>
      <c r="AF39" s="195" t="str">
        <f>IF(AF86="","",IF((AF86-zval(Bi_2015!AF39))=0,AF86,IF((AF86-zval(Bi_2015!AF39))&gt;0,AF86,Bi_2015!AF39)))</f>
        <v/>
      </c>
      <c r="AG39" s="199" t="str">
        <f>IF(AG86="","",IF((AG86-zval(Bi_2015!AG39))=0,AG86,IF((AG86-zval(Bi_2015!AG39))&gt;0,AG86,Bi_2015!AG39)))</f>
        <v/>
      </c>
      <c r="AH39" s="195" t="str">
        <f>IF(AH86="","",IF((AH86-zval(Bi_2015!AH39))=0,AH86,IF((AH86-zval(Bi_2015!AH39))&gt;0,AH86,Bi_2015!AH39)))</f>
        <v/>
      </c>
      <c r="AI39" s="195" t="str">
        <f>IF(AI86="","",IF((AI86-zval(Bi_2015!AI39))=0,AI86,IF((AI86-zval(Bi_2015!AI39))&gt;0,AI86,Bi_2015!AI39)))</f>
        <v/>
      </c>
      <c r="AJ39" s="99">
        <f>IF(AJ86="","",IF((AJ86-zval(Bi_2015!AJ39))=0,AJ86,IF((AJ86-zval(Bi_2015!AJ39))&gt;0,AJ86,Bi_2015!AJ39)))</f>
        <v>0.25</v>
      </c>
      <c r="AK39" s="159">
        <v>0.25</v>
      </c>
      <c r="AL39" s="195">
        <f>AG44</f>
        <v>0.76</v>
      </c>
      <c r="AM39" s="196" t="str">
        <f>IF(AM86="","",IF((AM86-zval(Bi_2015!AM39))=0,AM86,IF((AM86-zval(Bi_2015!AM39))&gt;0,AM86,Bi_2015!AM39)))</f>
        <v/>
      </c>
      <c r="AV39" s="9" t="s">
        <v>31</v>
      </c>
      <c r="AW39" s="88"/>
      <c r="AX39" s="78"/>
      <c r="AY39" s="78"/>
      <c r="AZ39" s="78"/>
      <c r="BA39" s="78"/>
      <c r="BB39" s="78"/>
      <c r="BC39" s="78"/>
      <c r="BD39" s="78"/>
      <c r="BE39" s="78"/>
      <c r="BF39" s="78"/>
      <c r="BG39" s="78"/>
      <c r="BH39" s="78"/>
      <c r="BI39" s="77">
        <v>0.3</v>
      </c>
      <c r="BJ39" s="77"/>
      <c r="BK39" s="78"/>
      <c r="BL39" s="78"/>
      <c r="BM39" s="78">
        <v>1</v>
      </c>
      <c r="BN39" s="78"/>
      <c r="BO39" s="78"/>
      <c r="BP39" s="78"/>
      <c r="BQ39" s="78"/>
      <c r="BR39" s="78"/>
      <c r="BS39" s="78"/>
      <c r="BT39" s="78"/>
      <c r="BU39" s="78"/>
      <c r="BV39" s="78"/>
      <c r="BW39" s="78"/>
      <c r="BX39" s="78"/>
      <c r="BY39" s="78"/>
      <c r="BZ39" s="78"/>
      <c r="CA39" s="80"/>
      <c r="CB39" s="78"/>
      <c r="CC39" s="78"/>
      <c r="CD39" s="77">
        <v>0.25</v>
      </c>
      <c r="CE39" s="77">
        <v>0.25</v>
      </c>
      <c r="CF39" s="78">
        <v>0.45</v>
      </c>
      <c r="CG39" s="89"/>
    </row>
    <row r="40" spans="2:85" s="3" customFormat="1" ht="15.75" x14ac:dyDescent="0.25">
      <c r="B40" s="9" t="s">
        <v>206</v>
      </c>
      <c r="C40" s="198" t="str">
        <f>IF(C87="","",IF((C87-zval(Bi_2015!C40))=0,C87,IF((C87-zval(Bi_2015!C40))&gt;0,C87,Bi_2015!C40)))</f>
        <v/>
      </c>
      <c r="D40" s="195" t="str">
        <f>IF(D87="","",IF((D87-zval(Bi_2015!D40))=0,D87,IF((D87-zval(Bi_2015!D40))&gt;0,D87,Bi_2015!D40)))</f>
        <v/>
      </c>
      <c r="E40" s="195" t="str">
        <f>IF(E87="","",IF((E87-zval(Bi_2015!E40))=0,E87,IF((E87-zval(Bi_2015!E40))&gt;0,E87,Bi_2015!E40)))</f>
        <v/>
      </c>
      <c r="F40" s="195" t="str">
        <f>IF(F87="","",IF((F87-zval(Bi_2015!F40))=0,F87,IF((F87-zval(Bi_2015!F40))&gt;0,F87,Bi_2015!F40)))</f>
        <v/>
      </c>
      <c r="G40" s="195" t="str">
        <f>IF(G87="","",IF((G87-zval(Bi_2015!G40))=0,G87,IF((G87-zval(Bi_2015!G40))&gt;0,G87,Bi_2015!G40)))</f>
        <v/>
      </c>
      <c r="H40" s="195" t="str">
        <f>IF(H87="","",IF((H87-zval(Bi_2015!H40))=0,H87,IF((H87-zval(Bi_2015!H40))&gt;0,H87,Bi_2015!H40)))</f>
        <v/>
      </c>
      <c r="I40" s="195" t="str">
        <f>IF(I87="","",IF((I87-zval(Bi_2015!I40))=0,I87,IF((I87-zval(Bi_2015!I40))&gt;0,I87,Bi_2015!I40)))</f>
        <v/>
      </c>
      <c r="J40" s="195" t="str">
        <f>IF(J87="","",IF((J87-zval(Bi_2015!J40))=0,J87,IF((J87-zval(Bi_2015!J40))&gt;0,J87,Bi_2015!J40)))</f>
        <v/>
      </c>
      <c r="K40" s="195" t="str">
        <f>IF(K87="","",IF((K87-zval(Bi_2015!K40))=0,K87,IF((K87-zval(Bi_2015!K40))&gt;0,K87,Bi_2015!K40)))</f>
        <v/>
      </c>
      <c r="L40" s="195" t="str">
        <f>IF(L87="","",IF((L87-zval(Bi_2015!L40))=0,L87,IF((L87-zval(Bi_2015!L40))&gt;0,L87,Bi_2015!L40)))</f>
        <v/>
      </c>
      <c r="M40" s="195" t="str">
        <f>IF(M87="","",IF((M87-zval(Bi_2015!M40))=0,M87,IF((M87-zval(Bi_2015!M40))&gt;0,M87,Bi_2015!M40)))</f>
        <v/>
      </c>
      <c r="N40" s="195" t="str">
        <f>IF(N87="","",IF((N87-zval(Bi_2015!N40))=0,N87,IF((N87-zval(Bi_2015!N40))&gt;0,N87,Bi_2015!N40)))</f>
        <v/>
      </c>
      <c r="O40" s="195" t="str">
        <f>IF(O87="","",IF((O87-zval(Bi_2015!O40))=0,O87,IF((O87-zval(Bi_2015!O40))&gt;0,O87,Bi_2015!O40)))</f>
        <v/>
      </c>
      <c r="P40" s="195" t="str">
        <f>IF(P87="","",IF((P87-zval(Bi_2015!P40))=0,P87,IF((P87-zval(Bi_2015!P40))&gt;0,P87,Bi_2015!P40)))</f>
        <v/>
      </c>
      <c r="Q40" s="195" t="str">
        <f>IF(Q87="","",IF((Q87-zval(Bi_2015!Q40))=0,Q87,IF((Q87-zval(Bi_2015!Q40))&gt;0,Q87,Bi_2015!Q40)))</f>
        <v/>
      </c>
      <c r="R40" s="195" t="str">
        <f>IF(R87="","",IF((R87-zval(Bi_2015!R40))=0,R87,IF((R87-zval(Bi_2015!R40))&gt;0,R87,Bi_2015!R40)))</f>
        <v/>
      </c>
      <c r="S40" s="195" t="str">
        <f>IF(S87="","",IF((S87-zval(Bi_2015!S40))=0,S87,IF((S87-zval(Bi_2015!S40))&gt;0,S87,Bi_2015!S40)))</f>
        <v/>
      </c>
      <c r="T40" s="195" t="str">
        <f>IF(T87="","",IF((T87-zval(Bi_2015!T40))=0,T87,IF((T87-zval(Bi_2015!T40))&gt;0,T87,Bi_2015!T40)))</f>
        <v/>
      </c>
      <c r="U40" s="195" t="str">
        <f>IF(U87="","",IF((U87-zval(Bi_2015!U40))=0,U87,IF((U87-zval(Bi_2015!U40))&gt;0,U87,Bi_2015!U40)))</f>
        <v/>
      </c>
      <c r="V40" s="195" t="str">
        <f>IF(V87="","",IF((V87-zval(Bi_2015!V40))=0,V87,IF((V87-zval(Bi_2015!V40))&gt;0,V87,Bi_2015!V40)))</f>
        <v/>
      </c>
      <c r="W40" s="195" t="str">
        <f>IF(W87="","",IF((W87-zval(Bi_2015!W40))=0,W87,IF((W87-zval(Bi_2015!W40))&gt;0,W87,Bi_2015!W40)))</f>
        <v/>
      </c>
      <c r="X40" s="195" t="str">
        <f>IF(X87="","",IF((X87-zval(Bi_2015!X40))=0,X87,IF((X87-zval(Bi_2015!X40))&gt;0,X87,Bi_2015!X40)))</f>
        <v/>
      </c>
      <c r="Y40" s="195" t="str">
        <f>IF(Y87="","",IF((Y87-zval(Bi_2015!Y40))=0,Y87,IF((Y87-zval(Bi_2015!Y40))&gt;0,Y87,Bi_2015!Y40)))</f>
        <v/>
      </c>
      <c r="Z40" s="195" t="str">
        <f>IF(Z87="","",IF((Z87-zval(Bi_2015!Z40))=0,Z87,IF((Z87-zval(Bi_2015!Z40))&gt;0,Z87,Bi_2015!Z40)))</f>
        <v/>
      </c>
      <c r="AA40" s="195" t="str">
        <f>IF(AA87="","",IF((AA87-zval(Bi_2015!AA40))=0,AA87,IF((AA87-zval(Bi_2015!AA40))&gt;0,AA87,Bi_2015!AA40)))</f>
        <v/>
      </c>
      <c r="AB40" s="195" t="str">
        <f>IF(AB87="","",IF((AB87-zval(Bi_2015!AB40))=0,AB87,IF((AB87-zval(Bi_2015!AB40))&gt;0,AB87,Bi_2015!AB40)))</f>
        <v/>
      </c>
      <c r="AC40" s="195" t="str">
        <f>IF(AC87="","",IF((AC87-zval(Bi_2015!AC40))=0,AC87,IF((AC87-zval(Bi_2015!AC40))&gt;0,AC87,Bi_2015!AC40)))</f>
        <v/>
      </c>
      <c r="AD40" s="195" t="str">
        <f>IF(AD87="","",IF((AD87-zval(Bi_2015!AD40))=0,AD87,IF((AD87-zval(Bi_2015!AD40))&gt;0,AD87,Bi_2015!AD40)))</f>
        <v/>
      </c>
      <c r="AE40" s="195" t="str">
        <f>IF(AE87="","",IF((AE87-zval(Bi_2015!AE40))=0,AE87,IF((AE87-zval(Bi_2015!AE40))&gt;0,AE87,Bi_2015!AE40)))</f>
        <v/>
      </c>
      <c r="AF40" s="195" t="str">
        <f>IF(AF87="","",IF((AF87-zval(Bi_2015!AF40))=0,AF87,IF((AF87-zval(Bi_2015!AF40))&gt;0,AF87,Bi_2015!AF40)))</f>
        <v/>
      </c>
      <c r="AG40" s="195" t="str">
        <f>IF(AG87="","",IF((AG87-zval(Bi_2015!AG40))=0,AG87,IF((AG87-zval(Bi_2015!AG40))&gt;0,AG87,Bi_2015!AG40)))</f>
        <v/>
      </c>
      <c r="AH40" s="200" t="str">
        <f>IF(AH87="","",IF((AH87-zval(Bi_2015!AH40))=0,AH87,IF((AH87-zval(Bi_2015!AH40))&gt;0,AH87,Bi_2015!AH40)))</f>
        <v/>
      </c>
      <c r="AI40" s="195">
        <v>1.34</v>
      </c>
      <c r="AJ40" s="159">
        <v>1</v>
      </c>
      <c r="AK40" s="195" t="str">
        <f>IF(AK87="","",IF((AK87-zval(Bi_2015!AK40))=0,AK87,IF((AK87-zval(Bi_2015!AK40))&gt;0,AK87,Bi_2015!AK40)))</f>
        <v/>
      </c>
      <c r="AL40" s="195">
        <f>AH44</f>
        <v>1.2</v>
      </c>
      <c r="AM40" s="196" t="str">
        <f>IF(AM87="","",IF((AM87-zval(Bi_2015!AM40))=0,AM87,IF((AM87-zval(Bi_2015!AM40))&gt;0,AM87,Bi_2015!AM40)))</f>
        <v/>
      </c>
      <c r="AV40" s="9" t="s">
        <v>206</v>
      </c>
      <c r="AW40" s="88"/>
      <c r="AX40" s="78"/>
      <c r="AY40" s="78"/>
      <c r="AZ40" s="78"/>
      <c r="BA40" s="78"/>
      <c r="BB40" s="78"/>
      <c r="BC40" s="78"/>
      <c r="BD40" s="78"/>
      <c r="BE40" s="78"/>
      <c r="BF40" s="78"/>
      <c r="BG40" s="78"/>
      <c r="BH40" s="78"/>
      <c r="BI40" s="78"/>
      <c r="BJ40" s="77"/>
      <c r="BK40" s="78"/>
      <c r="BL40" s="78"/>
      <c r="BM40" s="78"/>
      <c r="BN40" s="78"/>
      <c r="BO40" s="78"/>
      <c r="BP40" s="78"/>
      <c r="BQ40" s="78"/>
      <c r="BR40" s="78"/>
      <c r="BS40" s="78"/>
      <c r="BT40" s="78"/>
      <c r="BU40" s="78"/>
      <c r="BV40" s="78"/>
      <c r="BW40" s="78"/>
      <c r="BX40" s="78"/>
      <c r="BY40" s="78"/>
      <c r="BZ40" s="78"/>
      <c r="CA40" s="78"/>
      <c r="CB40" s="81"/>
      <c r="CC40" s="77">
        <v>1.53</v>
      </c>
      <c r="CD40" s="77">
        <v>0.48</v>
      </c>
      <c r="CE40" s="78"/>
      <c r="CF40" s="78">
        <v>0.4</v>
      </c>
      <c r="CG40" s="89"/>
    </row>
    <row r="41" spans="2:85" s="3" customFormat="1" ht="15.75" x14ac:dyDescent="0.25">
      <c r="B41" s="9" t="s">
        <v>32</v>
      </c>
      <c r="C41" s="198" t="str">
        <f>IF(C88="","",IF((C88-zval(Bi_2015!C41))=0,C88,IF((C88-zval(Bi_2015!C41))&gt;0,C88,Bi_2015!C41)))</f>
        <v/>
      </c>
      <c r="D41" s="195" t="str">
        <f>IF(D88="","",IF((D88-zval(Bi_2015!D41))=0,D88,IF((D88-zval(Bi_2015!D41))&gt;0,D88,Bi_2015!D41)))</f>
        <v/>
      </c>
      <c r="E41" s="195" t="str">
        <f>IF(E88="","",IF((E88-zval(Bi_2015!E41))=0,E88,IF((E88-zval(Bi_2015!E41))&gt;0,E88,Bi_2015!E41)))</f>
        <v/>
      </c>
      <c r="F41" s="195" t="str">
        <f>IF(F88="","",IF((F88-zval(Bi_2015!F41))=0,F88,IF((F88-zval(Bi_2015!F41))&gt;0,F88,Bi_2015!F41)))</f>
        <v/>
      </c>
      <c r="G41" s="195" t="str">
        <f>IF(G88="","",IF((G88-zval(Bi_2015!G41))=0,G88,IF((G88-zval(Bi_2015!G41))&gt;0,G88,Bi_2015!G41)))</f>
        <v/>
      </c>
      <c r="H41" s="195" t="str">
        <f>IF(H88="","",IF((H88-zval(Bi_2015!H41))=0,H88,IF((H88-zval(Bi_2015!H41))&gt;0,H88,Bi_2015!H41)))</f>
        <v/>
      </c>
      <c r="I41" s="195" t="str">
        <f>IF(I88="","",IF((I88-zval(Bi_2015!I41))=0,I88,IF((I88-zval(Bi_2015!I41))&gt;0,I88,Bi_2015!I41)))</f>
        <v/>
      </c>
      <c r="J41" s="195" t="str">
        <f>IF(J88="","",IF((J88-zval(Bi_2015!J41))=0,J88,IF((J88-zval(Bi_2015!J41))&gt;0,J88,Bi_2015!J41)))</f>
        <v/>
      </c>
      <c r="K41" s="195" t="str">
        <f>IF(K88="","",IF((K88-zval(Bi_2015!K41))=0,K88,IF((K88-zval(Bi_2015!K41))&gt;0,K88,Bi_2015!K41)))</f>
        <v/>
      </c>
      <c r="L41" s="195" t="str">
        <f>IF(L88="","",IF((L88-zval(Bi_2015!L41))=0,L88,IF((L88-zval(Bi_2015!L41))&gt;0,L88,Bi_2015!L41)))</f>
        <v/>
      </c>
      <c r="M41" s="195" t="str">
        <f>IF(M88="","",IF((M88-zval(Bi_2015!M41))=0,M88,IF((M88-zval(Bi_2015!M41))&gt;0,M88,Bi_2015!M41)))</f>
        <v/>
      </c>
      <c r="N41" s="195" t="str">
        <f>IF(N88="","",IF((N88-zval(Bi_2015!N41))=0,N88,IF((N88-zval(Bi_2015!N41))&gt;0,N88,Bi_2015!N41)))</f>
        <v/>
      </c>
      <c r="O41" s="195" t="str">
        <f>IF(O88="","",IF((O88-zval(Bi_2015!O41))=0,O88,IF((O88-zval(Bi_2015!O41))&gt;0,O88,Bi_2015!O41)))</f>
        <v/>
      </c>
      <c r="P41" s="195">
        <v>2</v>
      </c>
      <c r="Q41" s="195" t="str">
        <f>IF(Q88="","",IF((Q88-zval(Bi_2015!Q41))=0,Q88,IF((Q88-zval(Bi_2015!Q41))&gt;0,Q88,Bi_2015!Q41)))</f>
        <v/>
      </c>
      <c r="R41" s="195" t="str">
        <f>IF(R88="","",IF((R88-zval(Bi_2015!R41))=0,R88,IF((R88-zval(Bi_2015!R41))&gt;0,R88,Bi_2015!R41)))</f>
        <v/>
      </c>
      <c r="S41" s="195">
        <f>IF(S88="","",IF((S88-zval(Bi_2015!S41))=0,S88,IF((S88-zval(Bi_2015!S41))&gt;0,S88,Bi_2015!S41)))</f>
        <v>1</v>
      </c>
      <c r="T41" s="195" t="str">
        <f>IF(T88="","",IF((T88-zval(Bi_2015!T41))=0,T88,IF((T88-zval(Bi_2015!T41))&gt;0,T88,Bi_2015!T41)))</f>
        <v/>
      </c>
      <c r="U41" s="195" t="str">
        <f>IF(U88="","",IF((U88-zval(Bi_2015!U41))=0,U88,IF((U88-zval(Bi_2015!U41))&gt;0,U88,Bi_2015!U41)))</f>
        <v/>
      </c>
      <c r="V41" s="195" t="str">
        <f>IF(V88="","",IF((V88-zval(Bi_2015!V41))=0,V88,IF((V88-zval(Bi_2015!V41))&gt;0,V88,Bi_2015!V41)))</f>
        <v/>
      </c>
      <c r="W41" s="195" t="str">
        <f>IF(W88="","",IF((W88-zval(Bi_2015!W41))=0,W88,IF((W88-zval(Bi_2015!W41))&gt;0,W88,Bi_2015!W41)))</f>
        <v/>
      </c>
      <c r="X41" s="195" t="str">
        <f>IF(X88="","",IF((X88-zval(Bi_2015!X41))=0,X88,IF((X88-zval(Bi_2015!X41))&gt;0,X88,Bi_2015!X41)))</f>
        <v/>
      </c>
      <c r="Y41" s="195" t="str">
        <f>IF(Y88="","",IF((Y88-zval(Bi_2015!Y41))=0,Y88,IF((Y88-zval(Bi_2015!Y41))&gt;0,Y88,Bi_2015!Y41)))</f>
        <v/>
      </c>
      <c r="Z41" s="195" t="str">
        <f>IF(Z88="","",IF((Z88-zval(Bi_2015!Z41))=0,Z88,IF((Z88-zval(Bi_2015!Z41))&gt;0,Z88,Bi_2015!Z41)))</f>
        <v/>
      </c>
      <c r="AA41" s="195" t="str">
        <f>IF(AA88="","",IF((AA88-zval(Bi_2015!AA41))=0,AA88,IF((AA88-zval(Bi_2015!AA41))&gt;0,AA88,Bi_2015!AA41)))</f>
        <v/>
      </c>
      <c r="AB41" s="195" t="str">
        <f>IF(AB88="","",IF((AB88-zval(Bi_2015!AB41))=0,AB88,IF((AB88-zval(Bi_2015!AB41))&gt;0,AB88,Bi_2015!AB41)))</f>
        <v/>
      </c>
      <c r="AC41" s="195" t="str">
        <f>IF(AC88="","",IF((AC88-zval(Bi_2015!AC41))=0,AC88,IF((AC88-zval(Bi_2015!AC41))&gt;0,AC88,Bi_2015!AC41)))</f>
        <v/>
      </c>
      <c r="AD41" s="195">
        <f>IF(AD88="","",IF((AD88-zval(Bi_2015!AD41))=0,AD88,IF((AD88-zval(Bi_2015!AD41))&gt;0,AD88,Bi_2015!AD41)))</f>
        <v>1.9</v>
      </c>
      <c r="AE41" s="195" t="str">
        <f>IF(AE88="","",IF((AE88-zval(Bi_2015!AE41))=0,AE88,IF((AE88-zval(Bi_2015!AE41))&gt;0,AE88,Bi_2015!AE41)))</f>
        <v/>
      </c>
      <c r="AF41" s="195" t="str">
        <f>IF(AF88="","",IF((AF88-zval(Bi_2015!AF41))=0,AF88,IF((AF88-zval(Bi_2015!AF41))&gt;0,AF88,Bi_2015!AF41)))</f>
        <v/>
      </c>
      <c r="AG41" s="195" t="str">
        <f>IF(AG88="","",IF((AG88-zval(Bi_2015!AG41))=0,AG88,IF((AG88-zval(Bi_2015!AG41))&gt;0,AG88,Bi_2015!AG41)))</f>
        <v/>
      </c>
      <c r="AH41" s="99">
        <f>AI40</f>
        <v>1.34</v>
      </c>
      <c r="AI41" s="200" t="str">
        <f>IF(AI88="","",IF((AI88-zval(Bi_2015!AI41))=0,AI88,IF((AI88-zval(Bi_2015!AI41))&gt;0,AI88,Bi_2015!AI41)))</f>
        <v/>
      </c>
      <c r="AJ41" s="195" t="str">
        <f>IF(AJ88="","",IF((AJ88-zval(Bi_2015!AJ41))=0,AJ88,IF((AJ88-zval(Bi_2015!AJ41))&gt;0,AJ88,Bi_2015!AJ41)))</f>
        <v/>
      </c>
      <c r="AK41" s="195" t="str">
        <f>IF(AK88="","",IF((AK88-zval(Bi_2015!AK41))=0,AK88,IF((AK88-zval(Bi_2015!AK41))&gt;0,AK88,Bi_2015!AK41)))</f>
        <v/>
      </c>
      <c r="AL41" s="99">
        <f>IF(AL88="","",IF((AL88-zval(Bi_2015!AL41))=0,AL88,IF((AL88-zval(Bi_2015!AL41))&gt;0,AL88,Bi_2015!AL41)))</f>
        <v>0.6</v>
      </c>
      <c r="AM41" s="196" t="str">
        <f>IF(AM88="","",IF((AM88-zval(Bi_2015!AM41))=0,AM88,IF((AM88-zval(Bi_2015!AM41))&gt;0,AM88,Bi_2015!AM41)))</f>
        <v/>
      </c>
      <c r="AV41" s="9" t="s">
        <v>32</v>
      </c>
      <c r="AW41" s="88"/>
      <c r="AX41" s="78"/>
      <c r="AY41" s="78"/>
      <c r="AZ41" s="78"/>
      <c r="BA41" s="78"/>
      <c r="BB41" s="78"/>
      <c r="BC41" s="78"/>
      <c r="BD41" s="78"/>
      <c r="BE41" s="78"/>
      <c r="BF41" s="78"/>
      <c r="BG41" s="78"/>
      <c r="BH41" s="78"/>
      <c r="BI41" s="78"/>
      <c r="BJ41" s="77">
        <v>2.5</v>
      </c>
      <c r="BK41" s="78"/>
      <c r="BL41" s="78"/>
      <c r="BM41" s="78">
        <v>1</v>
      </c>
      <c r="BN41" s="78"/>
      <c r="BO41" s="78"/>
      <c r="BP41" s="78"/>
      <c r="BQ41" s="78"/>
      <c r="BR41" s="78"/>
      <c r="BS41" s="78"/>
      <c r="BT41" s="78"/>
      <c r="BU41" s="78"/>
      <c r="BV41" s="78"/>
      <c r="BW41" s="78"/>
      <c r="BX41" s="78">
        <v>1.9</v>
      </c>
      <c r="BY41" s="78"/>
      <c r="BZ41" s="78"/>
      <c r="CA41" s="78"/>
      <c r="CB41" s="78">
        <v>1.6</v>
      </c>
      <c r="CC41" s="81"/>
      <c r="CD41" s="78"/>
      <c r="CE41" s="78"/>
      <c r="CF41" s="78">
        <v>0.35</v>
      </c>
      <c r="CG41" s="89"/>
    </row>
    <row r="42" spans="2:85" s="3" customFormat="1" ht="15.75" x14ac:dyDescent="0.25">
      <c r="B42" s="9" t="s">
        <v>33</v>
      </c>
      <c r="C42" s="198" t="str">
        <f>IF(C89="","",IF((C89-zval(Bi_2015!C42))=0,C89,IF((C89-zval(Bi_2015!C42))&gt;0,C89,Bi_2015!C42)))</f>
        <v/>
      </c>
      <c r="D42" s="195" t="str">
        <f>IF(D89="","",IF((D89-zval(Bi_2015!D42))=0,D89,IF((D89-zval(Bi_2015!D42))&gt;0,D89,Bi_2015!D42)))</f>
        <v/>
      </c>
      <c r="E42" s="195" t="str">
        <f>IF(E89="","",IF((E89-zval(Bi_2015!E42))=0,E89,IF((E89-zval(Bi_2015!E42))&gt;0,E89,Bi_2015!E42)))</f>
        <v/>
      </c>
      <c r="F42" s="195" t="str">
        <f>IF(F89="","",IF((F89-zval(Bi_2015!F42))=0,F89,IF((F89-zval(Bi_2015!F42))&gt;0,F89,Bi_2015!F42)))</f>
        <v/>
      </c>
      <c r="G42" s="195" t="str">
        <f>IF(G89="","",IF((G89-zval(Bi_2015!G42))=0,G89,IF((G89-zval(Bi_2015!G42))&gt;0,G89,Bi_2015!G42)))</f>
        <v/>
      </c>
      <c r="H42" s="195" t="str">
        <f>IF(H89="","",IF((H89-zval(Bi_2015!H42))=0,H89,IF((H89-zval(Bi_2015!H42))&gt;0,H89,Bi_2015!H42)))</f>
        <v/>
      </c>
      <c r="I42" s="195" t="str">
        <f>IF(I89="","",IF((I89-zval(Bi_2015!I42))=0,I89,IF((I89-zval(Bi_2015!I42))&gt;0,I89,Bi_2015!I42)))</f>
        <v/>
      </c>
      <c r="J42" s="195" t="str">
        <f>IF(J89="","",IF((J89-zval(Bi_2015!J42))=0,J89,IF((J89-zval(Bi_2015!J42))&gt;0,J89,Bi_2015!J42)))</f>
        <v/>
      </c>
      <c r="K42" s="195" t="str">
        <f>IF(K89="","",IF((K89-zval(Bi_2015!K42))=0,K89,IF((K89-zval(Bi_2015!K42))&gt;0,K89,Bi_2015!K42)))</f>
        <v/>
      </c>
      <c r="L42" s="195" t="str">
        <f>IF(L89="","",IF((L89-zval(Bi_2015!L42))=0,L89,IF((L89-zval(Bi_2015!L42))&gt;0,L89,Bi_2015!L42)))</f>
        <v/>
      </c>
      <c r="M42" s="195" t="str">
        <f>IF(M89="","",IF((M89-zval(Bi_2015!M42))=0,M89,IF((M89-zval(Bi_2015!M42))&gt;0,M89,Bi_2015!M42)))</f>
        <v/>
      </c>
      <c r="N42" s="195" t="str">
        <f>IF(N89="","",IF((N89-zval(Bi_2015!N42))=0,N89,IF((N89-zval(Bi_2015!N42))&gt;0,N89,Bi_2015!N42)))</f>
        <v/>
      </c>
      <c r="O42" s="195" t="str">
        <f>IF(O89="","",IF((O89-zval(Bi_2015!O42))=0,O89,IF((O89-zval(Bi_2015!O42))&gt;0,O89,Bi_2015!O42)))</f>
        <v/>
      </c>
      <c r="P42" s="195" t="str">
        <f>IF(P89="","",IF((P89-zval(Bi_2015!P42))=0,P89,IF((P89-zval(Bi_2015!P42))&gt;0,P89,Bi_2015!P42)))</f>
        <v/>
      </c>
      <c r="Q42" s="195" t="str">
        <f>IF(Q89="","",IF((Q89-zval(Bi_2015!Q42))=0,Q89,IF((Q89-zval(Bi_2015!Q42))&gt;0,Q89,Bi_2015!Q42)))</f>
        <v/>
      </c>
      <c r="R42" s="195" t="str">
        <f>IF(R89="","",IF((R89-zval(Bi_2015!R42))=0,R89,IF((R89-zval(Bi_2015!R42))&gt;0,R89,Bi_2015!R42)))</f>
        <v/>
      </c>
      <c r="S42" s="195">
        <f>IF(S89="","",IF((S89-zval(Bi_2015!S42))=0,S89,IF((S89-zval(Bi_2015!S42))&gt;0,S89,Bi_2015!S42)))</f>
        <v>1</v>
      </c>
      <c r="T42" s="195" t="str">
        <f>IF(T89="","",IF((T89-zval(Bi_2015!T42))=0,T89,IF((T89-zval(Bi_2015!T42))&gt;0,T89,Bi_2015!T42)))</f>
        <v/>
      </c>
      <c r="U42" s="195" t="str">
        <f>IF(U89="","",IF((U89-zval(Bi_2015!U42))=0,U89,IF((U89-zval(Bi_2015!U42))&gt;0,U89,Bi_2015!U42)))</f>
        <v/>
      </c>
      <c r="V42" s="195" t="str">
        <f>IF(V89="","",IF((V89-zval(Bi_2015!V42))=0,V89,IF((V89-zval(Bi_2015!V42))&gt;0,V89,Bi_2015!V42)))</f>
        <v/>
      </c>
      <c r="W42" s="195" t="str">
        <f>IF(W89="","",IF((W89-zval(Bi_2015!W42))=0,W89,IF((W89-zval(Bi_2015!W42))&gt;0,W89,Bi_2015!W42)))</f>
        <v/>
      </c>
      <c r="X42" s="195" t="str">
        <f>IF(X89="","",IF((X89-zval(Bi_2015!X42))=0,X89,IF((X89-zval(Bi_2015!X42))&gt;0,X89,Bi_2015!X42)))</f>
        <v/>
      </c>
      <c r="Y42" s="195" t="str">
        <f>IF(Y89="","",IF((Y89-zval(Bi_2015!Y42))=0,Y89,IF((Y89-zval(Bi_2015!Y42))&gt;0,Y89,Bi_2015!Y42)))</f>
        <v/>
      </c>
      <c r="Z42" s="195" t="str">
        <f>IF(Z89="","",IF((Z89-zval(Bi_2015!Z42))=0,Z89,IF((Z89-zval(Bi_2015!Z42))&gt;0,Z89,Bi_2015!Z42)))</f>
        <v/>
      </c>
      <c r="AA42" s="195" t="str">
        <f>IF(AA89="","",IF((AA89-zval(Bi_2015!AA42))=0,AA89,IF((AA89-zval(Bi_2015!AA42))&gt;0,AA89,Bi_2015!AA42)))</f>
        <v/>
      </c>
      <c r="AB42" s="195" t="str">
        <f>IF(AB89="","",IF((AB89-zval(Bi_2015!AB42))=0,AB89,IF((AB89-zval(Bi_2015!AB42))&gt;0,AB89,Bi_2015!AB42)))</f>
        <v/>
      </c>
      <c r="AC42" s="195" t="str">
        <f>IF(AC89="","",IF((AC89-zval(Bi_2015!AC42))=0,AC89,IF((AC89-zval(Bi_2015!AC42))&gt;0,AC89,Bi_2015!AC42)))</f>
        <v/>
      </c>
      <c r="AD42" s="195" t="str">
        <f>IF(AD89="","",IF((AD89-zval(Bi_2015!AD42))=0,AD89,IF((AD89-zval(Bi_2015!AD42))&gt;0,AD89,Bi_2015!AD42)))</f>
        <v/>
      </c>
      <c r="AE42" s="195" t="str">
        <f>IF(AE89="","",IF((AE89-zval(Bi_2015!AE42))=0,AE89,IF((AE89-zval(Bi_2015!AE42))&gt;0,AE89,Bi_2015!AE42)))</f>
        <v/>
      </c>
      <c r="AF42" s="195" t="str">
        <f>IF(AF89="","",IF((AF89-zval(Bi_2015!AF42))=0,AF89,IF((AF89-zval(Bi_2015!AF42))&gt;0,AF89,Bi_2015!AF42)))</f>
        <v/>
      </c>
      <c r="AG42" s="99">
        <f>IF(AG89="","",IF((AG89-zval(Bi_2015!AG42))=0,AG89,IF((AG89-zval(Bi_2015!AG42))&gt;0,AG89,Bi_2015!AG42)))</f>
        <v>0.25</v>
      </c>
      <c r="AH42" s="159">
        <v>1</v>
      </c>
      <c r="AI42" s="195" t="str">
        <f>IF(AI89="","",IF((AI89-zval(Bi_2015!AI42))=0,AI89,IF((AI89-zval(Bi_2015!AI42))&gt;0,AI89,Bi_2015!AI42)))</f>
        <v/>
      </c>
      <c r="AJ42" s="200" t="str">
        <f>IF(AJ89="","",IF((AJ89-zval(Bi_2015!AJ42))=0,AJ89,IF((AJ89-zval(Bi_2015!AJ42))&gt;0,AJ89,Bi_2015!AJ42)))</f>
        <v/>
      </c>
      <c r="AK42" s="195" t="str">
        <f>IF(AK89="","",IF((AK89-zval(Bi_2015!AK42))=0,AK89,IF((AK89-zval(Bi_2015!AK42))&gt;0,AK89,Bi_2015!AK42)))</f>
        <v/>
      </c>
      <c r="AL42" s="99">
        <f>AJ44</f>
        <v>1</v>
      </c>
      <c r="AM42" s="196" t="str">
        <f>IF(AM89="","",IF((AM89-zval(Bi_2015!AM42))=0,AM89,IF((AM89-zval(Bi_2015!AM42))&gt;0,AM89,Bi_2015!AM42)))</f>
        <v/>
      </c>
      <c r="AV42" s="9" t="s">
        <v>33</v>
      </c>
      <c r="AW42" s="88"/>
      <c r="AX42" s="78"/>
      <c r="AY42" s="78"/>
      <c r="AZ42" s="78"/>
      <c r="BA42" s="78"/>
      <c r="BB42" s="78"/>
      <c r="BC42" s="78"/>
      <c r="BD42" s="78"/>
      <c r="BE42" s="78"/>
      <c r="BF42" s="78"/>
      <c r="BG42" s="78"/>
      <c r="BH42" s="78"/>
      <c r="BI42" s="78"/>
      <c r="BJ42" s="78"/>
      <c r="BK42" s="78"/>
      <c r="BL42" s="78"/>
      <c r="BM42" s="78">
        <v>1</v>
      </c>
      <c r="BN42" s="78"/>
      <c r="BO42" s="78"/>
      <c r="BP42" s="78"/>
      <c r="BQ42" s="78"/>
      <c r="BR42" s="78"/>
      <c r="BS42" s="78"/>
      <c r="BT42" s="78"/>
      <c r="BU42" s="78"/>
      <c r="BV42" s="78"/>
      <c r="BW42" s="78"/>
      <c r="BX42" s="78"/>
      <c r="BY42" s="78"/>
      <c r="BZ42" s="78"/>
      <c r="CA42" s="77">
        <v>0.25</v>
      </c>
      <c r="CB42" s="78">
        <v>0.5</v>
      </c>
      <c r="CC42" s="78"/>
      <c r="CD42" s="81"/>
      <c r="CE42" s="78"/>
      <c r="CF42" s="78">
        <v>0.4</v>
      </c>
      <c r="CG42" s="89"/>
    </row>
    <row r="43" spans="2:85" s="3" customFormat="1" ht="15.75" x14ac:dyDescent="0.25">
      <c r="B43" s="9" t="s">
        <v>34</v>
      </c>
      <c r="C43" s="198" t="str">
        <f>IF(C90="","",IF((C90-zval(Bi_2015!C43))=0,C90,IF((C90-zval(Bi_2015!C43))&gt;0,C90,Bi_2015!C43)))</f>
        <v/>
      </c>
      <c r="D43" s="195" t="str">
        <f>IF(D90="","",IF((D90-zval(Bi_2015!D43))=0,D90,IF((D90-zval(Bi_2015!D43))&gt;0,D90,Bi_2015!D43)))</f>
        <v/>
      </c>
      <c r="E43" s="195">
        <f>IF(E90="","",IF((E90-zval(Bi_2015!E43))=0,E90,IF((E90-zval(Bi_2015!E43))&gt;0,E90,Bi_2015!E43)))</f>
        <v>0.45</v>
      </c>
      <c r="F43" s="195" t="str">
        <f>IF(F90="","",IF((F90-zval(Bi_2015!F43))=0,F90,IF((F90-zval(Bi_2015!F43))&gt;0,F90,Bi_2015!F43)))</f>
        <v/>
      </c>
      <c r="G43" s="195" t="str">
        <f>IF(G90="","",IF((G90-zval(Bi_2015!G43))=0,G90,IF((G90-zval(Bi_2015!G43))&gt;0,G90,Bi_2015!G43)))</f>
        <v/>
      </c>
      <c r="H43" s="195" t="str">
        <f>IF(H90="","",IF((H90-zval(Bi_2015!H43))=0,H90,IF((H90-zval(Bi_2015!H43))&gt;0,H90,Bi_2015!H43)))</f>
        <v/>
      </c>
      <c r="I43" s="195" t="str">
        <f>IF(I90="","",IF((I90-zval(Bi_2015!I43))=0,I90,IF((I90-zval(Bi_2015!I43))&gt;0,I90,Bi_2015!I43)))</f>
        <v/>
      </c>
      <c r="J43" s="195" t="str">
        <f>IF(J90="","",IF((J90-zval(Bi_2015!J43))=0,J90,IF((J90-zval(Bi_2015!J43))&gt;0,J90,Bi_2015!J43)))</f>
        <v/>
      </c>
      <c r="K43" s="195" t="str">
        <f>IF(K90="","",IF((K90-zval(Bi_2015!K43))=0,K90,IF((K90-zval(Bi_2015!K43))&gt;0,K90,Bi_2015!K43)))</f>
        <v/>
      </c>
      <c r="L43" s="195" t="str">
        <f>IF(L90="","",IF((L90-zval(Bi_2015!L43))=0,L90,IF((L90-zval(Bi_2015!L43))&gt;0,L90,Bi_2015!L43)))</f>
        <v/>
      </c>
      <c r="M43" s="195" t="str">
        <f>IF(M90="","",IF((M90-zval(Bi_2015!M43))=0,M90,IF((M90-zval(Bi_2015!M43))&gt;0,M90,Bi_2015!M43)))</f>
        <v/>
      </c>
      <c r="N43" s="195" t="str">
        <f>IF(N90="","",IF((N90-zval(Bi_2015!N43))=0,N90,IF((N90-zval(Bi_2015!N43))&gt;0,N90,Bi_2015!N43)))</f>
        <v/>
      </c>
      <c r="O43" s="195">
        <f>IF(O90="","",IF((O90-zval(Bi_2015!O43))=0,O90,IF((O90-zval(Bi_2015!O43))&gt;0,O90,Bi_2015!O43)))</f>
        <v>0.6</v>
      </c>
      <c r="P43" s="195" t="str">
        <f>IF(P90="","",IF((P90-zval(Bi_2015!P43))=0,P90,IF((P90-zval(Bi_2015!P43))&gt;0,P90,Bi_2015!P43)))</f>
        <v/>
      </c>
      <c r="Q43" s="195" t="str">
        <f>IF(Q90="","",IF((Q90-zval(Bi_2015!Q43))=0,Q90,IF((Q90-zval(Bi_2015!Q43))&gt;0,Q90,Bi_2015!Q43)))</f>
        <v/>
      </c>
      <c r="R43" s="195" t="str">
        <f>IF(R90="","",IF((R90-zval(Bi_2015!R43))=0,R90,IF((R90-zval(Bi_2015!R43))&gt;0,R90,Bi_2015!R43)))</f>
        <v/>
      </c>
      <c r="S43" s="195" t="str">
        <f>IF(S90="","",IF((S90-zval(Bi_2015!S43))=0,S90,IF((S90-zval(Bi_2015!S43))&gt;0,S90,Bi_2015!S43)))</f>
        <v/>
      </c>
      <c r="T43" s="195" t="str">
        <f>IF(T90="","",IF((T90-zval(Bi_2015!T43))=0,T90,IF((T90-zval(Bi_2015!T43))&gt;0,T90,Bi_2015!T43)))</f>
        <v/>
      </c>
      <c r="U43" s="195" t="str">
        <f>IF(U90="","",IF((U90-zval(Bi_2015!U43))=0,U90,IF((U90-zval(Bi_2015!U43))&gt;0,U90,Bi_2015!U43)))</f>
        <v/>
      </c>
      <c r="V43" s="195" t="str">
        <f>IF(V90="","",IF((V90-zval(Bi_2015!V43))=0,V90,IF((V90-zval(Bi_2015!V43))&gt;0,V90,Bi_2015!V43)))</f>
        <v/>
      </c>
      <c r="W43" s="195" t="str">
        <f>IF(W90="","",IF((W90-zval(Bi_2015!W43))=0,W90,IF((W90-zval(Bi_2015!W43))&gt;0,W90,Bi_2015!W43)))</f>
        <v/>
      </c>
      <c r="X43" s="195" t="str">
        <f>IF(X90="","",IF((X90-zval(Bi_2015!X43))=0,X90,IF((X90-zval(Bi_2015!X43))&gt;0,X90,Bi_2015!X43)))</f>
        <v/>
      </c>
      <c r="Y43" s="195" t="str">
        <f>IF(Y90="","",IF((Y90-zval(Bi_2015!Y43))=0,Y90,IF((Y90-zval(Bi_2015!Y43))&gt;0,Y90,Bi_2015!Y43)))</f>
        <v/>
      </c>
      <c r="Z43" s="195" t="str">
        <f>IF(Z90="","",IF((Z90-zval(Bi_2015!Z43))=0,Z90,IF((Z90-zval(Bi_2015!Z43))&gt;0,Z90,Bi_2015!Z43)))</f>
        <v/>
      </c>
      <c r="AA43" s="195" t="str">
        <f>IF(AA90="","",IF((AA90-zval(Bi_2015!AA43))=0,AA90,IF((AA90-zval(Bi_2015!AA43))&gt;0,AA90,Bi_2015!AA43)))</f>
        <v/>
      </c>
      <c r="AB43" s="195" t="str">
        <f>IF(AB90="","",IF((AB90-zval(Bi_2015!AB43))=0,AB90,IF((AB90-zval(Bi_2015!AB43))&gt;0,AB90,Bi_2015!AB43)))</f>
        <v/>
      </c>
      <c r="AC43" s="195" t="str">
        <f>IF(AC90="","",IF((AC90-zval(Bi_2015!AC43))=0,AC90,IF((AC90-zval(Bi_2015!AC43))&gt;0,AC90,Bi_2015!AC43)))</f>
        <v/>
      </c>
      <c r="AD43" s="195" t="str">
        <f>IF(AD90="","",IF((AD90-zval(Bi_2015!AD43))=0,AD90,IF((AD90-zval(Bi_2015!AD43))&gt;0,AD90,Bi_2015!AD43)))</f>
        <v/>
      </c>
      <c r="AE43" s="195" t="str">
        <f>IF(AE90="","",IF((AE90-zval(Bi_2015!AE43))=0,AE90,IF((AE90-zval(Bi_2015!AE43))&gt;0,AE90,Bi_2015!AE43)))</f>
        <v/>
      </c>
      <c r="AF43" s="195" t="str">
        <f>IF(AF90="","",IF((AF90-zval(Bi_2015!AF43))=0,AF90,IF((AF90-zval(Bi_2015!AF43))&gt;0,AF90,Bi_2015!AF43)))</f>
        <v/>
      </c>
      <c r="AG43" s="159">
        <v>0.25</v>
      </c>
      <c r="AH43" s="195" t="str">
        <f>IF(AH90="","",IF((AH90-zval(Bi_2015!AH43))=0,AH90,IF((AH90-zval(Bi_2015!AH43))&gt;0,AH90,Bi_2015!AH43)))</f>
        <v/>
      </c>
      <c r="AI43" s="195" t="str">
        <f>IF(AI90="","",IF((AI90-zval(Bi_2015!AI43))=0,AI90,IF((AI90-zval(Bi_2015!AI43))&gt;0,AI90,Bi_2015!AI43)))</f>
        <v/>
      </c>
      <c r="AJ43" s="195" t="str">
        <f>IF(AJ90="","",IF((AJ90-zval(Bi_2015!AJ43))=0,AJ90,IF((AJ90-zval(Bi_2015!AJ43))&gt;0,AJ90,Bi_2015!AJ43)))</f>
        <v/>
      </c>
      <c r="AK43" s="200" t="str">
        <f>IF(AK90="","",IF((AK90-zval(Bi_2015!AK43))=0,AK90,IF((AK90-zval(Bi_2015!AK43))&gt;0,AK90,Bi_2015!AK43)))</f>
        <v/>
      </c>
      <c r="AL43" s="99">
        <f>AK44</f>
        <v>1.05</v>
      </c>
      <c r="AM43" s="196" t="str">
        <f>IF(AM90="","",IF((AM90-zval(Bi_2015!AM43))=0,AM90,IF((AM90-zval(Bi_2015!AM43))&gt;0,AM90,Bi_2015!AM43)))</f>
        <v/>
      </c>
      <c r="AV43" s="9" t="s">
        <v>34</v>
      </c>
      <c r="AW43" s="88"/>
      <c r="AX43" s="78"/>
      <c r="AY43" s="78">
        <v>0.45</v>
      </c>
      <c r="AZ43" s="78"/>
      <c r="BA43" s="78"/>
      <c r="BB43" s="78"/>
      <c r="BC43" s="78"/>
      <c r="BD43" s="78"/>
      <c r="BE43" s="78"/>
      <c r="BF43" s="78"/>
      <c r="BG43" s="78"/>
      <c r="BH43" s="78"/>
      <c r="BI43" s="78">
        <v>0.3</v>
      </c>
      <c r="BJ43" s="78"/>
      <c r="BK43" s="78"/>
      <c r="BL43" s="78"/>
      <c r="BM43" s="78"/>
      <c r="BN43" s="78"/>
      <c r="BO43" s="78"/>
      <c r="BP43" s="78"/>
      <c r="BQ43" s="78"/>
      <c r="BR43" s="78"/>
      <c r="BS43" s="78"/>
      <c r="BT43" s="78"/>
      <c r="BU43" s="78"/>
      <c r="BV43" s="78"/>
      <c r="BW43" s="78"/>
      <c r="BX43" s="78"/>
      <c r="BY43" s="78"/>
      <c r="BZ43" s="78"/>
      <c r="CA43" s="77">
        <v>0.25</v>
      </c>
      <c r="CB43" s="78"/>
      <c r="CC43" s="78"/>
      <c r="CD43" s="78"/>
      <c r="CE43" s="81"/>
      <c r="CF43" s="77">
        <v>0.6</v>
      </c>
      <c r="CG43" s="89"/>
    </row>
    <row r="44" spans="2:85" s="3" customFormat="1" ht="15.75" x14ac:dyDescent="0.25">
      <c r="B44" s="9" t="s">
        <v>35</v>
      </c>
      <c r="C44" s="198" t="str">
        <f>IF(C91="","",IF((C91-zval(Bi_2015!C44))=0,C91,IF((C91-zval(Bi_2015!C44))&gt;0,C91,Bi_2015!C44)))</f>
        <v/>
      </c>
      <c r="D44" s="195" t="str">
        <f>IF(D91="","",IF((D91-zval(Bi_2015!D44))=0,D91,IF((D91-zval(Bi_2015!D44))&gt;0,D91,Bi_2015!D44)))</f>
        <v/>
      </c>
      <c r="E44" s="99">
        <f>IF(E91="","",IF((E91-zval(Bi_2015!E44))=0,E91,IF((E91-zval(Bi_2015!E44))&gt;0,E91,Bi_2015!E44)))</f>
        <v>1</v>
      </c>
      <c r="F44" s="195" t="str">
        <f>IF(F91="","",IF((F91-zval(Bi_2015!F44))=0,F91,IF((F91-zval(Bi_2015!F44))&gt;0,F91,Bi_2015!F44)))</f>
        <v/>
      </c>
      <c r="G44" s="195" t="str">
        <f>IF(G91="","",IF((G91-zval(Bi_2015!G44))=0,G91,IF((G91-zval(Bi_2015!G44))&gt;0,G91,Bi_2015!G44)))</f>
        <v/>
      </c>
      <c r="H44" s="195" t="str">
        <f>IF(H91="","",IF((H91-zval(Bi_2015!H44))=0,H91,IF((H91-zval(Bi_2015!H44))&gt;0,H91,Bi_2015!H44)))</f>
        <v/>
      </c>
      <c r="I44" s="195" t="str">
        <f>IF(I91="","",IF((I91-zval(Bi_2015!I44))=0,I91,IF((I91-zval(Bi_2015!I44))&gt;0,I91,Bi_2015!I44)))</f>
        <v/>
      </c>
      <c r="J44" s="195" t="str">
        <f>IF(J91="","",IF((J91-zval(Bi_2015!J44))=0,J91,IF((J91-zval(Bi_2015!J44))&gt;0,J91,Bi_2015!J44)))</f>
        <v/>
      </c>
      <c r="K44" s="195" t="str">
        <f>IF(K91="","",IF((K91-zval(Bi_2015!K44))=0,K91,IF((K91-zval(Bi_2015!K44))&gt;0,K91,Bi_2015!K44)))</f>
        <v/>
      </c>
      <c r="L44" s="195" t="str">
        <f>IF(L91="","",IF((L91-zval(Bi_2015!L44))=0,L91,IF((L91-zval(Bi_2015!L44))&gt;0,L91,Bi_2015!L44)))</f>
        <v/>
      </c>
      <c r="M44" s="195" t="str">
        <f>IF(M91="","",IF((M91-zval(Bi_2015!M44))=0,M91,IF((M91-zval(Bi_2015!M44))&gt;0,M91,Bi_2015!M44)))</f>
        <v/>
      </c>
      <c r="N44" s="195" t="str">
        <f>IF(N91="","",IF((N91-zval(Bi_2015!N44))=0,N91,IF((N91-zval(Bi_2015!N44))&gt;0,N91,Bi_2015!N44)))</f>
        <v/>
      </c>
      <c r="O44" s="195" t="str">
        <f>IF(O91="","",IF((O91-zval(Bi_2015!O44))=0,O91,IF((O91-zval(Bi_2015!O44))&gt;0,O91,Bi_2015!O44)))</f>
        <v/>
      </c>
      <c r="P44" s="195">
        <f>IF(P91="","",IF((P91-zval(Bi_2015!P44))=0,P91,IF((P91-zval(Bi_2015!P44))&gt;0,P91,Bi_2015!P44)))</f>
        <v>0.6</v>
      </c>
      <c r="Q44" s="195" t="str">
        <f>IF(Q91="","",IF((Q91-zval(Bi_2015!Q44))=0,Q91,IF((Q91-zval(Bi_2015!Q44))&gt;0,Q91,Bi_2015!Q44)))</f>
        <v/>
      </c>
      <c r="R44" s="195" t="str">
        <f>IF(R91="","",IF((R91-zval(Bi_2015!R44))=0,R91,IF((R91-zval(Bi_2015!R44))&gt;0,R91,Bi_2015!R44)))</f>
        <v/>
      </c>
      <c r="S44" s="195" t="str">
        <f>IF(S91="","",IF((S91-zval(Bi_2015!S44))=0,S91,IF((S91-zval(Bi_2015!S44))&gt;0,S91,Bi_2015!S44)))</f>
        <v/>
      </c>
      <c r="T44" s="195" t="str">
        <f>IF(T91="","",IF((T91-zval(Bi_2015!T44))=0,T91,IF((T91-zval(Bi_2015!T44))&gt;0,T91,Bi_2015!T44)))</f>
        <v/>
      </c>
      <c r="U44" s="195" t="str">
        <f>IF(U91="","",IF((U91-zval(Bi_2015!U44))=0,U91,IF((U91-zval(Bi_2015!U44))&gt;0,U91,Bi_2015!U44)))</f>
        <v/>
      </c>
      <c r="V44" s="195" t="str">
        <f>IF(V91="","",IF((V91-zval(Bi_2015!V44))=0,V91,IF((V91-zval(Bi_2015!V44))&gt;0,V91,Bi_2015!V44)))</f>
        <v/>
      </c>
      <c r="W44" s="195" t="str">
        <f>IF(W91="","",IF((W91-zval(Bi_2015!W44))=0,W91,IF((W91-zval(Bi_2015!W44))&gt;0,W91,Bi_2015!W44)))</f>
        <v/>
      </c>
      <c r="X44" s="195" t="str">
        <f>IF(X91="","",IF((X91-zval(Bi_2015!X44))=0,X91,IF((X91-zval(Bi_2015!X44))&gt;0,X91,Bi_2015!X44)))</f>
        <v/>
      </c>
      <c r="Y44" s="195" t="str">
        <f>IF(Y91="","",IF((Y91-zval(Bi_2015!Y44))=0,Y91,IF((Y91-zval(Bi_2015!Y44))&gt;0,Y91,Bi_2015!Y44)))</f>
        <v/>
      </c>
      <c r="Z44" s="195" t="str">
        <f>IF(Z91="","",IF((Z91-zval(Bi_2015!Z44))=0,Z91,IF((Z91-zval(Bi_2015!Z44))&gt;0,Z91,Bi_2015!Z44)))</f>
        <v/>
      </c>
      <c r="AA44" s="195" t="str">
        <f>IF(AA91="","",IF((AA91-zval(Bi_2015!AA44))=0,AA91,IF((AA91-zval(Bi_2015!AA44))&gt;0,AA91,Bi_2015!AA44)))</f>
        <v/>
      </c>
      <c r="AB44" s="195">
        <f>IF(AB91="","",IF((AB91-zval(Bi_2015!AB44))=0,AB91,IF((AB91-zval(Bi_2015!AB44))&gt;0,AB91,Bi_2015!AB44)))</f>
        <v>1.3</v>
      </c>
      <c r="AC44" s="195" t="str">
        <f>IF(AC91="","",IF((AC91-zval(Bi_2015!AC44))=0,AC91,IF((AC91-zval(Bi_2015!AC44))&gt;0,AC91,Bi_2015!AC44)))</f>
        <v/>
      </c>
      <c r="AD44" s="195" t="str">
        <f>IF(AD91="","",IF((AD91-zval(Bi_2015!AD44))=0,AD91,IF((AD91-zval(Bi_2015!AD44))&gt;0,AD91,Bi_2015!AD44)))</f>
        <v/>
      </c>
      <c r="AE44" s="195" t="str">
        <f>IF(AE91="","",IF((AE91-zval(Bi_2015!AE44))=0,AE91,IF((AE91-zval(Bi_2015!AE44))&gt;0,AE91,Bi_2015!AE44)))</f>
        <v/>
      </c>
      <c r="AF44" s="195" t="str">
        <f>IF(AF91="","",IF((AF91-zval(Bi_2015!AF44))=0,AF91,IF((AF91-zval(Bi_2015!AF44))&gt;0,AF91,Bi_2015!AF44)))</f>
        <v/>
      </c>
      <c r="AG44" s="195">
        <v>0.76</v>
      </c>
      <c r="AH44" s="195">
        <v>1.2</v>
      </c>
      <c r="AI44" s="195">
        <f>IF(AI91="","",IF((AI91-zval(Bi_2015!AI44))=0,AI91,IF((AI91-zval(Bi_2015!AI44))&gt;0,AI91,Bi_2015!AI44)))</f>
        <v>0.6</v>
      </c>
      <c r="AJ44" s="195">
        <v>1</v>
      </c>
      <c r="AK44" s="99">
        <v>1.05</v>
      </c>
      <c r="AL44" s="200" t="str">
        <f>IF(AL91="","",IF((AL91-zval(Bi_2015!AL44))=0,AL91,IF((AL91-zval(Bi_2015!AL44))&gt;0,AL91,Bi_2015!AL44)))</f>
        <v/>
      </c>
      <c r="AM44" s="196" t="str">
        <f>IF(AM91="","",IF((AM91-zval(Bi_2015!AM44))=0,AM91,IF((AM91-zval(Bi_2015!AM44))&gt;0,AM91,Bi_2015!AM44)))</f>
        <v/>
      </c>
      <c r="AV44" s="9" t="s">
        <v>35</v>
      </c>
      <c r="AW44" s="88"/>
      <c r="AX44" s="78"/>
      <c r="AY44" s="77">
        <v>0.65</v>
      </c>
      <c r="AZ44" s="78"/>
      <c r="BA44" s="78"/>
      <c r="BB44" s="78"/>
      <c r="BC44" s="78"/>
      <c r="BD44" s="78"/>
      <c r="BE44" s="78"/>
      <c r="BF44" s="78"/>
      <c r="BG44" s="78"/>
      <c r="BH44" s="78"/>
      <c r="BI44" s="78"/>
      <c r="BJ44" s="78">
        <v>0.6</v>
      </c>
      <c r="BK44" s="78"/>
      <c r="BL44" s="78"/>
      <c r="BM44" s="78"/>
      <c r="BN44" s="78"/>
      <c r="BO44" s="78"/>
      <c r="BP44" s="78"/>
      <c r="BQ44" s="78"/>
      <c r="BR44" s="78"/>
      <c r="BS44" s="78"/>
      <c r="BT44" s="78"/>
      <c r="BU44" s="78"/>
      <c r="BV44" s="77">
        <v>0.85</v>
      </c>
      <c r="BW44" s="78"/>
      <c r="BX44" s="78"/>
      <c r="BY44" s="78"/>
      <c r="BZ44" s="78"/>
      <c r="CA44" s="78">
        <v>0.5</v>
      </c>
      <c r="CB44" s="78">
        <v>0.48</v>
      </c>
      <c r="CC44" s="77">
        <v>0.43</v>
      </c>
      <c r="CD44" s="77">
        <v>0.45</v>
      </c>
      <c r="CE44" s="77">
        <v>0.85</v>
      </c>
      <c r="CF44" s="81"/>
      <c r="CG44" s="89"/>
    </row>
    <row r="45" spans="2:85" ht="15.75" x14ac:dyDescent="0.25">
      <c r="B45" s="9" t="s">
        <v>36</v>
      </c>
      <c r="C45" s="201" t="str">
        <f>IF(C92="","",IF((C92-zval(Bi_2015!C45))=0,C92,IF((C92-zval(Bi_2015!C45))&gt;0,C92,Bi_2015!C45)))</f>
        <v/>
      </c>
      <c r="D45" s="202" t="str">
        <f>IF(D92="","",IF((D92-zval(Bi_2015!D45))=0,D92,IF((D92-zval(Bi_2015!D45))&gt;0,D92,Bi_2015!D45)))</f>
        <v/>
      </c>
      <c r="E45" s="202" t="str">
        <f>IF(E92="","",IF((E92-zval(Bi_2015!E45))=0,E92,IF((E92-zval(Bi_2015!E45))&gt;0,E92,Bi_2015!E45)))</f>
        <v/>
      </c>
      <c r="F45" s="202" t="str">
        <f>IF(F92="","",IF((F92-zval(Bi_2015!F45))=0,F92,IF((F92-zval(Bi_2015!F45))&gt;0,F92,Bi_2015!F45)))</f>
        <v/>
      </c>
      <c r="G45" s="202" t="str">
        <f>IF(G92="","",IF((G92-zval(Bi_2015!G45))=0,G92,IF((G92-zval(Bi_2015!G45))&gt;0,G92,Bi_2015!G45)))</f>
        <v/>
      </c>
      <c r="H45" s="202" t="str">
        <f>IF(H92="","",IF((H92-zval(Bi_2015!H45))=0,H92,IF((H92-zval(Bi_2015!H45))&gt;0,H92,Bi_2015!H45)))</f>
        <v/>
      </c>
      <c r="I45" s="202" t="str">
        <f>IF(I92="","",IF((I92-zval(Bi_2015!I45))=0,I92,IF((I92-zval(Bi_2015!I45))&gt;0,I92,Bi_2015!I45)))</f>
        <v/>
      </c>
      <c r="J45" s="202" t="str">
        <f>IF(J92="","",IF((J92-zval(Bi_2015!J45))=0,J92,IF((J92-zval(Bi_2015!J45))&gt;0,J92,Bi_2015!J45)))</f>
        <v/>
      </c>
      <c r="K45" s="202" t="str">
        <f>IF(K92="","",IF((K92-zval(Bi_2015!K45))=0,K92,IF((K92-zval(Bi_2015!K45))&gt;0,K92,Bi_2015!K45)))</f>
        <v/>
      </c>
      <c r="L45" s="202" t="str">
        <f>IF(L92="","",IF((L92-zval(Bi_2015!L45))=0,L92,IF((L92-zval(Bi_2015!L45))&gt;0,L92,Bi_2015!L45)))</f>
        <v/>
      </c>
      <c r="M45" s="202" t="str">
        <f>IF(M92="","",IF((M92-zval(Bi_2015!M45))=0,M92,IF((M92-zval(Bi_2015!M45))&gt;0,M92,Bi_2015!M45)))</f>
        <v/>
      </c>
      <c r="N45" s="202" t="str">
        <f>IF(N92="","",IF((N92-zval(Bi_2015!N45))=0,N92,IF((N92-zval(Bi_2015!N45))&gt;0,N92,Bi_2015!N45)))</f>
        <v/>
      </c>
      <c r="O45" s="202" t="str">
        <f>IF(O92="","",IF((O92-zval(Bi_2015!O45))=0,O92,IF((O92-zval(Bi_2015!O45))&gt;0,O92,Bi_2015!O45)))</f>
        <v/>
      </c>
      <c r="P45" s="202" t="str">
        <f>IF(P92="","",IF((P92-zval(Bi_2015!P45))=0,P92,IF((P92-zval(Bi_2015!P45))&gt;0,P92,Bi_2015!P45)))</f>
        <v/>
      </c>
      <c r="Q45" s="202" t="str">
        <f>IF(Q92="","",IF((Q92-zval(Bi_2015!Q45))=0,Q92,IF((Q92-zval(Bi_2015!Q45))&gt;0,Q92,Bi_2015!Q45)))</f>
        <v/>
      </c>
      <c r="R45" s="202" t="str">
        <f>IF(R92="","",IF((R92-zval(Bi_2015!R45))=0,R92,IF((R92-zval(Bi_2015!R45))&gt;0,R92,Bi_2015!R45)))</f>
        <v/>
      </c>
      <c r="S45" s="202" t="str">
        <f>IF(S92="","",IF((S92-zval(Bi_2015!S45))=0,S92,IF((S92-zval(Bi_2015!S45))&gt;0,S92,Bi_2015!S45)))</f>
        <v/>
      </c>
      <c r="T45" s="202" t="str">
        <f>IF(T92="","",IF((T92-zval(Bi_2015!T45))=0,T92,IF((T92-zval(Bi_2015!T45))&gt;0,T92,Bi_2015!T45)))</f>
        <v/>
      </c>
      <c r="U45" s="202" t="str">
        <f>IF(U92="","",IF((U92-zval(Bi_2015!U45))=0,U92,IF((U92-zval(Bi_2015!U45))&gt;0,U92,Bi_2015!U45)))</f>
        <v/>
      </c>
      <c r="V45" s="202" t="str">
        <f>IF(V92="","",IF((V92-zval(Bi_2015!V45))=0,V92,IF((V92-zval(Bi_2015!V45))&gt;0,V92,Bi_2015!V45)))</f>
        <v/>
      </c>
      <c r="W45" s="202" t="str">
        <f>IF(W92="","",IF((W92-zval(Bi_2015!W45))=0,W92,IF((W92-zval(Bi_2015!W45))&gt;0,W92,Bi_2015!W45)))</f>
        <v/>
      </c>
      <c r="X45" s="202" t="str">
        <f>IF(X92="","",IF((X92-zval(Bi_2015!X45))=0,X92,IF((X92-zval(Bi_2015!X45))&gt;0,X92,Bi_2015!X45)))</f>
        <v/>
      </c>
      <c r="Y45" s="202" t="str">
        <f>IF(Y92="","",IF((Y92-zval(Bi_2015!Y45))=0,Y92,IF((Y92-zval(Bi_2015!Y45))&gt;0,Y92,Bi_2015!Y45)))</f>
        <v/>
      </c>
      <c r="Z45" s="202" t="str">
        <f>IF(Z92="","",IF((Z92-zval(Bi_2015!Z45))=0,Z92,IF((Z92-zval(Bi_2015!Z45))&gt;0,Z92,Bi_2015!Z45)))</f>
        <v/>
      </c>
      <c r="AA45" s="202" t="str">
        <f>IF(AA92="","",IF((AA92-zval(Bi_2015!AA45))=0,AA92,IF((AA92-zval(Bi_2015!AA45))&gt;0,AA92,Bi_2015!AA45)))</f>
        <v/>
      </c>
      <c r="AB45" s="202" t="str">
        <f>IF(AB92="","",IF((AB92-zval(Bi_2015!AB45))=0,AB92,IF((AB92-zval(Bi_2015!AB45))&gt;0,AB92,Bi_2015!AB45)))</f>
        <v/>
      </c>
      <c r="AC45" s="202" t="str">
        <f>IF(AC92="","",IF((AC92-zval(Bi_2015!AC45))=0,AC92,IF((AC92-zval(Bi_2015!AC45))&gt;0,AC92,Bi_2015!AC45)))</f>
        <v/>
      </c>
      <c r="AD45" s="202" t="str">
        <f>IF(AD92="","",IF((AD92-zval(Bi_2015!AD45))=0,AD92,IF((AD92-zval(Bi_2015!AD45))&gt;0,AD92,Bi_2015!AD45)))</f>
        <v/>
      </c>
      <c r="AE45" s="202" t="str">
        <f>IF(AE92="","",IF((AE92-zval(Bi_2015!AE45))=0,AE92,IF((AE92-zval(Bi_2015!AE45))&gt;0,AE92,Bi_2015!AE45)))</f>
        <v/>
      </c>
      <c r="AF45" s="202" t="str">
        <f>IF(AF92="","",IF((AF92-zval(Bi_2015!AF45))=0,AF92,IF((AF92-zval(Bi_2015!AF45))&gt;0,AF92,Bi_2015!AF45)))</f>
        <v/>
      </c>
      <c r="AG45" s="203" t="str">
        <f>IF(AG92="","",IF((AG92-zval(Bi_2015!AG45))=0,AG92,IF((AG92-zval(Bi_2015!AG45))&gt;0,AG92,Bi_2015!AG45)))</f>
        <v/>
      </c>
      <c r="AH45" s="203" t="str">
        <f>IF(AH92="","",IF((AH92-zval(Bi_2015!AH45))=0,AH92,IF((AH92-zval(Bi_2015!AH45))&gt;0,AH92,Bi_2015!AH45)))</f>
        <v/>
      </c>
      <c r="AI45" s="203" t="str">
        <f>IF(AI92="","",IF((AI92-zval(Bi_2015!AI45))=0,AI92,IF((AI92-zval(Bi_2015!AI45))&gt;0,AI92,Bi_2015!AI45)))</f>
        <v/>
      </c>
      <c r="AJ45" s="203" t="str">
        <f>IF(AJ92="","",IF((AJ92-zval(Bi_2015!AJ45))=0,AJ92,IF((AJ92-zval(Bi_2015!AJ45))&gt;0,AJ92,Bi_2015!AJ45)))</f>
        <v/>
      </c>
      <c r="AK45" s="203" t="str">
        <f>IF(AK92="","",IF((AK92-zval(Bi_2015!AK45))=0,AK92,IF((AK92-zval(Bi_2015!AK45))&gt;0,AK92,Bi_2015!AK45)))</f>
        <v/>
      </c>
      <c r="AL45" s="203" t="str">
        <f>IF(AL92="","",IF((AL92-zval(Bi_2015!AL45))=0,AL92,IF((AL92-zval(Bi_2015!AL45))&gt;0,AL92,Bi_2015!AL45)))</f>
        <v/>
      </c>
      <c r="AM45" s="204" t="str">
        <f>IF(AM92="","",IF((AM92-zval(Bi_2015!AM45))=0,AM92,IF((AM92-zval(Bi_2015!AM45))&gt;0,AM92,Bi_2015!AM45)))</f>
        <v/>
      </c>
      <c r="AV45" s="9" t="s">
        <v>36</v>
      </c>
      <c r="AW45" s="90"/>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2"/>
    </row>
    <row r="49" spans="1:86" ht="36" x14ac:dyDescent="0.55000000000000004">
      <c r="B49" s="98" t="s">
        <v>114</v>
      </c>
    </row>
    <row r="50" spans="1:86" ht="23.25" x14ac:dyDescent="0.35">
      <c r="B50" s="1" t="s">
        <v>76</v>
      </c>
      <c r="AV50" s="1" t="s">
        <v>76</v>
      </c>
    </row>
    <row r="51" spans="1:86" x14ac:dyDescent="0.25">
      <c r="B51" s="32"/>
      <c r="AV51" s="32"/>
    </row>
    <row r="52" spans="1:86" x14ac:dyDescent="0.25">
      <c r="B52" s="32"/>
      <c r="AV52" s="32"/>
    </row>
    <row r="53" spans="1:86" x14ac:dyDescent="0.25">
      <c r="B53" s="32"/>
      <c r="AN53" t="s">
        <v>74</v>
      </c>
      <c r="AV53" s="32"/>
      <c r="CH53" t="s">
        <v>74</v>
      </c>
    </row>
    <row r="54" spans="1:86" x14ac:dyDescent="0.25">
      <c r="C54" s="38" t="s">
        <v>44</v>
      </c>
      <c r="AW54" s="38" t="s">
        <v>43</v>
      </c>
    </row>
    <row r="55" spans="1:86" ht="15.75" x14ac:dyDescent="0.25">
      <c r="B55" s="39" t="s">
        <v>43</v>
      </c>
      <c r="C55" s="40" t="s">
        <v>1</v>
      </c>
      <c r="D55" s="5" t="s">
        <v>2</v>
      </c>
      <c r="E55" s="5" t="s">
        <v>3</v>
      </c>
      <c r="F55" s="5" t="s">
        <v>4</v>
      </c>
      <c r="G55" s="5" t="s">
        <v>5</v>
      </c>
      <c r="H55" s="5" t="s">
        <v>6</v>
      </c>
      <c r="I55" s="5" t="s">
        <v>7</v>
      </c>
      <c r="J55" s="5" t="s">
        <v>8</v>
      </c>
      <c r="K55" s="5" t="s">
        <v>9</v>
      </c>
      <c r="L55" s="5" t="s">
        <v>10</v>
      </c>
      <c r="M55" s="5" t="s">
        <v>11</v>
      </c>
      <c r="N55" s="5" t="s">
        <v>12</v>
      </c>
      <c r="O55" s="209" t="s">
        <v>218</v>
      </c>
      <c r="P55" s="5" t="s">
        <v>13</v>
      </c>
      <c r="Q55" s="5" t="s">
        <v>14</v>
      </c>
      <c r="R55" s="5" t="s">
        <v>15</v>
      </c>
      <c r="S55" s="5" t="s">
        <v>16</v>
      </c>
      <c r="T55" s="5" t="s">
        <v>17</v>
      </c>
      <c r="U55" s="5" t="s">
        <v>18</v>
      </c>
      <c r="V55" s="5" t="s">
        <v>19</v>
      </c>
      <c r="W55" s="6" t="s">
        <v>20</v>
      </c>
      <c r="X55" s="5" t="s">
        <v>21</v>
      </c>
      <c r="Y55" s="5" t="s">
        <v>22</v>
      </c>
      <c r="Z55" s="5" t="s">
        <v>23</v>
      </c>
      <c r="AA55" s="5" t="s">
        <v>24</v>
      </c>
      <c r="AB55" s="5" t="s">
        <v>25</v>
      </c>
      <c r="AC55" s="5" t="s">
        <v>26</v>
      </c>
      <c r="AD55" s="5" t="s">
        <v>27</v>
      </c>
      <c r="AE55" s="5" t="s">
        <v>28</v>
      </c>
      <c r="AF55" s="5" t="s">
        <v>29</v>
      </c>
      <c r="AG55" s="20" t="s">
        <v>31</v>
      </c>
      <c r="AH55" s="5" t="s">
        <v>206</v>
      </c>
      <c r="AI55" s="5" t="s">
        <v>32</v>
      </c>
      <c r="AJ55" s="5" t="s">
        <v>33</v>
      </c>
      <c r="AK55" s="5" t="s">
        <v>34</v>
      </c>
      <c r="AL55" s="5" t="s">
        <v>35</v>
      </c>
      <c r="AM55" s="5" t="s">
        <v>36</v>
      </c>
      <c r="AV55" s="39" t="s">
        <v>44</v>
      </c>
      <c r="AW55" s="40" t="s">
        <v>1</v>
      </c>
      <c r="AX55" s="5" t="s">
        <v>2</v>
      </c>
      <c r="AY55" s="5" t="s">
        <v>3</v>
      </c>
      <c r="AZ55" s="5" t="s">
        <v>4</v>
      </c>
      <c r="BA55" s="5" t="s">
        <v>5</v>
      </c>
      <c r="BB55" s="5" t="s">
        <v>6</v>
      </c>
      <c r="BC55" s="5" t="s">
        <v>7</v>
      </c>
      <c r="BD55" s="5" t="s">
        <v>8</v>
      </c>
      <c r="BE55" s="5" t="s">
        <v>9</v>
      </c>
      <c r="BF55" s="5" t="s">
        <v>10</v>
      </c>
      <c r="BG55" s="5" t="s">
        <v>11</v>
      </c>
      <c r="BH55" s="5" t="s">
        <v>12</v>
      </c>
      <c r="BI55" s="209" t="s">
        <v>218</v>
      </c>
      <c r="BJ55" s="5" t="s">
        <v>13</v>
      </c>
      <c r="BK55" s="5" t="s">
        <v>14</v>
      </c>
      <c r="BL55" s="5" t="s">
        <v>15</v>
      </c>
      <c r="BM55" s="5" t="s">
        <v>16</v>
      </c>
      <c r="BN55" s="5" t="s">
        <v>17</v>
      </c>
      <c r="BO55" s="5" t="s">
        <v>18</v>
      </c>
      <c r="BP55" s="5" t="s">
        <v>19</v>
      </c>
      <c r="BQ55" s="6" t="s">
        <v>20</v>
      </c>
      <c r="BR55" s="5" t="s">
        <v>21</v>
      </c>
      <c r="BS55" s="5" t="s">
        <v>22</v>
      </c>
      <c r="BT55" s="5" t="s">
        <v>23</v>
      </c>
      <c r="BU55" s="5" t="s">
        <v>24</v>
      </c>
      <c r="BV55" s="5" t="s">
        <v>25</v>
      </c>
      <c r="BW55" s="5" t="s">
        <v>26</v>
      </c>
      <c r="BX55" s="5" t="s">
        <v>27</v>
      </c>
      <c r="BY55" s="5" t="s">
        <v>28</v>
      </c>
      <c r="BZ55" s="5" t="s">
        <v>29</v>
      </c>
      <c r="CA55" s="20" t="s">
        <v>31</v>
      </c>
      <c r="CB55" s="5" t="s">
        <v>206</v>
      </c>
      <c r="CC55" s="5" t="s">
        <v>32</v>
      </c>
      <c r="CD55" s="5" t="s">
        <v>33</v>
      </c>
      <c r="CE55" s="5" t="s">
        <v>34</v>
      </c>
      <c r="CF55" s="5" t="s">
        <v>35</v>
      </c>
      <c r="CG55" s="5" t="s">
        <v>36</v>
      </c>
    </row>
    <row r="56" spans="1:86" ht="15.75" x14ac:dyDescent="0.25">
      <c r="B56" s="9" t="s">
        <v>1</v>
      </c>
      <c r="C56" s="82"/>
      <c r="D56" s="83"/>
      <c r="E56" s="83"/>
      <c r="F56" s="83">
        <v>1.4</v>
      </c>
      <c r="G56" s="83"/>
      <c r="H56" s="83">
        <v>1.1000000000000001</v>
      </c>
      <c r="I56" s="83">
        <v>6.88</v>
      </c>
      <c r="J56" s="83"/>
      <c r="K56" s="83"/>
      <c r="L56" s="83"/>
      <c r="M56" s="83"/>
      <c r="N56" s="83"/>
      <c r="O56" s="83"/>
      <c r="P56" s="83">
        <v>1.5</v>
      </c>
      <c r="Q56" s="83"/>
      <c r="R56" s="83"/>
      <c r="S56" s="83">
        <v>0.3</v>
      </c>
      <c r="T56" s="83"/>
      <c r="U56" s="83"/>
      <c r="V56" s="83"/>
      <c r="W56" s="83"/>
      <c r="X56" s="83"/>
      <c r="Y56" s="83"/>
      <c r="Z56" s="83"/>
      <c r="AA56" s="83"/>
      <c r="AB56" s="83"/>
      <c r="AC56" s="83"/>
      <c r="AD56" s="83">
        <v>1.2</v>
      </c>
      <c r="AE56" s="83"/>
      <c r="AF56" s="83"/>
      <c r="AG56" s="84"/>
      <c r="AH56" s="84"/>
      <c r="AI56" s="84"/>
      <c r="AJ56" s="84"/>
      <c r="AK56" s="84"/>
      <c r="AL56" s="84"/>
      <c r="AM56" s="95"/>
      <c r="AV56" s="9" t="s">
        <v>1</v>
      </c>
      <c r="AW56" s="82"/>
      <c r="AX56" s="83"/>
      <c r="AY56" s="83"/>
      <c r="AZ56" s="83">
        <v>1.4</v>
      </c>
      <c r="BA56" s="83"/>
      <c r="BB56" s="83">
        <v>2</v>
      </c>
      <c r="BC56" s="83">
        <v>6.88</v>
      </c>
      <c r="BD56" s="83"/>
      <c r="BE56" s="83"/>
      <c r="BF56" s="83"/>
      <c r="BG56" s="83"/>
      <c r="BH56" s="83"/>
      <c r="BI56" s="83"/>
      <c r="BJ56" s="83">
        <v>1.2</v>
      </c>
      <c r="BK56" s="83"/>
      <c r="BL56" s="83"/>
      <c r="BM56" s="83">
        <v>0.3</v>
      </c>
      <c r="BN56" s="83"/>
      <c r="BO56" s="83"/>
      <c r="BP56" s="83"/>
      <c r="BQ56" s="83"/>
      <c r="BR56" s="83"/>
      <c r="BS56" s="83"/>
      <c r="BT56" s="83"/>
      <c r="BU56" s="83"/>
      <c r="BV56" s="83"/>
      <c r="BW56" s="83"/>
      <c r="BX56" s="83">
        <v>1.2</v>
      </c>
      <c r="BY56" s="83"/>
      <c r="BZ56" s="83"/>
      <c r="CA56" s="84"/>
      <c r="CB56" s="84"/>
      <c r="CC56" s="84"/>
      <c r="CD56" s="84"/>
      <c r="CE56" s="84"/>
      <c r="CF56" s="84"/>
      <c r="CG56" s="85"/>
    </row>
    <row r="57" spans="1:86" ht="15.75" x14ac:dyDescent="0.25">
      <c r="B57" s="9" t="s">
        <v>2</v>
      </c>
      <c r="C57" s="86"/>
      <c r="D57" s="76"/>
      <c r="E57" s="77"/>
      <c r="F57" s="77"/>
      <c r="G57" s="77"/>
      <c r="H57" s="77"/>
      <c r="I57" s="77"/>
      <c r="J57" s="77"/>
      <c r="K57" s="77"/>
      <c r="L57" s="77"/>
      <c r="M57" s="77"/>
      <c r="N57" s="77">
        <v>2.8</v>
      </c>
      <c r="O57" s="77"/>
      <c r="P57" s="77"/>
      <c r="Q57" s="77"/>
      <c r="R57" s="77"/>
      <c r="S57" s="77"/>
      <c r="T57" s="77"/>
      <c r="U57" s="77">
        <v>0.6</v>
      </c>
      <c r="V57" s="77"/>
      <c r="W57" s="77"/>
      <c r="X57" s="77">
        <v>2.4</v>
      </c>
      <c r="Y57" s="77"/>
      <c r="Z57" s="77"/>
      <c r="AA57" s="77"/>
      <c r="AB57" s="77"/>
      <c r="AC57" s="77"/>
      <c r="AD57" s="77"/>
      <c r="AE57" s="77"/>
      <c r="AF57" s="77"/>
      <c r="AG57" s="78"/>
      <c r="AH57" s="78"/>
      <c r="AI57" s="78"/>
      <c r="AJ57" s="78"/>
      <c r="AK57" s="78"/>
      <c r="AL57" s="78"/>
      <c r="AM57" s="89"/>
      <c r="AV57" s="9" t="s">
        <v>2</v>
      </c>
      <c r="AW57" s="86"/>
      <c r="AX57" s="76"/>
      <c r="AY57" s="77"/>
      <c r="AZ57" s="77"/>
      <c r="BA57" s="77"/>
      <c r="BB57" s="77"/>
      <c r="BC57" s="77"/>
      <c r="BD57" s="77"/>
      <c r="BE57" s="77"/>
      <c r="BF57" s="77"/>
      <c r="BG57" s="77"/>
      <c r="BH57" s="77">
        <v>3.7</v>
      </c>
      <c r="BI57" s="77"/>
      <c r="BJ57" s="77"/>
      <c r="BK57" s="77"/>
      <c r="BL57" s="77"/>
      <c r="BM57" s="77"/>
      <c r="BN57" s="77"/>
      <c r="BO57" s="77">
        <v>0.6</v>
      </c>
      <c r="BP57" s="77"/>
      <c r="BQ57" s="77"/>
      <c r="BR57" s="77">
        <v>2.4</v>
      </c>
      <c r="BS57" s="77"/>
      <c r="BT57" s="77"/>
      <c r="BU57" s="77"/>
      <c r="BV57" s="77"/>
      <c r="BW57" s="77"/>
      <c r="BX57" s="77"/>
      <c r="BY57" s="77"/>
      <c r="BZ57" s="77"/>
      <c r="CA57" s="78"/>
      <c r="CB57" s="78"/>
      <c r="CC57" s="78"/>
      <c r="CD57" s="78"/>
      <c r="CE57" s="78"/>
      <c r="CF57" s="78"/>
      <c r="CG57" s="87"/>
    </row>
    <row r="58" spans="1:86" ht="15.75" x14ac:dyDescent="0.25">
      <c r="B58" s="9" t="s">
        <v>3</v>
      </c>
      <c r="C58" s="86"/>
      <c r="D58" s="77"/>
      <c r="E58" s="76"/>
      <c r="F58" s="77"/>
      <c r="G58" s="77"/>
      <c r="H58" s="77"/>
      <c r="I58" s="77"/>
      <c r="J58" s="77"/>
      <c r="K58" s="77"/>
      <c r="L58" s="77"/>
      <c r="M58" s="77"/>
      <c r="N58" s="77"/>
      <c r="O58" s="77">
        <v>1.5</v>
      </c>
      <c r="P58" s="77"/>
      <c r="Q58" s="77"/>
      <c r="R58" s="77"/>
      <c r="S58" s="77"/>
      <c r="T58" s="77"/>
      <c r="U58" s="77"/>
      <c r="V58" s="77"/>
      <c r="W58" s="77"/>
      <c r="X58" s="77"/>
      <c r="Y58" s="77"/>
      <c r="Z58" s="77"/>
      <c r="AA58" s="77"/>
      <c r="AB58" s="77">
        <v>0.95</v>
      </c>
      <c r="AC58" s="77"/>
      <c r="AD58" s="77"/>
      <c r="AE58" s="77"/>
      <c r="AF58" s="77"/>
      <c r="AG58" s="78"/>
      <c r="AH58" s="78"/>
      <c r="AI58" s="78"/>
      <c r="AJ58" s="78"/>
      <c r="AK58" s="78">
        <v>0.45</v>
      </c>
      <c r="AL58" s="77">
        <v>0.65</v>
      </c>
      <c r="AM58" s="89"/>
      <c r="AV58" s="9" t="s">
        <v>3</v>
      </c>
      <c r="AW58" s="86"/>
      <c r="AX58" s="77"/>
      <c r="AY58" s="76"/>
      <c r="AZ58" s="77"/>
      <c r="BA58" s="77"/>
      <c r="BB58" s="77"/>
      <c r="BC58" s="77"/>
      <c r="BD58" s="77"/>
      <c r="BE58" s="77"/>
      <c r="BF58" s="77"/>
      <c r="BG58" s="77"/>
      <c r="BH58" s="77"/>
      <c r="BI58" s="77">
        <v>1.4</v>
      </c>
      <c r="BJ58" s="77"/>
      <c r="BK58" s="77"/>
      <c r="BL58" s="77"/>
      <c r="BM58" s="77"/>
      <c r="BN58" s="77"/>
      <c r="BO58" s="77"/>
      <c r="BP58" s="77"/>
      <c r="BQ58" s="77"/>
      <c r="BR58" s="77"/>
      <c r="BS58" s="77"/>
      <c r="BT58" s="77"/>
      <c r="BU58" s="77"/>
      <c r="BV58" s="77">
        <v>0.95</v>
      </c>
      <c r="BW58" s="77"/>
      <c r="BX58" s="77"/>
      <c r="BY58" s="77"/>
      <c r="BZ58" s="77"/>
      <c r="CA58" s="78"/>
      <c r="CB58" s="78"/>
      <c r="CC58" s="78"/>
      <c r="CD58" s="78"/>
      <c r="CE58" s="78">
        <v>0.25</v>
      </c>
      <c r="CF58" s="77">
        <v>0.5</v>
      </c>
      <c r="CG58" s="87"/>
    </row>
    <row r="59" spans="1:86" ht="15.75" x14ac:dyDescent="0.25">
      <c r="B59" s="9" t="s">
        <v>4</v>
      </c>
      <c r="C59" s="86">
        <v>1.4</v>
      </c>
      <c r="D59" s="77"/>
      <c r="E59" s="77"/>
      <c r="F59" s="76"/>
      <c r="G59" s="77"/>
      <c r="H59" s="77"/>
      <c r="I59" s="77">
        <v>3.2</v>
      </c>
      <c r="J59" s="77"/>
      <c r="K59" s="77"/>
      <c r="L59" s="77"/>
      <c r="M59" s="77"/>
      <c r="N59" s="77">
        <v>2.2999999999999998</v>
      </c>
      <c r="O59" s="77"/>
      <c r="P59" s="77"/>
      <c r="Q59" s="77"/>
      <c r="R59" s="77"/>
      <c r="S59" s="77">
        <v>5.64</v>
      </c>
      <c r="T59" s="77"/>
      <c r="U59" s="77"/>
      <c r="V59" s="77"/>
      <c r="W59" s="77"/>
      <c r="X59" s="77"/>
      <c r="Y59" s="77"/>
      <c r="Z59" s="77"/>
      <c r="AA59" s="77"/>
      <c r="AB59" s="77"/>
      <c r="AC59" s="77"/>
      <c r="AD59" s="77"/>
      <c r="AE59" s="77"/>
      <c r="AF59" s="77"/>
      <c r="AG59" s="78"/>
      <c r="AH59" s="78"/>
      <c r="AI59" s="78"/>
      <c r="AJ59" s="78"/>
      <c r="AK59" s="78"/>
      <c r="AL59" s="78"/>
      <c r="AM59" s="89"/>
      <c r="AV59" s="9" t="s">
        <v>4</v>
      </c>
      <c r="AW59" s="86">
        <v>1.4</v>
      </c>
      <c r="AX59" s="77"/>
      <c r="AY59" s="77"/>
      <c r="AZ59" s="76"/>
      <c r="BA59" s="77"/>
      <c r="BB59" s="77"/>
      <c r="BC59" s="77">
        <v>1.5</v>
      </c>
      <c r="BD59" s="77"/>
      <c r="BE59" s="77"/>
      <c r="BF59" s="77"/>
      <c r="BG59" s="77"/>
      <c r="BH59" s="77">
        <v>3.2</v>
      </c>
      <c r="BI59" s="77"/>
      <c r="BJ59" s="77"/>
      <c r="BK59" s="77"/>
      <c r="BL59" s="77"/>
      <c r="BM59" s="77">
        <v>2.81</v>
      </c>
      <c r="BN59" s="77"/>
      <c r="BO59" s="77"/>
      <c r="BP59" s="77"/>
      <c r="BQ59" s="77"/>
      <c r="BR59" s="77"/>
      <c r="BS59" s="77"/>
      <c r="BT59" s="77"/>
      <c r="BU59" s="77"/>
      <c r="BV59" s="77"/>
      <c r="BW59" s="77"/>
      <c r="BX59" s="77"/>
      <c r="BY59" s="77"/>
      <c r="BZ59" s="77"/>
      <c r="CA59" s="78"/>
      <c r="CB59" s="78"/>
      <c r="CC59" s="78"/>
      <c r="CD59" s="78"/>
      <c r="CE59" s="78"/>
      <c r="CF59" s="78"/>
      <c r="CG59" s="87"/>
    </row>
    <row r="60" spans="1:86" ht="15.75" x14ac:dyDescent="0.25">
      <c r="B60" s="9" t="s">
        <v>5</v>
      </c>
      <c r="C60" s="86"/>
      <c r="D60" s="77"/>
      <c r="E60" s="77"/>
      <c r="F60" s="77"/>
      <c r="G60" s="76"/>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8"/>
      <c r="AH60" s="78"/>
      <c r="AI60" s="78"/>
      <c r="AJ60" s="78"/>
      <c r="AK60" s="78"/>
      <c r="AL60" s="78"/>
      <c r="AM60" s="89"/>
      <c r="AV60" s="9" t="s">
        <v>5</v>
      </c>
      <c r="AW60" s="86"/>
      <c r="AX60" s="77"/>
      <c r="AY60" s="77"/>
      <c r="AZ60" s="77"/>
      <c r="BA60" s="76"/>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8"/>
      <c r="CB60" s="78"/>
      <c r="CC60" s="78"/>
      <c r="CD60" s="78"/>
      <c r="CE60" s="78"/>
      <c r="CF60" s="78"/>
      <c r="CG60" s="87"/>
    </row>
    <row r="61" spans="1:86" ht="15.75" x14ac:dyDescent="0.25">
      <c r="B61" s="9" t="s">
        <v>6</v>
      </c>
      <c r="C61" s="86">
        <v>2</v>
      </c>
      <c r="D61" s="77"/>
      <c r="E61" s="77"/>
      <c r="F61" s="77"/>
      <c r="G61" s="77"/>
      <c r="H61" s="76"/>
      <c r="I61" s="77">
        <v>3.8</v>
      </c>
      <c r="J61" s="77"/>
      <c r="K61" s="77"/>
      <c r="L61" s="77"/>
      <c r="M61" s="77"/>
      <c r="N61" s="77"/>
      <c r="O61" s="77"/>
      <c r="P61" s="77"/>
      <c r="Q61" s="77"/>
      <c r="R61" s="77"/>
      <c r="S61" s="77"/>
      <c r="T61" s="77"/>
      <c r="U61" s="77"/>
      <c r="V61" s="77"/>
      <c r="W61" s="77"/>
      <c r="X61" s="77"/>
      <c r="Y61" s="77"/>
      <c r="Z61" s="77">
        <v>0.8</v>
      </c>
      <c r="AA61" s="77"/>
      <c r="AB61" s="77"/>
      <c r="AC61" s="77"/>
      <c r="AD61" s="77"/>
      <c r="AE61" s="77">
        <v>2</v>
      </c>
      <c r="AF61" s="77"/>
      <c r="AG61" s="78"/>
      <c r="AH61" s="78"/>
      <c r="AI61" s="78"/>
      <c r="AJ61" s="78"/>
      <c r="AK61" s="78"/>
      <c r="AL61" s="78"/>
      <c r="AM61" s="89"/>
      <c r="AV61" s="9" t="s">
        <v>6</v>
      </c>
      <c r="AW61" s="86">
        <v>1.1000000000000001</v>
      </c>
      <c r="AX61" s="77"/>
      <c r="AY61" s="77"/>
      <c r="AZ61" s="77"/>
      <c r="BA61" s="77"/>
      <c r="BB61" s="76"/>
      <c r="BC61" s="77">
        <v>2.2999999999999998</v>
      </c>
      <c r="BD61" s="77"/>
      <c r="BE61" s="77"/>
      <c r="BF61" s="77"/>
      <c r="BG61" s="77"/>
      <c r="BH61" s="77"/>
      <c r="BI61" s="77"/>
      <c r="BJ61" s="77"/>
      <c r="BK61" s="77"/>
      <c r="BL61" s="77"/>
      <c r="BM61" s="77"/>
      <c r="BN61" s="77"/>
      <c r="BO61" s="77"/>
      <c r="BP61" s="77"/>
      <c r="BQ61" s="77"/>
      <c r="BR61" s="77"/>
      <c r="BS61" s="77"/>
      <c r="BT61" s="77">
        <v>2</v>
      </c>
      <c r="BU61" s="77"/>
      <c r="BV61" s="77"/>
      <c r="BW61" s="77"/>
      <c r="BX61" s="77"/>
      <c r="BY61" s="77">
        <v>1</v>
      </c>
      <c r="BZ61" s="77"/>
      <c r="CA61" s="78"/>
      <c r="CB61" s="78"/>
      <c r="CC61" s="78"/>
      <c r="CD61" s="78"/>
      <c r="CE61" s="78"/>
      <c r="CF61" s="78"/>
      <c r="CG61" s="87"/>
    </row>
    <row r="62" spans="1:86" ht="15.75" x14ac:dyDescent="0.25">
      <c r="B62" s="9" t="s">
        <v>7</v>
      </c>
      <c r="C62" s="86">
        <v>6.88</v>
      </c>
      <c r="D62" s="77"/>
      <c r="E62" s="77"/>
      <c r="F62" s="77">
        <v>1.5</v>
      </c>
      <c r="G62" s="77"/>
      <c r="H62" s="77">
        <v>2.2999999999999998</v>
      </c>
      <c r="I62" s="76"/>
      <c r="J62" s="77">
        <v>2.65</v>
      </c>
      <c r="K62" s="77"/>
      <c r="L62" s="77"/>
      <c r="M62" s="77"/>
      <c r="N62" s="77">
        <v>3.05</v>
      </c>
      <c r="O62" s="77"/>
      <c r="P62" s="77"/>
      <c r="Q62" s="77"/>
      <c r="R62" s="77"/>
      <c r="S62" s="77"/>
      <c r="T62" s="77"/>
      <c r="U62" s="77">
        <v>0.98</v>
      </c>
      <c r="V62" s="77"/>
      <c r="W62" s="77"/>
      <c r="X62" s="77">
        <v>5.35</v>
      </c>
      <c r="Y62" s="77">
        <v>1</v>
      </c>
      <c r="Z62" s="77">
        <v>2.5</v>
      </c>
      <c r="AA62" s="77"/>
      <c r="AB62" s="77"/>
      <c r="AC62" s="77">
        <v>0.6</v>
      </c>
      <c r="AD62" s="77"/>
      <c r="AE62" s="77"/>
      <c r="AF62" s="77"/>
      <c r="AG62" s="78"/>
      <c r="AH62" s="78"/>
      <c r="AI62" s="78"/>
      <c r="AJ62" s="78"/>
      <c r="AK62" s="78"/>
      <c r="AL62" s="78"/>
      <c r="AM62" s="89"/>
      <c r="AV62" s="9" t="s">
        <v>7</v>
      </c>
      <c r="AW62" s="86">
        <v>6.88</v>
      </c>
      <c r="AX62" s="77"/>
      <c r="AY62" s="77"/>
      <c r="AZ62" s="77">
        <v>3.2</v>
      </c>
      <c r="BA62" s="77"/>
      <c r="BB62" s="77">
        <v>3.8</v>
      </c>
      <c r="BC62" s="76"/>
      <c r="BD62" s="77">
        <v>3.15</v>
      </c>
      <c r="BE62" s="77"/>
      <c r="BF62" s="77"/>
      <c r="BG62" s="77"/>
      <c r="BH62" s="77">
        <v>2.9</v>
      </c>
      <c r="BI62" s="77"/>
      <c r="BJ62" s="77"/>
      <c r="BK62" s="77"/>
      <c r="BL62" s="77"/>
      <c r="BM62" s="77"/>
      <c r="BN62" s="77"/>
      <c r="BO62" s="77">
        <v>0</v>
      </c>
      <c r="BP62" s="77"/>
      <c r="BQ62" s="77"/>
      <c r="BR62" s="77">
        <v>4.5</v>
      </c>
      <c r="BS62" s="77">
        <v>1</v>
      </c>
      <c r="BT62" s="77">
        <v>2.4</v>
      </c>
      <c r="BU62" s="77"/>
      <c r="BV62" s="77"/>
      <c r="BW62" s="77">
        <v>0.6</v>
      </c>
      <c r="BX62" s="77"/>
      <c r="BY62" s="77"/>
      <c r="BZ62" s="77"/>
      <c r="CA62" s="78"/>
      <c r="CB62" s="78"/>
      <c r="CC62" s="78"/>
      <c r="CD62" s="78"/>
      <c r="CE62" s="78"/>
      <c r="CF62" s="78"/>
      <c r="CG62" s="87"/>
    </row>
    <row r="63" spans="1:86" ht="15.75" x14ac:dyDescent="0.25">
      <c r="B63" s="9" t="s">
        <v>8</v>
      </c>
      <c r="C63" s="86"/>
      <c r="D63" s="77"/>
      <c r="E63" s="77"/>
      <c r="F63" s="77"/>
      <c r="G63" s="77"/>
      <c r="H63" s="77"/>
      <c r="I63" s="77">
        <v>3.15</v>
      </c>
      <c r="J63" s="76"/>
      <c r="K63" s="77"/>
      <c r="L63" s="77"/>
      <c r="M63" s="77"/>
      <c r="N63" s="77"/>
      <c r="O63" s="77"/>
      <c r="P63" s="77"/>
      <c r="Q63" s="77"/>
      <c r="R63" s="77"/>
      <c r="S63" s="77"/>
      <c r="T63" s="77"/>
      <c r="U63" s="77"/>
      <c r="V63" s="77"/>
      <c r="W63" s="77"/>
      <c r="X63" s="77">
        <v>0.6</v>
      </c>
      <c r="Y63" s="77">
        <v>1.6</v>
      </c>
      <c r="Z63" s="77"/>
      <c r="AA63" s="77"/>
      <c r="AB63" s="77"/>
      <c r="AC63" s="77">
        <v>2.44</v>
      </c>
      <c r="AD63" s="77"/>
      <c r="AE63" s="77"/>
      <c r="AF63" s="77"/>
      <c r="AG63" s="78"/>
      <c r="AH63" s="78"/>
      <c r="AI63" s="78"/>
      <c r="AJ63" s="78"/>
      <c r="AK63" s="78"/>
      <c r="AL63" s="78"/>
      <c r="AM63" s="89"/>
      <c r="AV63" s="9" t="s">
        <v>8</v>
      </c>
      <c r="AW63" s="86"/>
      <c r="AX63" s="77"/>
      <c r="AY63" s="77"/>
      <c r="AZ63" s="77"/>
      <c r="BA63" s="77"/>
      <c r="BB63" s="77"/>
      <c r="BC63" s="77">
        <v>2.65</v>
      </c>
      <c r="BD63" s="76"/>
      <c r="BE63" s="77"/>
      <c r="BF63" s="77"/>
      <c r="BG63" s="77"/>
      <c r="BH63" s="77"/>
      <c r="BI63" s="77"/>
      <c r="BJ63" s="77"/>
      <c r="BK63" s="77"/>
      <c r="BL63" s="77"/>
      <c r="BM63" s="77"/>
      <c r="BN63" s="77"/>
      <c r="BO63" s="77"/>
      <c r="BP63" s="77"/>
      <c r="BQ63" s="77"/>
      <c r="BR63" s="77">
        <v>0.6</v>
      </c>
      <c r="BS63" s="77">
        <v>1.6</v>
      </c>
      <c r="BT63" s="77"/>
      <c r="BU63" s="77"/>
      <c r="BV63" s="77"/>
      <c r="BW63" s="77">
        <v>1.98</v>
      </c>
      <c r="BX63" s="77"/>
      <c r="BY63" s="77"/>
      <c r="BZ63" s="77"/>
      <c r="CA63" s="78"/>
      <c r="CB63" s="78"/>
      <c r="CC63" s="78"/>
      <c r="CD63" s="78"/>
      <c r="CE63" s="78"/>
      <c r="CF63" s="78"/>
      <c r="CG63" s="87"/>
    </row>
    <row r="64" spans="1:86" ht="15.75" x14ac:dyDescent="0.25">
      <c r="A64" s="230"/>
      <c r="B64" s="9" t="s">
        <v>9</v>
      </c>
      <c r="C64" s="86"/>
      <c r="D64" s="77"/>
      <c r="E64" s="77"/>
      <c r="F64" s="77"/>
      <c r="G64" s="77"/>
      <c r="H64" s="77"/>
      <c r="I64" s="77"/>
      <c r="J64" s="77"/>
      <c r="K64" s="76"/>
      <c r="L64" s="77"/>
      <c r="M64" s="77">
        <v>1</v>
      </c>
      <c r="N64" s="77"/>
      <c r="O64" s="77"/>
      <c r="P64" s="77"/>
      <c r="Q64" s="77"/>
      <c r="R64" s="77"/>
      <c r="S64" s="77"/>
      <c r="T64" s="77"/>
      <c r="U64" s="77"/>
      <c r="V64" s="77">
        <v>1.3</v>
      </c>
      <c r="W64" s="79"/>
      <c r="X64" s="77"/>
      <c r="Y64" s="77"/>
      <c r="Z64" s="77"/>
      <c r="AA64" s="77"/>
      <c r="AB64" s="77"/>
      <c r="AC64" s="77"/>
      <c r="AD64" s="77"/>
      <c r="AE64" s="77"/>
      <c r="AF64" s="77"/>
      <c r="AG64" s="78"/>
      <c r="AH64" s="78"/>
      <c r="AI64" s="78"/>
      <c r="AJ64" s="78"/>
      <c r="AK64" s="78"/>
      <c r="AL64" s="78"/>
      <c r="AM64" s="89"/>
      <c r="AV64" s="9" t="s">
        <v>9</v>
      </c>
      <c r="AW64" s="86"/>
      <c r="AX64" s="77"/>
      <c r="AY64" s="77"/>
      <c r="AZ64" s="77"/>
      <c r="BA64" s="77"/>
      <c r="BB64" s="77"/>
      <c r="BC64" s="77"/>
      <c r="BD64" s="77"/>
      <c r="BE64" s="76"/>
      <c r="BF64" s="77"/>
      <c r="BG64" s="77">
        <v>1</v>
      </c>
      <c r="BH64" s="77"/>
      <c r="BI64" s="77"/>
      <c r="BJ64" s="77"/>
      <c r="BK64" s="77"/>
      <c r="BL64" s="77"/>
      <c r="BM64" s="77"/>
      <c r="BN64" s="77"/>
      <c r="BO64" s="77"/>
      <c r="BP64" s="77">
        <v>1.4</v>
      </c>
      <c r="BQ64" s="77"/>
      <c r="BR64" s="77"/>
      <c r="BS64" s="77"/>
      <c r="BT64" s="77"/>
      <c r="BU64" s="77"/>
      <c r="BV64" s="77"/>
      <c r="BW64" s="77"/>
      <c r="BX64" s="77"/>
      <c r="BY64" s="77"/>
      <c r="BZ64" s="77"/>
      <c r="CA64" s="78"/>
      <c r="CB64" s="78"/>
      <c r="CC64" s="78"/>
      <c r="CD64" s="78"/>
      <c r="CE64" s="78"/>
      <c r="CF64" s="78"/>
      <c r="CG64" s="87"/>
    </row>
    <row r="65" spans="1:85" ht="15.75" x14ac:dyDescent="0.25">
      <c r="A65" s="230"/>
      <c r="B65" s="9" t="s">
        <v>10</v>
      </c>
      <c r="C65" s="86"/>
      <c r="D65" s="77"/>
      <c r="E65" s="77"/>
      <c r="F65" s="77"/>
      <c r="G65" s="77"/>
      <c r="H65" s="77"/>
      <c r="I65" s="77"/>
      <c r="J65" s="77"/>
      <c r="K65" s="77"/>
      <c r="L65" s="76"/>
      <c r="M65" s="77"/>
      <c r="N65" s="77">
        <v>2.6</v>
      </c>
      <c r="O65" s="77"/>
      <c r="P65" s="77"/>
      <c r="Q65" s="77"/>
      <c r="R65" s="77"/>
      <c r="S65" s="77"/>
      <c r="T65" s="77"/>
      <c r="U65" s="77"/>
      <c r="V65" s="77"/>
      <c r="W65" s="77"/>
      <c r="X65" s="77"/>
      <c r="Y65" s="77"/>
      <c r="Z65" s="77"/>
      <c r="AA65" s="77">
        <v>3</v>
      </c>
      <c r="AB65" s="77"/>
      <c r="AC65" s="77"/>
      <c r="AD65" s="77"/>
      <c r="AE65" s="77"/>
      <c r="AF65" s="77"/>
      <c r="AG65" s="78"/>
      <c r="AH65" s="78"/>
      <c r="AI65" s="78"/>
      <c r="AJ65" s="78"/>
      <c r="AK65" s="78"/>
      <c r="AL65" s="78"/>
      <c r="AM65" s="89"/>
      <c r="AV65" s="9" t="s">
        <v>10</v>
      </c>
      <c r="AW65" s="86"/>
      <c r="AX65" s="77"/>
      <c r="AY65" s="77"/>
      <c r="AZ65" s="77"/>
      <c r="BA65" s="77"/>
      <c r="BB65" s="77"/>
      <c r="BC65" s="77"/>
      <c r="BD65" s="77"/>
      <c r="BE65" s="77"/>
      <c r="BF65" s="76"/>
      <c r="BG65" s="77"/>
      <c r="BH65" s="77">
        <v>2.6</v>
      </c>
      <c r="BI65" s="77"/>
      <c r="BJ65" s="77"/>
      <c r="BK65" s="77"/>
      <c r="BL65" s="77"/>
      <c r="BM65" s="77"/>
      <c r="BN65" s="77"/>
      <c r="BO65" s="77"/>
      <c r="BP65" s="77"/>
      <c r="BQ65" s="77"/>
      <c r="BR65" s="77"/>
      <c r="BS65" s="77"/>
      <c r="BT65" s="77"/>
      <c r="BU65" s="77">
        <v>3</v>
      </c>
      <c r="BV65" s="77"/>
      <c r="BW65" s="77"/>
      <c r="BX65" s="77"/>
      <c r="BY65" s="77"/>
      <c r="BZ65" s="77"/>
      <c r="CA65" s="78"/>
      <c r="CB65" s="78"/>
      <c r="CC65" s="78"/>
      <c r="CD65" s="78"/>
      <c r="CE65" s="78"/>
      <c r="CF65" s="78"/>
      <c r="CG65" s="87"/>
    </row>
    <row r="66" spans="1:85" ht="15.75" x14ac:dyDescent="0.25">
      <c r="B66" s="9" t="s">
        <v>11</v>
      </c>
      <c r="C66" s="86"/>
      <c r="D66" s="77"/>
      <c r="E66" s="77"/>
      <c r="F66" s="77"/>
      <c r="G66" s="77"/>
      <c r="H66" s="77"/>
      <c r="I66" s="77"/>
      <c r="J66" s="77"/>
      <c r="K66" s="77">
        <v>1</v>
      </c>
      <c r="L66" s="77"/>
      <c r="M66" s="76"/>
      <c r="N66" s="77"/>
      <c r="O66" s="77"/>
      <c r="P66" s="77"/>
      <c r="Q66" s="77"/>
      <c r="R66" s="77"/>
      <c r="S66" s="77"/>
      <c r="T66" s="77"/>
      <c r="U66" s="77"/>
      <c r="V66" s="77"/>
      <c r="W66" s="77"/>
      <c r="X66" s="77"/>
      <c r="Y66" s="77">
        <v>0.1</v>
      </c>
      <c r="Z66" s="77"/>
      <c r="AA66" s="77"/>
      <c r="AB66" s="77"/>
      <c r="AC66" s="77">
        <v>2.4500000000000002</v>
      </c>
      <c r="AD66" s="77"/>
      <c r="AE66" s="77"/>
      <c r="AF66" s="77"/>
      <c r="AG66" s="78"/>
      <c r="AH66" s="78"/>
      <c r="AI66" s="78"/>
      <c r="AJ66" s="78"/>
      <c r="AK66" s="78"/>
      <c r="AL66" s="78"/>
      <c r="AM66" s="89"/>
      <c r="AV66" s="9" t="s">
        <v>11</v>
      </c>
      <c r="AW66" s="86"/>
      <c r="AX66" s="77"/>
      <c r="AY66" s="77"/>
      <c r="AZ66" s="77"/>
      <c r="BA66" s="77"/>
      <c r="BB66" s="77"/>
      <c r="BC66" s="77"/>
      <c r="BD66" s="77"/>
      <c r="BE66" s="77">
        <v>1</v>
      </c>
      <c r="BF66" s="77"/>
      <c r="BG66" s="76"/>
      <c r="BH66" s="77"/>
      <c r="BI66" s="77"/>
      <c r="BJ66" s="77"/>
      <c r="BK66" s="77"/>
      <c r="BL66" s="77"/>
      <c r="BM66" s="77"/>
      <c r="BN66" s="77"/>
      <c r="BO66" s="77"/>
      <c r="BP66" s="77"/>
      <c r="BQ66" s="77"/>
      <c r="BR66" s="77"/>
      <c r="BS66" s="77">
        <v>0.1</v>
      </c>
      <c r="BT66" s="77"/>
      <c r="BU66" s="77"/>
      <c r="BV66" s="77"/>
      <c r="BW66" s="77">
        <v>2.5499999999999998</v>
      </c>
      <c r="BX66" s="77"/>
      <c r="BY66" s="77"/>
      <c r="BZ66" s="77"/>
      <c r="CA66" s="78"/>
      <c r="CB66" s="78"/>
      <c r="CC66" s="78"/>
      <c r="CD66" s="78"/>
      <c r="CE66" s="78"/>
      <c r="CF66" s="78"/>
      <c r="CG66" s="87"/>
    </row>
    <row r="67" spans="1:85" ht="15.75" x14ac:dyDescent="0.25">
      <c r="B67" s="9" t="s">
        <v>12</v>
      </c>
      <c r="C67" s="86"/>
      <c r="D67" s="77">
        <v>3.7</v>
      </c>
      <c r="E67" s="77"/>
      <c r="F67" s="77">
        <v>3.2</v>
      </c>
      <c r="G67" s="77"/>
      <c r="H67" s="77"/>
      <c r="I67" s="77">
        <v>2.9</v>
      </c>
      <c r="J67" s="77"/>
      <c r="K67" s="77"/>
      <c r="L67" s="77">
        <v>2.6</v>
      </c>
      <c r="M67" s="77"/>
      <c r="N67" s="76"/>
      <c r="O67" s="77"/>
      <c r="P67" s="77"/>
      <c r="Q67" s="77"/>
      <c r="R67" s="77"/>
      <c r="S67" s="77">
        <v>4.2</v>
      </c>
      <c r="T67" s="77"/>
      <c r="U67" s="77">
        <v>0.3</v>
      </c>
      <c r="V67" s="77"/>
      <c r="W67" s="77"/>
      <c r="X67" s="77"/>
      <c r="Y67" s="77"/>
      <c r="Z67" s="77"/>
      <c r="AA67" s="77"/>
      <c r="AB67" s="77"/>
      <c r="AC67" s="77"/>
      <c r="AD67" s="77"/>
      <c r="AE67" s="77"/>
      <c r="AF67" s="78">
        <v>2</v>
      </c>
      <c r="AG67" s="78"/>
      <c r="AH67" s="78"/>
      <c r="AI67" s="78"/>
      <c r="AJ67" s="78"/>
      <c r="AK67" s="78"/>
      <c r="AL67" s="78"/>
      <c r="AM67" s="89"/>
      <c r="AV67" s="9" t="s">
        <v>12</v>
      </c>
      <c r="AW67" s="86"/>
      <c r="AX67" s="77">
        <v>2.8</v>
      </c>
      <c r="AY67" s="77"/>
      <c r="AZ67" s="77">
        <v>2.2999999999999998</v>
      </c>
      <c r="BA67" s="77"/>
      <c r="BB67" s="77"/>
      <c r="BC67" s="77">
        <v>3.05</v>
      </c>
      <c r="BD67" s="77"/>
      <c r="BE67" s="77"/>
      <c r="BF67" s="77">
        <v>2.6</v>
      </c>
      <c r="BG67" s="77"/>
      <c r="BH67" s="76"/>
      <c r="BI67" s="77"/>
      <c r="BJ67" s="77"/>
      <c r="BK67" s="77"/>
      <c r="BL67" s="77"/>
      <c r="BM67" s="77">
        <v>2.5950000000000002</v>
      </c>
      <c r="BN67" s="77"/>
      <c r="BO67" s="77">
        <v>0.3</v>
      </c>
      <c r="BP67" s="77"/>
      <c r="BQ67" s="77"/>
      <c r="BR67" s="77"/>
      <c r="BS67" s="77"/>
      <c r="BT67" s="77"/>
      <c r="BU67" s="77"/>
      <c r="BV67" s="77"/>
      <c r="BW67" s="77"/>
      <c r="BX67" s="77"/>
      <c r="BY67" s="77"/>
      <c r="BZ67" s="77">
        <v>2</v>
      </c>
      <c r="CA67" s="78"/>
      <c r="CB67" s="78"/>
      <c r="CC67" s="78"/>
      <c r="CD67" s="78"/>
      <c r="CE67" s="78"/>
      <c r="CF67" s="78"/>
      <c r="CG67" s="87"/>
    </row>
    <row r="68" spans="1:85" x14ac:dyDescent="0.25">
      <c r="B68" s="209" t="s">
        <v>218</v>
      </c>
      <c r="C68" s="86"/>
      <c r="D68" s="77"/>
      <c r="E68" s="77">
        <v>1.4</v>
      </c>
      <c r="F68" s="77"/>
      <c r="G68" s="77"/>
      <c r="H68" s="77"/>
      <c r="I68" s="77"/>
      <c r="J68" s="77"/>
      <c r="K68" s="77"/>
      <c r="L68" s="77"/>
      <c r="M68" s="77"/>
      <c r="N68" s="77"/>
      <c r="O68" s="76"/>
      <c r="P68" s="77"/>
      <c r="Q68" s="77"/>
      <c r="R68" s="77"/>
      <c r="S68" s="77">
        <v>0.5</v>
      </c>
      <c r="T68" s="77"/>
      <c r="U68" s="77"/>
      <c r="V68" s="77"/>
      <c r="W68" s="77"/>
      <c r="X68" s="77"/>
      <c r="Y68" s="77"/>
      <c r="Z68" s="77"/>
      <c r="AA68" s="77"/>
      <c r="AB68" s="77"/>
      <c r="AC68" s="77"/>
      <c r="AD68" s="77"/>
      <c r="AE68" s="77"/>
      <c r="AF68" s="77"/>
      <c r="AG68" s="77">
        <v>0.3</v>
      </c>
      <c r="AH68" s="78"/>
      <c r="AI68" s="78"/>
      <c r="AJ68" s="78"/>
      <c r="AK68" s="78">
        <v>0.3</v>
      </c>
      <c r="AL68" s="78"/>
      <c r="AM68" s="89"/>
      <c r="AV68" s="209" t="s">
        <v>218</v>
      </c>
      <c r="AW68" s="86"/>
      <c r="AX68" s="77"/>
      <c r="AY68" s="77">
        <v>1.5</v>
      </c>
      <c r="AZ68" s="77"/>
      <c r="BA68" s="77"/>
      <c r="BB68" s="77"/>
      <c r="BC68" s="77"/>
      <c r="BD68" s="77"/>
      <c r="BE68" s="77"/>
      <c r="BF68" s="77"/>
      <c r="BG68" s="77"/>
      <c r="BH68" s="77"/>
      <c r="BI68" s="76"/>
      <c r="BJ68" s="77"/>
      <c r="BK68" s="77"/>
      <c r="BL68" s="77"/>
      <c r="BM68" s="77">
        <v>0.5</v>
      </c>
      <c r="BN68" s="77"/>
      <c r="BO68" s="77"/>
      <c r="BP68" s="77"/>
      <c r="BQ68" s="77"/>
      <c r="BR68" s="77"/>
      <c r="BS68" s="77"/>
      <c r="BT68" s="77"/>
      <c r="BU68" s="77"/>
      <c r="BV68" s="77"/>
      <c r="BW68" s="77"/>
      <c r="BX68" s="77"/>
      <c r="BY68" s="77"/>
      <c r="BZ68" s="77"/>
      <c r="CA68" s="77">
        <v>0.15</v>
      </c>
      <c r="CB68" s="78"/>
      <c r="CC68" s="78"/>
      <c r="CD68" s="78"/>
      <c r="CE68" s="78">
        <v>0.35</v>
      </c>
      <c r="CF68" s="78"/>
      <c r="CG68" s="87"/>
    </row>
    <row r="69" spans="1:85" ht="15.75" x14ac:dyDescent="0.25">
      <c r="B69" s="9" t="s">
        <v>13</v>
      </c>
      <c r="C69" s="86">
        <v>1.2</v>
      </c>
      <c r="D69" s="77"/>
      <c r="E69" s="77"/>
      <c r="F69" s="77"/>
      <c r="G69" s="77"/>
      <c r="H69" s="77"/>
      <c r="I69" s="77"/>
      <c r="J69" s="77"/>
      <c r="K69" s="77"/>
      <c r="L69" s="77"/>
      <c r="M69" s="77"/>
      <c r="N69" s="77"/>
      <c r="O69" s="77"/>
      <c r="P69" s="76"/>
      <c r="Q69" s="77"/>
      <c r="R69" s="77"/>
      <c r="S69" s="77"/>
      <c r="T69" s="77"/>
      <c r="U69" s="77"/>
      <c r="V69" s="77"/>
      <c r="W69" s="77"/>
      <c r="X69" s="77"/>
      <c r="Y69" s="77"/>
      <c r="Z69" s="77"/>
      <c r="AA69" s="77"/>
      <c r="AB69" s="77">
        <v>0.6</v>
      </c>
      <c r="AC69" s="77"/>
      <c r="AD69" s="77">
        <v>0.9</v>
      </c>
      <c r="AE69" s="77">
        <v>2.1</v>
      </c>
      <c r="AF69" s="77"/>
      <c r="AG69" s="77"/>
      <c r="AH69" s="77"/>
      <c r="AI69" s="77">
        <v>2.5</v>
      </c>
      <c r="AJ69" s="78"/>
      <c r="AK69" s="78"/>
      <c r="AL69" s="78">
        <v>0.6</v>
      </c>
      <c r="AM69" s="89"/>
      <c r="AV69" s="9" t="s">
        <v>13</v>
      </c>
      <c r="AW69" s="86">
        <v>1.5</v>
      </c>
      <c r="AX69" s="77"/>
      <c r="AY69" s="77"/>
      <c r="AZ69" s="77"/>
      <c r="BA69" s="77"/>
      <c r="BB69" s="77"/>
      <c r="BC69" s="77"/>
      <c r="BD69" s="77"/>
      <c r="BE69" s="77"/>
      <c r="BF69" s="77"/>
      <c r="BG69" s="77"/>
      <c r="BH69" s="77"/>
      <c r="BI69" s="77"/>
      <c r="BJ69" s="76"/>
      <c r="BK69" s="77"/>
      <c r="BL69" s="77"/>
      <c r="BM69" s="77"/>
      <c r="BN69" s="77"/>
      <c r="BO69" s="77"/>
      <c r="BP69" s="77"/>
      <c r="BQ69" s="77"/>
      <c r="BR69" s="77"/>
      <c r="BS69" s="77"/>
      <c r="BT69" s="77"/>
      <c r="BU69" s="77"/>
      <c r="BV69" s="77">
        <v>1.4</v>
      </c>
      <c r="BW69" s="77"/>
      <c r="BX69" s="77">
        <v>0.9</v>
      </c>
      <c r="BY69" s="77">
        <v>3</v>
      </c>
      <c r="BZ69" s="77"/>
      <c r="CA69" s="78"/>
      <c r="CB69" s="78"/>
      <c r="CC69" s="78">
        <v>3</v>
      </c>
      <c r="CD69" s="78"/>
      <c r="CE69" s="78"/>
      <c r="CF69" s="78">
        <v>0.6</v>
      </c>
      <c r="CG69" s="87"/>
    </row>
    <row r="70" spans="1:85" ht="15.75" x14ac:dyDescent="0.25">
      <c r="B70" s="9" t="s">
        <v>14</v>
      </c>
      <c r="C70" s="86"/>
      <c r="D70" s="77"/>
      <c r="E70" s="77"/>
      <c r="F70" s="77"/>
      <c r="G70" s="77"/>
      <c r="H70" s="77"/>
      <c r="I70" s="77"/>
      <c r="J70" s="77"/>
      <c r="K70" s="77"/>
      <c r="L70" s="77"/>
      <c r="M70" s="77"/>
      <c r="N70" s="77"/>
      <c r="O70" s="77"/>
      <c r="P70" s="77"/>
      <c r="Q70" s="76"/>
      <c r="R70" s="77"/>
      <c r="S70" s="77"/>
      <c r="T70" s="77"/>
      <c r="U70" s="77"/>
      <c r="V70" s="77"/>
      <c r="W70" s="77"/>
      <c r="X70" s="77"/>
      <c r="Y70" s="77"/>
      <c r="Z70" s="77"/>
      <c r="AA70" s="77"/>
      <c r="AB70" s="77"/>
      <c r="AC70" s="77"/>
      <c r="AD70" s="77"/>
      <c r="AE70" s="77"/>
      <c r="AF70" s="77">
        <v>0.93</v>
      </c>
      <c r="AG70" s="78"/>
      <c r="AH70" s="78"/>
      <c r="AI70" s="78"/>
      <c r="AJ70" s="78"/>
      <c r="AK70" s="78"/>
      <c r="AL70" s="78"/>
      <c r="AM70" s="89"/>
      <c r="AV70" s="9" t="s">
        <v>14</v>
      </c>
      <c r="AW70" s="86"/>
      <c r="AX70" s="77"/>
      <c r="AY70" s="77"/>
      <c r="AZ70" s="77"/>
      <c r="BA70" s="77"/>
      <c r="BB70" s="77"/>
      <c r="BC70" s="77"/>
      <c r="BD70" s="77"/>
      <c r="BE70" s="77"/>
      <c r="BF70" s="77"/>
      <c r="BG70" s="77"/>
      <c r="BH70" s="77"/>
      <c r="BI70" s="77"/>
      <c r="BJ70" s="77"/>
      <c r="BK70" s="76"/>
      <c r="BL70" s="77"/>
      <c r="BM70" s="77"/>
      <c r="BN70" s="77"/>
      <c r="BO70" s="77"/>
      <c r="BP70" s="77"/>
      <c r="BQ70" s="77"/>
      <c r="BR70" s="77"/>
      <c r="BS70" s="77"/>
      <c r="BT70" s="77"/>
      <c r="BU70" s="77"/>
      <c r="BV70" s="77"/>
      <c r="BW70" s="77"/>
      <c r="BX70" s="77"/>
      <c r="BY70" s="77"/>
      <c r="BZ70" s="77">
        <v>1.3</v>
      </c>
      <c r="CA70" s="78"/>
      <c r="CB70" s="78"/>
      <c r="CC70" s="78"/>
      <c r="CD70" s="78"/>
      <c r="CE70" s="78"/>
      <c r="CF70" s="78"/>
      <c r="CG70" s="87"/>
    </row>
    <row r="71" spans="1:85" ht="15.75" x14ac:dyDescent="0.25">
      <c r="B71" s="9" t="s">
        <v>15</v>
      </c>
      <c r="C71" s="86"/>
      <c r="D71" s="77"/>
      <c r="E71" s="77"/>
      <c r="F71" s="77"/>
      <c r="G71" s="77"/>
      <c r="H71" s="77"/>
      <c r="I71" s="77"/>
      <c r="J71" s="77"/>
      <c r="K71" s="77"/>
      <c r="L71" s="77"/>
      <c r="M71" s="77"/>
      <c r="N71" s="77"/>
      <c r="O71" s="77"/>
      <c r="P71" s="77"/>
      <c r="Q71" s="77"/>
      <c r="R71" s="76"/>
      <c r="S71" s="77"/>
      <c r="T71" s="77"/>
      <c r="U71" s="77"/>
      <c r="V71" s="77"/>
      <c r="W71" s="77"/>
      <c r="X71" s="77"/>
      <c r="Y71" s="77"/>
      <c r="Z71" s="77"/>
      <c r="AA71" s="77"/>
      <c r="AB71" s="77"/>
      <c r="AC71" s="77"/>
      <c r="AD71" s="77"/>
      <c r="AE71" s="77"/>
      <c r="AF71" s="77"/>
      <c r="AG71" s="78"/>
      <c r="AH71" s="78"/>
      <c r="AI71" s="78"/>
      <c r="AJ71" s="78"/>
      <c r="AK71" s="78"/>
      <c r="AL71" s="78"/>
      <c r="AM71" s="89"/>
      <c r="AV71" s="9" t="s">
        <v>15</v>
      </c>
      <c r="AW71" s="86"/>
      <c r="AX71" s="77"/>
      <c r="AY71" s="77"/>
      <c r="AZ71" s="77"/>
      <c r="BA71" s="77"/>
      <c r="BB71" s="77"/>
      <c r="BC71" s="77"/>
      <c r="BD71" s="77"/>
      <c r="BE71" s="77"/>
      <c r="BF71" s="77"/>
      <c r="BG71" s="77"/>
      <c r="BH71" s="77"/>
      <c r="BI71" s="77"/>
      <c r="BJ71" s="77"/>
      <c r="BK71" s="77"/>
      <c r="BL71" s="76"/>
      <c r="BM71" s="77"/>
      <c r="BN71" s="77"/>
      <c r="BO71" s="77"/>
      <c r="BP71" s="77"/>
      <c r="BQ71" s="77"/>
      <c r="BR71" s="77"/>
      <c r="BS71" s="77"/>
      <c r="BT71" s="77"/>
      <c r="BU71" s="77"/>
      <c r="BV71" s="77"/>
      <c r="BW71" s="77"/>
      <c r="BX71" s="77"/>
      <c r="BY71" s="77"/>
      <c r="BZ71" s="77"/>
      <c r="CA71" s="78"/>
      <c r="CB71" s="78"/>
      <c r="CC71" s="78"/>
      <c r="CD71" s="78"/>
      <c r="CE71" s="78"/>
      <c r="CF71" s="78"/>
      <c r="CG71" s="87"/>
    </row>
    <row r="72" spans="1:85" ht="15.75" x14ac:dyDescent="0.25">
      <c r="B72" s="9" t="s">
        <v>16</v>
      </c>
      <c r="C72" s="86">
        <v>0.3</v>
      </c>
      <c r="D72" s="77"/>
      <c r="E72" s="77"/>
      <c r="F72" s="77">
        <v>2.81</v>
      </c>
      <c r="G72" s="77"/>
      <c r="H72" s="77"/>
      <c r="I72" s="77"/>
      <c r="J72" s="77"/>
      <c r="K72" s="77"/>
      <c r="L72" s="77"/>
      <c r="M72" s="77"/>
      <c r="N72" s="77">
        <v>2.5950000000000002</v>
      </c>
      <c r="O72" s="77">
        <v>0.5</v>
      </c>
      <c r="P72" s="77"/>
      <c r="Q72" s="77"/>
      <c r="R72" s="77"/>
      <c r="S72" s="76"/>
      <c r="T72" s="77"/>
      <c r="U72" s="77"/>
      <c r="V72" s="77"/>
      <c r="W72" s="77">
        <v>0.2</v>
      </c>
      <c r="X72" s="77"/>
      <c r="Y72" s="77"/>
      <c r="Z72" s="77"/>
      <c r="AA72" s="77"/>
      <c r="AB72" s="77"/>
      <c r="AC72" s="77"/>
      <c r="AD72" s="77">
        <v>2.15</v>
      </c>
      <c r="AE72" s="77"/>
      <c r="AF72" s="77"/>
      <c r="AG72" s="78">
        <v>1</v>
      </c>
      <c r="AH72" s="78"/>
      <c r="AI72" s="78">
        <v>1</v>
      </c>
      <c r="AJ72" s="78">
        <v>1</v>
      </c>
      <c r="AK72" s="78"/>
      <c r="AL72" s="78"/>
      <c r="AM72" s="89"/>
      <c r="AV72" s="9" t="s">
        <v>16</v>
      </c>
      <c r="AW72" s="86">
        <v>0.3</v>
      </c>
      <c r="AX72" s="77"/>
      <c r="AY72" s="77"/>
      <c r="AZ72" s="77">
        <v>5.64</v>
      </c>
      <c r="BA72" s="77"/>
      <c r="BB72" s="77"/>
      <c r="BC72" s="77"/>
      <c r="BD72" s="77"/>
      <c r="BE72" s="77"/>
      <c r="BF72" s="77"/>
      <c r="BG72" s="77"/>
      <c r="BH72" s="77">
        <v>4.2</v>
      </c>
      <c r="BI72" s="77">
        <v>0.5</v>
      </c>
      <c r="BJ72" s="77"/>
      <c r="BK72" s="77"/>
      <c r="BL72" s="77"/>
      <c r="BM72" s="76"/>
      <c r="BN72" s="77"/>
      <c r="BO72" s="77"/>
      <c r="BP72" s="77"/>
      <c r="BQ72" s="77">
        <v>0</v>
      </c>
      <c r="BR72" s="77"/>
      <c r="BS72" s="77"/>
      <c r="BT72" s="77"/>
      <c r="BU72" s="77"/>
      <c r="BV72" s="77"/>
      <c r="BW72" s="77"/>
      <c r="BX72" s="77">
        <v>2.15</v>
      </c>
      <c r="BY72" s="77"/>
      <c r="BZ72" s="77"/>
      <c r="CA72" s="78">
        <v>1</v>
      </c>
      <c r="CB72" s="78"/>
      <c r="CC72" s="78">
        <v>1</v>
      </c>
      <c r="CD72" s="78">
        <v>1</v>
      </c>
      <c r="CE72" s="78"/>
      <c r="CF72" s="78"/>
      <c r="CG72" s="87"/>
    </row>
    <row r="73" spans="1:85" ht="15.75" x14ac:dyDescent="0.25">
      <c r="B73" s="9" t="s">
        <v>17</v>
      </c>
      <c r="C73" s="86"/>
      <c r="D73" s="77"/>
      <c r="E73" s="77"/>
      <c r="F73" s="77"/>
      <c r="G73" s="77"/>
      <c r="H73" s="77"/>
      <c r="I73" s="77"/>
      <c r="J73" s="77"/>
      <c r="K73" s="77"/>
      <c r="L73" s="77"/>
      <c r="M73" s="77"/>
      <c r="N73" s="77"/>
      <c r="O73" s="77"/>
      <c r="P73" s="77"/>
      <c r="Q73" s="77"/>
      <c r="R73" s="77"/>
      <c r="S73" s="77"/>
      <c r="T73" s="76"/>
      <c r="U73" s="77"/>
      <c r="V73" s="77">
        <v>1.5</v>
      </c>
      <c r="W73" s="77"/>
      <c r="X73" s="77"/>
      <c r="Y73" s="77"/>
      <c r="Z73" s="77">
        <v>1</v>
      </c>
      <c r="AA73" s="77"/>
      <c r="AB73" s="77"/>
      <c r="AC73" s="77">
        <v>1</v>
      </c>
      <c r="AD73" s="77"/>
      <c r="AE73" s="77"/>
      <c r="AF73" s="77"/>
      <c r="AG73" s="78"/>
      <c r="AH73" s="78"/>
      <c r="AI73" s="78"/>
      <c r="AJ73" s="78"/>
      <c r="AK73" s="78"/>
      <c r="AL73" s="78"/>
      <c r="AM73" s="89"/>
      <c r="AV73" s="9" t="s">
        <v>17</v>
      </c>
      <c r="AW73" s="86"/>
      <c r="AX73" s="77"/>
      <c r="AY73" s="77"/>
      <c r="AZ73" s="77"/>
      <c r="BA73" s="77"/>
      <c r="BB73" s="77"/>
      <c r="BC73" s="77"/>
      <c r="BD73" s="77"/>
      <c r="BE73" s="77"/>
      <c r="BF73" s="77"/>
      <c r="BG73" s="77"/>
      <c r="BH73" s="77"/>
      <c r="BI73" s="77"/>
      <c r="BJ73" s="77"/>
      <c r="BK73" s="77"/>
      <c r="BL73" s="77"/>
      <c r="BM73" s="77"/>
      <c r="BN73" s="76"/>
      <c r="BO73" s="77"/>
      <c r="BP73" s="77">
        <v>1.3</v>
      </c>
      <c r="BQ73" s="77"/>
      <c r="BR73" s="77"/>
      <c r="BS73" s="77"/>
      <c r="BT73" s="77">
        <v>1</v>
      </c>
      <c r="BU73" s="77"/>
      <c r="BV73" s="77"/>
      <c r="BW73" s="77">
        <v>1</v>
      </c>
      <c r="BX73" s="77"/>
      <c r="BY73" s="77"/>
      <c r="BZ73" s="77"/>
      <c r="CA73" s="78"/>
      <c r="CB73" s="78"/>
      <c r="CC73" s="78"/>
      <c r="CD73" s="78"/>
      <c r="CE73" s="78"/>
      <c r="CF73" s="78"/>
      <c r="CG73" s="87"/>
    </row>
    <row r="74" spans="1:85" ht="15.75" x14ac:dyDescent="0.25">
      <c r="B74" s="9" t="s">
        <v>18</v>
      </c>
      <c r="C74" s="86"/>
      <c r="D74" s="77">
        <v>0.6</v>
      </c>
      <c r="E74" s="77"/>
      <c r="F74" s="77"/>
      <c r="G74" s="77"/>
      <c r="H74" s="77"/>
      <c r="I74" s="77">
        <v>0</v>
      </c>
      <c r="J74" s="77"/>
      <c r="K74" s="77"/>
      <c r="L74" s="77"/>
      <c r="M74" s="77"/>
      <c r="N74" s="77">
        <v>0.3</v>
      </c>
      <c r="O74" s="77"/>
      <c r="P74" s="77"/>
      <c r="Q74" s="77"/>
      <c r="R74" s="77"/>
      <c r="S74" s="77"/>
      <c r="T74" s="77"/>
      <c r="U74" s="76"/>
      <c r="V74" s="77"/>
      <c r="W74" s="77"/>
      <c r="X74" s="77"/>
      <c r="Y74" s="77"/>
      <c r="Z74" s="77"/>
      <c r="AA74" s="77"/>
      <c r="AB74" s="77"/>
      <c r="AC74" s="77"/>
      <c r="AD74" s="77"/>
      <c r="AE74" s="77"/>
      <c r="AF74" s="77"/>
      <c r="AG74" s="78"/>
      <c r="AH74" s="78"/>
      <c r="AI74" s="78"/>
      <c r="AJ74" s="78"/>
      <c r="AK74" s="78"/>
      <c r="AL74" s="78"/>
      <c r="AM74" s="89"/>
      <c r="AV74" s="9" t="s">
        <v>18</v>
      </c>
      <c r="AW74" s="86"/>
      <c r="AX74" s="77">
        <v>0.6</v>
      </c>
      <c r="AY74" s="77"/>
      <c r="AZ74" s="77"/>
      <c r="BA74" s="77"/>
      <c r="BB74" s="77"/>
      <c r="BC74" s="77">
        <v>0.98</v>
      </c>
      <c r="BD74" s="77"/>
      <c r="BE74" s="77"/>
      <c r="BF74" s="77"/>
      <c r="BG74" s="77"/>
      <c r="BH74" s="77">
        <v>0.3</v>
      </c>
      <c r="BI74" s="77"/>
      <c r="BJ74" s="77"/>
      <c r="BK74" s="77"/>
      <c r="BL74" s="77"/>
      <c r="BM74" s="77"/>
      <c r="BN74" s="77"/>
      <c r="BO74" s="76"/>
      <c r="BP74" s="77"/>
      <c r="BQ74" s="77"/>
      <c r="BR74" s="77"/>
      <c r="BS74" s="77"/>
      <c r="BT74" s="77"/>
      <c r="BU74" s="77"/>
      <c r="BV74" s="77"/>
      <c r="BW74" s="77"/>
      <c r="BX74" s="77"/>
      <c r="BY74" s="77"/>
      <c r="BZ74" s="77"/>
      <c r="CA74" s="78"/>
      <c r="CB74" s="78"/>
      <c r="CC74" s="78"/>
      <c r="CD74" s="78"/>
      <c r="CE74" s="78"/>
      <c r="CF74" s="78"/>
      <c r="CG74" s="87"/>
    </row>
    <row r="75" spans="1:85" ht="15.75" x14ac:dyDescent="0.25">
      <c r="B75" s="9" t="s">
        <v>19</v>
      </c>
      <c r="C75" s="86"/>
      <c r="D75" s="77"/>
      <c r="E75" s="77"/>
      <c r="F75" s="77"/>
      <c r="G75" s="77"/>
      <c r="H75" s="77"/>
      <c r="I75" s="77"/>
      <c r="J75" s="77"/>
      <c r="K75" s="77">
        <v>1.4</v>
      </c>
      <c r="L75" s="77"/>
      <c r="M75" s="77"/>
      <c r="N75" s="77"/>
      <c r="O75" s="77"/>
      <c r="P75" s="77"/>
      <c r="Q75" s="77"/>
      <c r="R75" s="77"/>
      <c r="S75" s="77"/>
      <c r="T75" s="77">
        <v>1.3</v>
      </c>
      <c r="U75" s="77"/>
      <c r="V75" s="76"/>
      <c r="W75" s="77"/>
      <c r="X75" s="77"/>
      <c r="Y75" s="77"/>
      <c r="Z75" s="77"/>
      <c r="AA75" s="77"/>
      <c r="AB75" s="77"/>
      <c r="AC75" s="77"/>
      <c r="AD75" s="77"/>
      <c r="AE75" s="77"/>
      <c r="AF75" s="77"/>
      <c r="AG75" s="78"/>
      <c r="AH75" s="78"/>
      <c r="AI75" s="78"/>
      <c r="AJ75" s="78"/>
      <c r="AK75" s="78"/>
      <c r="AL75" s="78"/>
      <c r="AM75" s="89"/>
      <c r="AV75" s="9" t="s">
        <v>19</v>
      </c>
      <c r="AW75" s="86"/>
      <c r="AX75" s="77"/>
      <c r="AY75" s="77"/>
      <c r="AZ75" s="77"/>
      <c r="BA75" s="77"/>
      <c r="BB75" s="77"/>
      <c r="BC75" s="77"/>
      <c r="BD75" s="77"/>
      <c r="BE75" s="77">
        <v>1.3</v>
      </c>
      <c r="BF75" s="77"/>
      <c r="BG75" s="77"/>
      <c r="BH75" s="77"/>
      <c r="BI75" s="77"/>
      <c r="BJ75" s="77"/>
      <c r="BK75" s="77"/>
      <c r="BL75" s="77"/>
      <c r="BM75" s="77"/>
      <c r="BN75" s="77">
        <v>1.5</v>
      </c>
      <c r="BO75" s="77"/>
      <c r="BP75" s="76"/>
      <c r="BQ75" s="77"/>
      <c r="BR75" s="77"/>
      <c r="BS75" s="77"/>
      <c r="BT75" s="77"/>
      <c r="BU75" s="77"/>
      <c r="BV75" s="77"/>
      <c r="BW75" s="77"/>
      <c r="BX75" s="77"/>
      <c r="BY75" s="77"/>
      <c r="BZ75" s="77"/>
      <c r="CA75" s="78"/>
      <c r="CB75" s="78"/>
      <c r="CC75" s="78"/>
      <c r="CD75" s="78"/>
      <c r="CE75" s="78"/>
      <c r="CF75" s="78"/>
      <c r="CG75" s="87"/>
    </row>
    <row r="76" spans="1:85" ht="15.75" x14ac:dyDescent="0.25">
      <c r="B76" s="9" t="s">
        <v>20</v>
      </c>
      <c r="C76" s="86"/>
      <c r="D76" s="77"/>
      <c r="E76" s="77"/>
      <c r="F76" s="77"/>
      <c r="G76" s="77"/>
      <c r="H76" s="77"/>
      <c r="I76" s="77"/>
      <c r="J76" s="77"/>
      <c r="K76" s="77"/>
      <c r="L76" s="77"/>
      <c r="M76" s="77"/>
      <c r="N76" s="77"/>
      <c r="O76" s="77"/>
      <c r="P76" s="77"/>
      <c r="Q76" s="77"/>
      <c r="R76" s="77"/>
      <c r="S76" s="77">
        <v>0</v>
      </c>
      <c r="T76" s="77"/>
      <c r="U76" s="77"/>
      <c r="V76" s="77"/>
      <c r="W76" s="76"/>
      <c r="X76" s="77"/>
      <c r="Y76" s="77"/>
      <c r="Z76" s="77"/>
      <c r="AA76" s="77"/>
      <c r="AB76" s="77"/>
      <c r="AC76" s="77"/>
      <c r="AD76" s="77"/>
      <c r="AE76" s="77"/>
      <c r="AF76" s="77"/>
      <c r="AG76" s="78"/>
      <c r="AH76" s="78"/>
      <c r="AI76" s="78"/>
      <c r="AJ76" s="78"/>
      <c r="AK76" s="78"/>
      <c r="AL76" s="78"/>
      <c r="AM76" s="89"/>
      <c r="AV76" s="9" t="s">
        <v>20</v>
      </c>
      <c r="AW76" s="86"/>
      <c r="AX76" s="77"/>
      <c r="AY76" s="77"/>
      <c r="AZ76" s="77"/>
      <c r="BA76" s="77"/>
      <c r="BB76" s="77"/>
      <c r="BC76" s="77"/>
      <c r="BD76" s="77"/>
      <c r="BE76" s="79"/>
      <c r="BF76" s="77"/>
      <c r="BG76" s="77"/>
      <c r="BH76" s="77"/>
      <c r="BI76" s="77"/>
      <c r="BJ76" s="77"/>
      <c r="BK76" s="77"/>
      <c r="BL76" s="77"/>
      <c r="BM76" s="77">
        <v>0.2</v>
      </c>
      <c r="BN76" s="77"/>
      <c r="BO76" s="77"/>
      <c r="BP76" s="77"/>
      <c r="BQ76" s="76"/>
      <c r="BR76" s="77"/>
      <c r="BS76" s="77"/>
      <c r="BT76" s="77"/>
      <c r="BU76" s="77"/>
      <c r="BV76" s="77"/>
      <c r="BW76" s="77"/>
      <c r="BX76" s="77"/>
      <c r="BY76" s="77"/>
      <c r="BZ76" s="77"/>
      <c r="CA76" s="78"/>
      <c r="CB76" s="78"/>
      <c r="CC76" s="78"/>
      <c r="CD76" s="78"/>
      <c r="CE76" s="78"/>
      <c r="CF76" s="78"/>
      <c r="CG76" s="87"/>
    </row>
    <row r="77" spans="1:85" ht="15.75" x14ac:dyDescent="0.25">
      <c r="B77" s="9" t="s">
        <v>21</v>
      </c>
      <c r="C77" s="86"/>
      <c r="D77" s="77">
        <v>2.4</v>
      </c>
      <c r="E77" s="77"/>
      <c r="F77" s="77"/>
      <c r="G77" s="77"/>
      <c r="H77" s="77"/>
      <c r="I77" s="77">
        <v>4.5</v>
      </c>
      <c r="J77" s="77">
        <v>0.6</v>
      </c>
      <c r="K77" s="77"/>
      <c r="L77" s="77"/>
      <c r="M77" s="77"/>
      <c r="N77" s="77"/>
      <c r="O77" s="77"/>
      <c r="P77" s="77"/>
      <c r="Q77" s="77"/>
      <c r="R77" s="77"/>
      <c r="S77" s="77"/>
      <c r="T77" s="77"/>
      <c r="U77" s="77"/>
      <c r="V77" s="77"/>
      <c r="W77" s="77"/>
      <c r="X77" s="76"/>
      <c r="Y77" s="77">
        <v>0.7</v>
      </c>
      <c r="Z77" s="77"/>
      <c r="AA77" s="77"/>
      <c r="AB77" s="77"/>
      <c r="AC77" s="77"/>
      <c r="AD77" s="77"/>
      <c r="AE77" s="77"/>
      <c r="AF77" s="77">
        <v>1.32</v>
      </c>
      <c r="AG77" s="78"/>
      <c r="AH77" s="78"/>
      <c r="AI77" s="78"/>
      <c r="AJ77" s="78"/>
      <c r="AK77" s="78"/>
      <c r="AL77" s="78"/>
      <c r="AM77" s="89"/>
      <c r="AV77" s="9" t="s">
        <v>21</v>
      </c>
      <c r="AW77" s="86"/>
      <c r="AX77" s="77">
        <v>2.4</v>
      </c>
      <c r="AY77" s="77"/>
      <c r="AZ77" s="77"/>
      <c r="BA77" s="77"/>
      <c r="BB77" s="77"/>
      <c r="BC77" s="77">
        <v>5.35</v>
      </c>
      <c r="BD77" s="77">
        <v>0.6</v>
      </c>
      <c r="BE77" s="77"/>
      <c r="BF77" s="77"/>
      <c r="BG77" s="77"/>
      <c r="BH77" s="77"/>
      <c r="BI77" s="77"/>
      <c r="BJ77" s="77"/>
      <c r="BK77" s="77"/>
      <c r="BL77" s="77"/>
      <c r="BM77" s="77"/>
      <c r="BN77" s="77"/>
      <c r="BO77" s="77"/>
      <c r="BP77" s="77"/>
      <c r="BQ77" s="77"/>
      <c r="BR77" s="76"/>
      <c r="BS77" s="77">
        <v>0.7</v>
      </c>
      <c r="BT77" s="77"/>
      <c r="BU77" s="77"/>
      <c r="BV77" s="77"/>
      <c r="BW77" s="77"/>
      <c r="BX77" s="77"/>
      <c r="BY77" s="77"/>
      <c r="BZ77" s="77">
        <v>1.32</v>
      </c>
      <c r="CA77" s="78"/>
      <c r="CB77" s="78"/>
      <c r="CC77" s="78"/>
      <c r="CD77" s="78"/>
      <c r="CE77" s="78"/>
      <c r="CF77" s="78"/>
      <c r="CG77" s="87"/>
    </row>
    <row r="78" spans="1:85" ht="15.75" x14ac:dyDescent="0.25">
      <c r="B78" s="9" t="s">
        <v>22</v>
      </c>
      <c r="C78" s="86"/>
      <c r="D78" s="77"/>
      <c r="E78" s="77"/>
      <c r="F78" s="77"/>
      <c r="G78" s="77"/>
      <c r="H78" s="77"/>
      <c r="I78" s="77">
        <v>1</v>
      </c>
      <c r="J78" s="77">
        <v>1.6</v>
      </c>
      <c r="K78" s="77"/>
      <c r="L78" s="77"/>
      <c r="M78" s="77">
        <v>0.1</v>
      </c>
      <c r="N78" s="77"/>
      <c r="O78" s="77"/>
      <c r="P78" s="77"/>
      <c r="Q78" s="77"/>
      <c r="R78" s="77"/>
      <c r="S78" s="77"/>
      <c r="T78" s="77"/>
      <c r="U78" s="77"/>
      <c r="V78" s="77"/>
      <c r="W78" s="77"/>
      <c r="X78" s="77">
        <v>0.7</v>
      </c>
      <c r="Y78" s="76"/>
      <c r="Z78" s="77"/>
      <c r="AA78" s="77"/>
      <c r="AB78" s="77"/>
      <c r="AC78" s="77">
        <v>4.55</v>
      </c>
      <c r="AD78" s="77"/>
      <c r="AE78" s="77"/>
      <c r="AF78" s="77"/>
      <c r="AG78" s="78"/>
      <c r="AH78" s="78"/>
      <c r="AI78" s="78"/>
      <c r="AJ78" s="78"/>
      <c r="AK78" s="78"/>
      <c r="AL78" s="78"/>
      <c r="AM78" s="89"/>
      <c r="AV78" s="9" t="s">
        <v>22</v>
      </c>
      <c r="AW78" s="86"/>
      <c r="AX78" s="77"/>
      <c r="AY78" s="77"/>
      <c r="AZ78" s="77"/>
      <c r="BA78" s="77"/>
      <c r="BB78" s="77"/>
      <c r="BC78" s="77">
        <v>1</v>
      </c>
      <c r="BD78" s="77">
        <v>1.6</v>
      </c>
      <c r="BE78" s="77"/>
      <c r="BF78" s="77"/>
      <c r="BG78" s="77">
        <v>0.1</v>
      </c>
      <c r="BH78" s="77"/>
      <c r="BI78" s="77"/>
      <c r="BJ78" s="77"/>
      <c r="BK78" s="77"/>
      <c r="BL78" s="77"/>
      <c r="BM78" s="77"/>
      <c r="BN78" s="77"/>
      <c r="BO78" s="77"/>
      <c r="BP78" s="77"/>
      <c r="BQ78" s="77"/>
      <c r="BR78" s="77">
        <v>0.7</v>
      </c>
      <c r="BS78" s="76"/>
      <c r="BT78" s="77"/>
      <c r="BU78" s="77"/>
      <c r="BV78" s="77"/>
      <c r="BW78" s="77">
        <v>4.3499999999999996</v>
      </c>
      <c r="BX78" s="77"/>
      <c r="BY78" s="77"/>
      <c r="BZ78" s="77"/>
      <c r="CA78" s="78"/>
      <c r="CB78" s="78"/>
      <c r="CC78" s="78"/>
      <c r="CD78" s="78"/>
      <c r="CE78" s="78"/>
      <c r="CF78" s="78"/>
      <c r="CG78" s="87"/>
    </row>
    <row r="79" spans="1:85" ht="15.75" x14ac:dyDescent="0.25">
      <c r="B79" s="9" t="s">
        <v>23</v>
      </c>
      <c r="C79" s="86"/>
      <c r="D79" s="77"/>
      <c r="E79" s="77"/>
      <c r="F79" s="77"/>
      <c r="G79" s="77"/>
      <c r="H79" s="77">
        <v>2</v>
      </c>
      <c r="I79" s="77">
        <v>2.4</v>
      </c>
      <c r="J79" s="77"/>
      <c r="K79" s="77"/>
      <c r="L79" s="77"/>
      <c r="M79" s="77"/>
      <c r="N79" s="77"/>
      <c r="O79" s="77"/>
      <c r="P79" s="77"/>
      <c r="Q79" s="77"/>
      <c r="R79" s="77"/>
      <c r="S79" s="77"/>
      <c r="T79" s="77">
        <v>1</v>
      </c>
      <c r="U79" s="77"/>
      <c r="V79" s="77"/>
      <c r="W79" s="77"/>
      <c r="X79" s="77"/>
      <c r="Y79" s="77"/>
      <c r="Z79" s="76"/>
      <c r="AA79" s="77"/>
      <c r="AB79" s="77"/>
      <c r="AC79" s="77">
        <v>0.6</v>
      </c>
      <c r="AD79" s="77"/>
      <c r="AE79" s="77">
        <v>0.6</v>
      </c>
      <c r="AF79" s="77"/>
      <c r="AG79" s="78"/>
      <c r="AH79" s="78"/>
      <c r="AI79" s="78"/>
      <c r="AJ79" s="78"/>
      <c r="AK79" s="78"/>
      <c r="AL79" s="78"/>
      <c r="AM79" s="89"/>
      <c r="AV79" s="9" t="s">
        <v>23</v>
      </c>
      <c r="AW79" s="86"/>
      <c r="AX79" s="77"/>
      <c r="AY79" s="77"/>
      <c r="AZ79" s="77"/>
      <c r="BA79" s="77"/>
      <c r="BB79" s="77">
        <v>0.8</v>
      </c>
      <c r="BC79" s="77">
        <v>2.5</v>
      </c>
      <c r="BD79" s="77"/>
      <c r="BE79" s="77"/>
      <c r="BF79" s="77"/>
      <c r="BG79" s="77"/>
      <c r="BH79" s="77"/>
      <c r="BI79" s="77"/>
      <c r="BJ79" s="77"/>
      <c r="BK79" s="77"/>
      <c r="BL79" s="77"/>
      <c r="BM79" s="77"/>
      <c r="BN79" s="77">
        <v>1</v>
      </c>
      <c r="BO79" s="77"/>
      <c r="BP79" s="77"/>
      <c r="BQ79" s="77"/>
      <c r="BR79" s="77"/>
      <c r="BS79" s="77"/>
      <c r="BT79" s="76"/>
      <c r="BU79" s="77"/>
      <c r="BV79" s="77"/>
      <c r="BW79" s="77">
        <v>0.6</v>
      </c>
      <c r="BX79" s="77"/>
      <c r="BY79" s="77">
        <v>0.5</v>
      </c>
      <c r="BZ79" s="77"/>
      <c r="CA79" s="78"/>
      <c r="CB79" s="78"/>
      <c r="CC79" s="78"/>
      <c r="CD79" s="78"/>
      <c r="CE79" s="78"/>
      <c r="CF79" s="78"/>
      <c r="CG79" s="87"/>
    </row>
    <row r="80" spans="1:85" ht="15.75" x14ac:dyDescent="0.25">
      <c r="B80" s="9" t="s">
        <v>24</v>
      </c>
      <c r="C80" s="86"/>
      <c r="D80" s="77"/>
      <c r="E80" s="77"/>
      <c r="F80" s="77"/>
      <c r="G80" s="77"/>
      <c r="H80" s="77"/>
      <c r="I80" s="77"/>
      <c r="J80" s="77"/>
      <c r="K80" s="77"/>
      <c r="L80" s="77">
        <v>3</v>
      </c>
      <c r="M80" s="77"/>
      <c r="N80" s="77"/>
      <c r="O80" s="77"/>
      <c r="P80" s="77"/>
      <c r="Q80" s="77"/>
      <c r="R80" s="77"/>
      <c r="S80" s="77"/>
      <c r="T80" s="77"/>
      <c r="U80" s="77"/>
      <c r="V80" s="77"/>
      <c r="W80" s="77"/>
      <c r="X80" s="77"/>
      <c r="Y80" s="77"/>
      <c r="Z80" s="77"/>
      <c r="AA80" s="76"/>
      <c r="AB80" s="77"/>
      <c r="AC80" s="77"/>
      <c r="AD80" s="77"/>
      <c r="AE80" s="77"/>
      <c r="AF80" s="77"/>
      <c r="AG80" s="78"/>
      <c r="AH80" s="78"/>
      <c r="AI80" s="78"/>
      <c r="AJ80" s="78"/>
      <c r="AK80" s="78"/>
      <c r="AL80" s="78"/>
      <c r="AM80" s="89"/>
      <c r="AV80" s="9" t="s">
        <v>24</v>
      </c>
      <c r="AW80" s="86"/>
      <c r="AX80" s="77"/>
      <c r="AY80" s="77"/>
      <c r="AZ80" s="77"/>
      <c r="BA80" s="77"/>
      <c r="BB80" s="77"/>
      <c r="BC80" s="77"/>
      <c r="BD80" s="77"/>
      <c r="BE80" s="77"/>
      <c r="BF80" s="77">
        <v>3</v>
      </c>
      <c r="BG80" s="77"/>
      <c r="BH80" s="77"/>
      <c r="BI80" s="77"/>
      <c r="BJ80" s="77"/>
      <c r="BK80" s="77"/>
      <c r="BL80" s="77"/>
      <c r="BM80" s="77"/>
      <c r="BN80" s="77"/>
      <c r="BO80" s="77"/>
      <c r="BP80" s="77"/>
      <c r="BQ80" s="77"/>
      <c r="BR80" s="77"/>
      <c r="BS80" s="77"/>
      <c r="BT80" s="77"/>
      <c r="BU80" s="76"/>
      <c r="BV80" s="77"/>
      <c r="BW80" s="77"/>
      <c r="BX80" s="77"/>
      <c r="BY80" s="77"/>
      <c r="BZ80" s="77"/>
      <c r="CA80" s="78"/>
      <c r="CB80" s="78"/>
      <c r="CC80" s="78"/>
      <c r="CD80" s="78"/>
      <c r="CE80" s="78"/>
      <c r="CF80" s="78"/>
      <c r="CG80" s="87"/>
    </row>
    <row r="81" spans="2:85" ht="15.75" x14ac:dyDescent="0.25">
      <c r="B81" s="9" t="s">
        <v>25</v>
      </c>
      <c r="C81" s="86"/>
      <c r="D81" s="77"/>
      <c r="E81" s="77">
        <v>0.95</v>
      </c>
      <c r="F81" s="77"/>
      <c r="G81" s="77"/>
      <c r="H81" s="77"/>
      <c r="I81" s="77"/>
      <c r="J81" s="77"/>
      <c r="K81" s="77"/>
      <c r="L81" s="77"/>
      <c r="M81" s="77"/>
      <c r="N81" s="77"/>
      <c r="O81" s="77"/>
      <c r="P81" s="77">
        <v>1.4</v>
      </c>
      <c r="Q81" s="77"/>
      <c r="R81" s="77"/>
      <c r="S81" s="77"/>
      <c r="T81" s="77"/>
      <c r="U81" s="77"/>
      <c r="V81" s="77"/>
      <c r="W81" s="77"/>
      <c r="X81" s="77"/>
      <c r="Y81" s="77"/>
      <c r="Z81" s="77"/>
      <c r="AA81" s="77"/>
      <c r="AB81" s="76"/>
      <c r="AC81" s="77"/>
      <c r="AD81" s="77"/>
      <c r="AE81" s="77"/>
      <c r="AF81" s="77"/>
      <c r="AG81" s="78"/>
      <c r="AH81" s="78"/>
      <c r="AI81" s="78"/>
      <c r="AJ81" s="78"/>
      <c r="AK81" s="78"/>
      <c r="AL81" s="77">
        <v>0.85</v>
      </c>
      <c r="AM81" s="89"/>
      <c r="AV81" s="9" t="s">
        <v>25</v>
      </c>
      <c r="AW81" s="86"/>
      <c r="AX81" s="77"/>
      <c r="AY81" s="77">
        <v>0.95</v>
      </c>
      <c r="AZ81" s="77"/>
      <c r="BA81" s="77"/>
      <c r="BB81" s="77"/>
      <c r="BC81" s="77"/>
      <c r="BD81" s="77"/>
      <c r="BE81" s="77"/>
      <c r="BF81" s="77"/>
      <c r="BG81" s="77"/>
      <c r="BH81" s="77"/>
      <c r="BI81" s="77"/>
      <c r="BJ81" s="77">
        <v>0.6</v>
      </c>
      <c r="BK81" s="77"/>
      <c r="BL81" s="77"/>
      <c r="BM81" s="77"/>
      <c r="BN81" s="77"/>
      <c r="BO81" s="77"/>
      <c r="BP81" s="77"/>
      <c r="BQ81" s="77"/>
      <c r="BR81" s="77"/>
      <c r="BS81" s="77"/>
      <c r="BT81" s="77"/>
      <c r="BU81" s="77"/>
      <c r="BV81" s="76"/>
      <c r="BW81" s="77"/>
      <c r="BX81" s="77"/>
      <c r="BY81" s="77"/>
      <c r="BZ81" s="77"/>
      <c r="CA81" s="78"/>
      <c r="CB81" s="78"/>
      <c r="CC81" s="78"/>
      <c r="CD81" s="78"/>
      <c r="CE81" s="78"/>
      <c r="CF81" s="78">
        <v>0.5</v>
      </c>
      <c r="CG81" s="87"/>
    </row>
    <row r="82" spans="2:85" ht="15.75" x14ac:dyDescent="0.25">
      <c r="B82" s="9" t="s">
        <v>26</v>
      </c>
      <c r="C82" s="86"/>
      <c r="D82" s="77"/>
      <c r="E82" s="77"/>
      <c r="F82" s="77"/>
      <c r="G82" s="77"/>
      <c r="H82" s="77"/>
      <c r="I82" s="77">
        <v>0.6</v>
      </c>
      <c r="J82" s="77">
        <v>1.98</v>
      </c>
      <c r="K82" s="77"/>
      <c r="L82" s="77"/>
      <c r="M82" s="77">
        <v>2.5499999999999998</v>
      </c>
      <c r="N82" s="77"/>
      <c r="O82" s="77"/>
      <c r="P82" s="77"/>
      <c r="Q82" s="77"/>
      <c r="R82" s="77"/>
      <c r="S82" s="77"/>
      <c r="T82" s="77">
        <v>1</v>
      </c>
      <c r="U82" s="77"/>
      <c r="V82" s="77"/>
      <c r="W82" s="77"/>
      <c r="X82" s="77"/>
      <c r="Y82" s="77">
        <v>4.3499999999999996</v>
      </c>
      <c r="Z82" s="77">
        <v>0.6</v>
      </c>
      <c r="AA82" s="77"/>
      <c r="AB82" s="77"/>
      <c r="AC82" s="76"/>
      <c r="AD82" s="77"/>
      <c r="AE82" s="77"/>
      <c r="AF82" s="77"/>
      <c r="AG82" s="78"/>
      <c r="AH82" s="78"/>
      <c r="AI82" s="78"/>
      <c r="AJ82" s="78"/>
      <c r="AK82" s="78"/>
      <c r="AL82" s="78"/>
      <c r="AM82" s="89"/>
      <c r="AV82" s="9" t="s">
        <v>26</v>
      </c>
      <c r="AW82" s="86"/>
      <c r="AX82" s="77"/>
      <c r="AY82" s="77"/>
      <c r="AZ82" s="77"/>
      <c r="BA82" s="77"/>
      <c r="BB82" s="77"/>
      <c r="BC82" s="77">
        <v>0.6</v>
      </c>
      <c r="BD82" s="77">
        <v>2.44</v>
      </c>
      <c r="BE82" s="77"/>
      <c r="BF82" s="77"/>
      <c r="BG82" s="77">
        <v>2.4500000000000002</v>
      </c>
      <c r="BH82" s="77"/>
      <c r="BI82" s="77"/>
      <c r="BJ82" s="77"/>
      <c r="BK82" s="77"/>
      <c r="BL82" s="77"/>
      <c r="BM82" s="77"/>
      <c r="BN82" s="77">
        <v>1</v>
      </c>
      <c r="BO82" s="77"/>
      <c r="BP82" s="77"/>
      <c r="BQ82" s="77"/>
      <c r="BR82" s="77"/>
      <c r="BS82" s="77">
        <v>4.55</v>
      </c>
      <c r="BT82" s="77">
        <v>0.6</v>
      </c>
      <c r="BU82" s="77"/>
      <c r="BV82" s="77"/>
      <c r="BW82" s="76"/>
      <c r="BX82" s="77"/>
      <c r="BY82" s="77"/>
      <c r="BZ82" s="77"/>
      <c r="CA82" s="78"/>
      <c r="CB82" s="78"/>
      <c r="CC82" s="78"/>
      <c r="CD82" s="78"/>
      <c r="CE82" s="78"/>
      <c r="CF82" s="78"/>
      <c r="CG82" s="87"/>
    </row>
    <row r="83" spans="2:85" ht="15.75" x14ac:dyDescent="0.25">
      <c r="B83" s="9" t="s">
        <v>27</v>
      </c>
      <c r="C83" s="86">
        <v>1.2</v>
      </c>
      <c r="D83" s="77"/>
      <c r="E83" s="77"/>
      <c r="F83" s="77"/>
      <c r="G83" s="77"/>
      <c r="H83" s="77"/>
      <c r="I83" s="77"/>
      <c r="J83" s="77"/>
      <c r="K83" s="77"/>
      <c r="L83" s="77"/>
      <c r="M83" s="77"/>
      <c r="N83" s="77"/>
      <c r="O83" s="77"/>
      <c r="P83" s="77">
        <v>0.9</v>
      </c>
      <c r="Q83" s="77"/>
      <c r="R83" s="77"/>
      <c r="S83" s="77">
        <v>2.15</v>
      </c>
      <c r="T83" s="77"/>
      <c r="U83" s="77"/>
      <c r="V83" s="77"/>
      <c r="W83" s="77"/>
      <c r="X83" s="77"/>
      <c r="Y83" s="77"/>
      <c r="Z83" s="77"/>
      <c r="AA83" s="77"/>
      <c r="AB83" s="77"/>
      <c r="AC83" s="77"/>
      <c r="AD83" s="76"/>
      <c r="AE83" s="77"/>
      <c r="AF83" s="77"/>
      <c r="AG83" s="78"/>
      <c r="AH83" s="78"/>
      <c r="AI83" s="78">
        <v>1.9</v>
      </c>
      <c r="AJ83" s="78"/>
      <c r="AK83" s="78"/>
      <c r="AL83" s="78"/>
      <c r="AM83" s="89"/>
      <c r="AV83" s="9" t="s">
        <v>27</v>
      </c>
      <c r="AW83" s="86">
        <v>1.2</v>
      </c>
      <c r="AX83" s="77"/>
      <c r="AY83" s="77"/>
      <c r="AZ83" s="77"/>
      <c r="BA83" s="77"/>
      <c r="BB83" s="77"/>
      <c r="BC83" s="77"/>
      <c r="BD83" s="77"/>
      <c r="BE83" s="77"/>
      <c r="BF83" s="77"/>
      <c r="BG83" s="77"/>
      <c r="BH83" s="77"/>
      <c r="BI83" s="77"/>
      <c r="BJ83" s="77">
        <v>0.9</v>
      </c>
      <c r="BK83" s="77"/>
      <c r="BL83" s="77"/>
      <c r="BM83" s="77">
        <v>2.15</v>
      </c>
      <c r="BN83" s="77"/>
      <c r="BO83" s="77"/>
      <c r="BP83" s="77"/>
      <c r="BQ83" s="77"/>
      <c r="BR83" s="77"/>
      <c r="BS83" s="77"/>
      <c r="BT83" s="77"/>
      <c r="BU83" s="77"/>
      <c r="BV83" s="77"/>
      <c r="BW83" s="77"/>
      <c r="BX83" s="76"/>
      <c r="BY83" s="77"/>
      <c r="BZ83" s="77"/>
      <c r="CA83" s="78"/>
      <c r="CB83" s="78"/>
      <c r="CC83" s="78">
        <v>1.9</v>
      </c>
      <c r="CD83" s="78"/>
      <c r="CE83" s="78"/>
      <c r="CF83" s="78"/>
      <c r="CG83" s="87"/>
    </row>
    <row r="84" spans="2:85" ht="15.75" x14ac:dyDescent="0.25">
      <c r="B84" s="9" t="s">
        <v>28</v>
      </c>
      <c r="C84" s="86"/>
      <c r="D84" s="77"/>
      <c r="E84" s="77"/>
      <c r="F84" s="77"/>
      <c r="G84" s="77"/>
      <c r="H84" s="77">
        <v>1</v>
      </c>
      <c r="I84" s="77"/>
      <c r="J84" s="77"/>
      <c r="K84" s="77"/>
      <c r="L84" s="77"/>
      <c r="M84" s="77"/>
      <c r="N84" s="77"/>
      <c r="O84" s="77"/>
      <c r="P84" s="77">
        <v>3</v>
      </c>
      <c r="Q84" s="77"/>
      <c r="R84" s="77"/>
      <c r="S84" s="77"/>
      <c r="T84" s="77"/>
      <c r="U84" s="77"/>
      <c r="V84" s="77"/>
      <c r="W84" s="77"/>
      <c r="X84" s="77"/>
      <c r="Y84" s="77"/>
      <c r="Z84" s="77">
        <v>0.5</v>
      </c>
      <c r="AA84" s="77"/>
      <c r="AB84" s="77"/>
      <c r="AC84" s="77"/>
      <c r="AD84" s="77"/>
      <c r="AE84" s="76"/>
      <c r="AF84" s="77"/>
      <c r="AG84" s="78"/>
      <c r="AH84" s="78"/>
      <c r="AI84" s="78"/>
      <c r="AJ84" s="78"/>
      <c r="AK84" s="78"/>
      <c r="AL84" s="78"/>
      <c r="AM84" s="89"/>
      <c r="AV84" s="9" t="s">
        <v>28</v>
      </c>
      <c r="AW84" s="86"/>
      <c r="AX84" s="77"/>
      <c r="AY84" s="77"/>
      <c r="AZ84" s="77"/>
      <c r="BA84" s="77"/>
      <c r="BB84" s="77">
        <v>2</v>
      </c>
      <c r="BC84" s="77"/>
      <c r="BD84" s="77"/>
      <c r="BE84" s="77"/>
      <c r="BF84" s="77"/>
      <c r="BG84" s="77"/>
      <c r="BH84" s="77"/>
      <c r="BI84" s="77"/>
      <c r="BJ84" s="77">
        <v>2.1</v>
      </c>
      <c r="BK84" s="77"/>
      <c r="BL84" s="77"/>
      <c r="BM84" s="77"/>
      <c r="BN84" s="77"/>
      <c r="BO84" s="77"/>
      <c r="BP84" s="77"/>
      <c r="BQ84" s="77"/>
      <c r="BR84" s="77"/>
      <c r="BS84" s="77"/>
      <c r="BT84" s="77">
        <v>0.6</v>
      </c>
      <c r="BU84" s="77"/>
      <c r="BV84" s="77"/>
      <c r="BW84" s="77"/>
      <c r="BX84" s="77"/>
      <c r="BY84" s="76"/>
      <c r="BZ84" s="77"/>
      <c r="CA84" s="78"/>
      <c r="CB84" s="78"/>
      <c r="CC84" s="78"/>
      <c r="CD84" s="78"/>
      <c r="CE84" s="78"/>
      <c r="CF84" s="78"/>
      <c r="CG84" s="87"/>
    </row>
    <row r="85" spans="2:85" ht="15.75" x14ac:dyDescent="0.25">
      <c r="B85" s="9" t="s">
        <v>29</v>
      </c>
      <c r="C85" s="86"/>
      <c r="D85" s="77"/>
      <c r="E85" s="77"/>
      <c r="F85" s="77"/>
      <c r="G85" s="77"/>
      <c r="H85" s="77"/>
      <c r="I85" s="77"/>
      <c r="J85" s="77"/>
      <c r="K85" s="77"/>
      <c r="L85" s="77"/>
      <c r="M85" s="77"/>
      <c r="N85" s="77">
        <v>2</v>
      </c>
      <c r="O85" s="77"/>
      <c r="P85" s="77"/>
      <c r="Q85" s="77">
        <v>1.3</v>
      </c>
      <c r="R85" s="77"/>
      <c r="S85" s="77"/>
      <c r="T85" s="77"/>
      <c r="U85" s="77"/>
      <c r="V85" s="77"/>
      <c r="W85" s="77"/>
      <c r="X85" s="77">
        <v>1.32</v>
      </c>
      <c r="Y85" s="77"/>
      <c r="Z85" s="77"/>
      <c r="AA85" s="77"/>
      <c r="AB85" s="77"/>
      <c r="AC85" s="77"/>
      <c r="AD85" s="77"/>
      <c r="AE85" s="77"/>
      <c r="AF85" s="76"/>
      <c r="AG85" s="78"/>
      <c r="AH85" s="78"/>
      <c r="AI85" s="78"/>
      <c r="AJ85" s="78"/>
      <c r="AK85" s="78"/>
      <c r="AL85" s="78"/>
      <c r="AM85" s="89"/>
      <c r="AV85" s="9" t="s">
        <v>29</v>
      </c>
      <c r="AW85" s="86"/>
      <c r="AX85" s="77"/>
      <c r="AY85" s="77"/>
      <c r="AZ85" s="77"/>
      <c r="BA85" s="77"/>
      <c r="BB85" s="77"/>
      <c r="BC85" s="77"/>
      <c r="BD85" s="77"/>
      <c r="BE85" s="77"/>
      <c r="BF85" s="77"/>
      <c r="BG85" s="77"/>
      <c r="BH85" s="78">
        <v>2</v>
      </c>
      <c r="BI85" s="77"/>
      <c r="BJ85" s="77"/>
      <c r="BK85" s="77">
        <v>0.93</v>
      </c>
      <c r="BL85" s="77"/>
      <c r="BM85" s="77"/>
      <c r="BN85" s="77"/>
      <c r="BO85" s="77"/>
      <c r="BP85" s="77"/>
      <c r="BQ85" s="77"/>
      <c r="BR85" s="77">
        <v>1.32</v>
      </c>
      <c r="BS85" s="77"/>
      <c r="BT85" s="77"/>
      <c r="BU85" s="77"/>
      <c r="BV85" s="77"/>
      <c r="BW85" s="77"/>
      <c r="BX85" s="77"/>
      <c r="BY85" s="77"/>
      <c r="BZ85" s="76"/>
      <c r="CA85" s="78"/>
      <c r="CB85" s="78"/>
      <c r="CC85" s="78"/>
      <c r="CD85" s="78"/>
      <c r="CE85" s="78"/>
      <c r="CF85" s="78"/>
      <c r="CG85" s="87"/>
    </row>
    <row r="86" spans="2:85" s="3" customFormat="1" ht="15.75" x14ac:dyDescent="0.25">
      <c r="B86" s="9" t="s">
        <v>31</v>
      </c>
      <c r="C86" s="88"/>
      <c r="D86" s="78"/>
      <c r="E86" s="78"/>
      <c r="F86" s="78"/>
      <c r="G86" s="78"/>
      <c r="H86" s="78"/>
      <c r="I86" s="78"/>
      <c r="J86" s="78"/>
      <c r="K86" s="78"/>
      <c r="L86" s="78"/>
      <c r="M86" s="78"/>
      <c r="N86" s="78"/>
      <c r="O86" s="77">
        <v>0.15</v>
      </c>
      <c r="P86" s="78"/>
      <c r="Q86" s="78"/>
      <c r="R86" s="78"/>
      <c r="S86" s="78">
        <v>1</v>
      </c>
      <c r="T86" s="78"/>
      <c r="U86" s="78"/>
      <c r="V86" s="78"/>
      <c r="W86" s="78"/>
      <c r="X86" s="78"/>
      <c r="Y86" s="78"/>
      <c r="Z86" s="78"/>
      <c r="AA86" s="78"/>
      <c r="AB86" s="78"/>
      <c r="AC86" s="78"/>
      <c r="AD86" s="78"/>
      <c r="AE86" s="78"/>
      <c r="AF86" s="78"/>
      <c r="AG86" s="80"/>
      <c r="AH86" s="78"/>
      <c r="AI86" s="78"/>
      <c r="AJ86" s="77">
        <v>0.25</v>
      </c>
      <c r="AK86" s="77">
        <v>0.25</v>
      </c>
      <c r="AL86" s="78">
        <v>0.5</v>
      </c>
      <c r="AM86" s="89"/>
      <c r="AV86" s="9" t="s">
        <v>31</v>
      </c>
      <c r="AW86" s="88"/>
      <c r="AX86" s="78"/>
      <c r="AY86" s="78"/>
      <c r="AZ86" s="78"/>
      <c r="BA86" s="78"/>
      <c r="BB86" s="78"/>
      <c r="BC86" s="78"/>
      <c r="BD86" s="78"/>
      <c r="BE86" s="78"/>
      <c r="BF86" s="78"/>
      <c r="BG86" s="78"/>
      <c r="BH86" s="78"/>
      <c r="BI86" s="77">
        <v>0.3</v>
      </c>
      <c r="BJ86" s="77"/>
      <c r="BK86" s="78"/>
      <c r="BL86" s="78"/>
      <c r="BM86" s="78">
        <v>1</v>
      </c>
      <c r="BN86" s="78"/>
      <c r="BO86" s="78"/>
      <c r="BP86" s="78"/>
      <c r="BQ86" s="78"/>
      <c r="BR86" s="78"/>
      <c r="BS86" s="78"/>
      <c r="BT86" s="78"/>
      <c r="BU86" s="78"/>
      <c r="BV86" s="78"/>
      <c r="BW86" s="78"/>
      <c r="BX86" s="78"/>
      <c r="BY86" s="78"/>
      <c r="BZ86" s="78"/>
      <c r="CA86" s="80"/>
      <c r="CB86" s="78"/>
      <c r="CC86" s="78"/>
      <c r="CD86" s="77">
        <v>0.25</v>
      </c>
      <c r="CE86" s="77">
        <v>0.25</v>
      </c>
      <c r="CF86" s="78">
        <v>0.45</v>
      </c>
      <c r="CG86" s="89"/>
    </row>
    <row r="87" spans="2:85" s="3" customFormat="1" ht="15.75" x14ac:dyDescent="0.25">
      <c r="B87" s="9" t="s">
        <v>206</v>
      </c>
      <c r="C87" s="8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81"/>
      <c r="AI87" s="78">
        <v>1.6</v>
      </c>
      <c r="AJ87" s="78">
        <v>0.5</v>
      </c>
      <c r="AK87" s="78"/>
      <c r="AL87" s="78">
        <v>0.48</v>
      </c>
      <c r="AM87" s="89"/>
      <c r="AV87" s="9" t="s">
        <v>206</v>
      </c>
      <c r="AW87" s="88"/>
      <c r="AX87" s="78"/>
      <c r="AY87" s="78"/>
      <c r="AZ87" s="78"/>
      <c r="BA87" s="78"/>
      <c r="BB87" s="78"/>
      <c r="BC87" s="78"/>
      <c r="BD87" s="78"/>
      <c r="BE87" s="78"/>
      <c r="BF87" s="78"/>
      <c r="BG87" s="78"/>
      <c r="BH87" s="78"/>
      <c r="BI87" s="78"/>
      <c r="BJ87" s="77"/>
      <c r="BK87" s="78"/>
      <c r="BL87" s="78"/>
      <c r="BM87" s="78"/>
      <c r="BN87" s="78"/>
      <c r="BO87" s="78"/>
      <c r="BP87" s="78"/>
      <c r="BQ87" s="78"/>
      <c r="BR87" s="78"/>
      <c r="BS87" s="78"/>
      <c r="BT87" s="78"/>
      <c r="BU87" s="78"/>
      <c r="BV87" s="78"/>
      <c r="BW87" s="78"/>
      <c r="BX87" s="78"/>
      <c r="BY87" s="78"/>
      <c r="BZ87" s="78"/>
      <c r="CA87" s="78"/>
      <c r="CB87" s="81"/>
      <c r="CC87" s="77">
        <v>1.53</v>
      </c>
      <c r="CD87" s="77">
        <v>0.48</v>
      </c>
      <c r="CE87" s="78"/>
      <c r="CF87" s="78">
        <v>0.4</v>
      </c>
      <c r="CG87" s="89"/>
    </row>
    <row r="88" spans="2:85" s="3" customFormat="1" ht="15.75" x14ac:dyDescent="0.25">
      <c r="B88" s="9" t="s">
        <v>32</v>
      </c>
      <c r="C88" s="88"/>
      <c r="D88" s="78"/>
      <c r="E88" s="78"/>
      <c r="F88" s="78"/>
      <c r="G88" s="78"/>
      <c r="H88" s="78"/>
      <c r="I88" s="78"/>
      <c r="J88" s="78"/>
      <c r="K88" s="78"/>
      <c r="L88" s="78"/>
      <c r="M88" s="78"/>
      <c r="N88" s="78"/>
      <c r="O88" s="78"/>
      <c r="P88" s="78">
        <v>3</v>
      </c>
      <c r="Q88" s="78"/>
      <c r="R88" s="78"/>
      <c r="S88" s="78">
        <v>1</v>
      </c>
      <c r="T88" s="78"/>
      <c r="U88" s="78"/>
      <c r="V88" s="78"/>
      <c r="W88" s="78"/>
      <c r="X88" s="78"/>
      <c r="Y88" s="78"/>
      <c r="Z88" s="78"/>
      <c r="AA88" s="78"/>
      <c r="AB88" s="78"/>
      <c r="AC88" s="78"/>
      <c r="AD88" s="78">
        <v>1.9</v>
      </c>
      <c r="AE88" s="78"/>
      <c r="AF88" s="78"/>
      <c r="AG88" s="78"/>
      <c r="AH88" s="77">
        <v>1.53</v>
      </c>
      <c r="AI88" s="81"/>
      <c r="AJ88" s="78"/>
      <c r="AK88" s="78"/>
      <c r="AL88" s="77">
        <v>0.43</v>
      </c>
      <c r="AM88" s="89"/>
      <c r="AV88" s="9" t="s">
        <v>32</v>
      </c>
      <c r="AW88" s="88"/>
      <c r="AX88" s="78"/>
      <c r="AY88" s="78"/>
      <c r="AZ88" s="78"/>
      <c r="BA88" s="78"/>
      <c r="BB88" s="78"/>
      <c r="BC88" s="78"/>
      <c r="BD88" s="78"/>
      <c r="BE88" s="78"/>
      <c r="BF88" s="78"/>
      <c r="BG88" s="78"/>
      <c r="BH88" s="78"/>
      <c r="BI88" s="78"/>
      <c r="BJ88" s="77">
        <v>2.5</v>
      </c>
      <c r="BK88" s="78"/>
      <c r="BL88" s="78"/>
      <c r="BM88" s="78">
        <v>1</v>
      </c>
      <c r="BN88" s="78"/>
      <c r="BO88" s="78"/>
      <c r="BP88" s="78"/>
      <c r="BQ88" s="78"/>
      <c r="BR88" s="78"/>
      <c r="BS88" s="78"/>
      <c r="BT88" s="78"/>
      <c r="BU88" s="78"/>
      <c r="BV88" s="78"/>
      <c r="BW88" s="78"/>
      <c r="BX88" s="78">
        <v>1.9</v>
      </c>
      <c r="BY88" s="78"/>
      <c r="BZ88" s="78"/>
      <c r="CA88" s="78"/>
      <c r="CB88" s="78">
        <v>1.6</v>
      </c>
      <c r="CC88" s="81"/>
      <c r="CD88" s="78"/>
      <c r="CE88" s="78"/>
      <c r="CF88" s="78">
        <v>0.35</v>
      </c>
      <c r="CG88" s="89"/>
    </row>
    <row r="89" spans="2:85" s="3" customFormat="1" ht="15.75" x14ac:dyDescent="0.25">
      <c r="B89" s="9" t="s">
        <v>33</v>
      </c>
      <c r="C89" s="88"/>
      <c r="D89" s="78"/>
      <c r="E89" s="78"/>
      <c r="F89" s="78"/>
      <c r="G89" s="78"/>
      <c r="H89" s="78"/>
      <c r="I89" s="78"/>
      <c r="J89" s="78"/>
      <c r="K89" s="78"/>
      <c r="L89" s="78"/>
      <c r="M89" s="78"/>
      <c r="N89" s="78"/>
      <c r="O89" s="78"/>
      <c r="P89" s="78"/>
      <c r="Q89" s="78"/>
      <c r="R89" s="78"/>
      <c r="S89" s="78">
        <v>1</v>
      </c>
      <c r="T89" s="78"/>
      <c r="U89" s="78"/>
      <c r="V89" s="78"/>
      <c r="W89" s="78"/>
      <c r="X89" s="78"/>
      <c r="Y89" s="78"/>
      <c r="Z89" s="78"/>
      <c r="AA89" s="78"/>
      <c r="AB89" s="78"/>
      <c r="AC89" s="78"/>
      <c r="AD89" s="78"/>
      <c r="AE89" s="78"/>
      <c r="AF89" s="78"/>
      <c r="AG89" s="77">
        <v>0.25</v>
      </c>
      <c r="AH89" s="77">
        <v>0.48</v>
      </c>
      <c r="AI89" s="78"/>
      <c r="AJ89" s="81"/>
      <c r="AK89" s="78"/>
      <c r="AL89" s="77">
        <v>0.45</v>
      </c>
      <c r="AM89" s="89"/>
      <c r="AV89" s="9" t="s">
        <v>33</v>
      </c>
      <c r="AW89" s="88"/>
      <c r="AX89" s="78"/>
      <c r="AY89" s="78"/>
      <c r="AZ89" s="78"/>
      <c r="BA89" s="78"/>
      <c r="BB89" s="78"/>
      <c r="BC89" s="78"/>
      <c r="BD89" s="78"/>
      <c r="BE89" s="78"/>
      <c r="BF89" s="78"/>
      <c r="BG89" s="78"/>
      <c r="BH89" s="78"/>
      <c r="BI89" s="78"/>
      <c r="BJ89" s="78"/>
      <c r="BK89" s="78"/>
      <c r="BL89" s="78"/>
      <c r="BM89" s="78">
        <v>1</v>
      </c>
      <c r="BN89" s="78"/>
      <c r="BO89" s="78"/>
      <c r="BP89" s="78"/>
      <c r="BQ89" s="78"/>
      <c r="BR89" s="78"/>
      <c r="BS89" s="78"/>
      <c r="BT89" s="78"/>
      <c r="BU89" s="78"/>
      <c r="BV89" s="78"/>
      <c r="BW89" s="78"/>
      <c r="BX89" s="78"/>
      <c r="BY89" s="78"/>
      <c r="BZ89" s="78"/>
      <c r="CA89" s="77">
        <v>0.25</v>
      </c>
      <c r="CB89" s="78">
        <v>0.5</v>
      </c>
      <c r="CC89" s="78"/>
      <c r="CD89" s="81"/>
      <c r="CE89" s="78"/>
      <c r="CF89" s="78">
        <v>0.4</v>
      </c>
      <c r="CG89" s="89"/>
    </row>
    <row r="90" spans="2:85" s="3" customFormat="1" ht="15.75" x14ac:dyDescent="0.25">
      <c r="B90" s="9" t="s">
        <v>34</v>
      </c>
      <c r="C90" s="88"/>
      <c r="D90" s="78"/>
      <c r="E90" s="78">
        <v>0.25</v>
      </c>
      <c r="F90" s="78"/>
      <c r="G90" s="78"/>
      <c r="H90" s="78"/>
      <c r="I90" s="78"/>
      <c r="J90" s="78"/>
      <c r="K90" s="78"/>
      <c r="L90" s="78"/>
      <c r="M90" s="78"/>
      <c r="N90" s="78"/>
      <c r="O90" s="78">
        <v>0.35</v>
      </c>
      <c r="P90" s="78"/>
      <c r="Q90" s="78"/>
      <c r="R90" s="78"/>
      <c r="S90" s="78"/>
      <c r="T90" s="78"/>
      <c r="U90" s="78"/>
      <c r="V90" s="78"/>
      <c r="W90" s="78"/>
      <c r="X90" s="78"/>
      <c r="Y90" s="78"/>
      <c r="Z90" s="78"/>
      <c r="AA90" s="78"/>
      <c r="AB90" s="78"/>
      <c r="AC90" s="78"/>
      <c r="AD90" s="78"/>
      <c r="AE90" s="78"/>
      <c r="AF90" s="78"/>
      <c r="AG90" s="77">
        <v>0.25</v>
      </c>
      <c r="AH90" s="78"/>
      <c r="AI90" s="78"/>
      <c r="AJ90" s="78"/>
      <c r="AK90" s="81"/>
      <c r="AL90" s="77">
        <v>0.85</v>
      </c>
      <c r="AM90" s="89"/>
      <c r="AV90" s="9" t="s">
        <v>34</v>
      </c>
      <c r="AW90" s="88"/>
      <c r="AX90" s="78"/>
      <c r="AY90" s="78">
        <v>0.45</v>
      </c>
      <c r="AZ90" s="78"/>
      <c r="BA90" s="78"/>
      <c r="BB90" s="78"/>
      <c r="BC90" s="78"/>
      <c r="BD90" s="78"/>
      <c r="BE90" s="78"/>
      <c r="BF90" s="78"/>
      <c r="BG90" s="78"/>
      <c r="BH90" s="78"/>
      <c r="BI90" s="78">
        <v>0.3</v>
      </c>
      <c r="BJ90" s="78"/>
      <c r="BK90" s="78"/>
      <c r="BL90" s="78"/>
      <c r="BM90" s="78"/>
      <c r="BN90" s="78"/>
      <c r="BO90" s="78"/>
      <c r="BP90" s="78"/>
      <c r="BQ90" s="78"/>
      <c r="BR90" s="78"/>
      <c r="BS90" s="78"/>
      <c r="BT90" s="78"/>
      <c r="BU90" s="78"/>
      <c r="BV90" s="78"/>
      <c r="BW90" s="78"/>
      <c r="BX90" s="78"/>
      <c r="BY90" s="78"/>
      <c r="BZ90" s="78"/>
      <c r="CA90" s="77">
        <v>0.25</v>
      </c>
      <c r="CB90" s="78"/>
      <c r="CC90" s="78"/>
      <c r="CD90" s="78"/>
      <c r="CE90" s="81"/>
      <c r="CF90" s="77">
        <v>0.6</v>
      </c>
      <c r="CG90" s="89"/>
    </row>
    <row r="91" spans="2:85" s="3" customFormat="1" ht="15.75" x14ac:dyDescent="0.25">
      <c r="B91" s="9" t="s">
        <v>35</v>
      </c>
      <c r="C91" s="88"/>
      <c r="D91" s="78"/>
      <c r="E91" s="77">
        <v>0.5</v>
      </c>
      <c r="F91" s="78"/>
      <c r="G91" s="78"/>
      <c r="H91" s="78"/>
      <c r="I91" s="78"/>
      <c r="J91" s="78"/>
      <c r="K91" s="78"/>
      <c r="L91" s="78"/>
      <c r="M91" s="78"/>
      <c r="N91" s="78"/>
      <c r="O91" s="78"/>
      <c r="P91" s="78">
        <v>0.6</v>
      </c>
      <c r="Q91" s="78"/>
      <c r="R91" s="78"/>
      <c r="S91" s="78"/>
      <c r="T91" s="78"/>
      <c r="U91" s="78"/>
      <c r="V91" s="78"/>
      <c r="W91" s="78"/>
      <c r="X91" s="78"/>
      <c r="Y91" s="78"/>
      <c r="Z91" s="78"/>
      <c r="AA91" s="78"/>
      <c r="AB91" s="78">
        <v>0.5</v>
      </c>
      <c r="AC91" s="78"/>
      <c r="AD91" s="78"/>
      <c r="AE91" s="78"/>
      <c r="AF91" s="78"/>
      <c r="AG91" s="78">
        <v>0.45</v>
      </c>
      <c r="AH91" s="78">
        <v>0.4</v>
      </c>
      <c r="AI91" s="78">
        <v>0.35</v>
      </c>
      <c r="AJ91" s="78">
        <v>0.4</v>
      </c>
      <c r="AK91" s="77">
        <v>0.6</v>
      </c>
      <c r="AL91" s="81"/>
      <c r="AM91" s="89"/>
      <c r="AV91" s="9" t="s">
        <v>35</v>
      </c>
      <c r="AW91" s="88"/>
      <c r="AX91" s="78"/>
      <c r="AY91" s="77">
        <v>0.65</v>
      </c>
      <c r="AZ91" s="78"/>
      <c r="BA91" s="78"/>
      <c r="BB91" s="78"/>
      <c r="BC91" s="78"/>
      <c r="BD91" s="78"/>
      <c r="BE91" s="78"/>
      <c r="BF91" s="78"/>
      <c r="BG91" s="78"/>
      <c r="BH91" s="78"/>
      <c r="BI91" s="78"/>
      <c r="BJ91" s="78">
        <v>0.6</v>
      </c>
      <c r="BK91" s="78"/>
      <c r="BL91" s="78"/>
      <c r="BM91" s="78"/>
      <c r="BN91" s="78"/>
      <c r="BO91" s="78"/>
      <c r="BP91" s="78"/>
      <c r="BQ91" s="78"/>
      <c r="BR91" s="78"/>
      <c r="BS91" s="78"/>
      <c r="BT91" s="78"/>
      <c r="BU91" s="78"/>
      <c r="BV91" s="77">
        <v>0.85</v>
      </c>
      <c r="BW91" s="78"/>
      <c r="BX91" s="78"/>
      <c r="BY91" s="78"/>
      <c r="BZ91" s="78"/>
      <c r="CA91" s="78">
        <v>0.5</v>
      </c>
      <c r="CB91" s="78">
        <v>0.48</v>
      </c>
      <c r="CC91" s="77">
        <v>0.43</v>
      </c>
      <c r="CD91" s="77">
        <v>0.45</v>
      </c>
      <c r="CE91" s="77">
        <v>0.85</v>
      </c>
      <c r="CF91" s="81"/>
      <c r="CG91" s="89"/>
    </row>
    <row r="92" spans="2:85" ht="15.75" x14ac:dyDescent="0.25">
      <c r="B92" s="9" t="s">
        <v>36</v>
      </c>
      <c r="C92" s="96"/>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c r="AG92" s="91"/>
      <c r="AH92" s="91"/>
      <c r="AI92" s="91"/>
      <c r="AJ92" s="91"/>
      <c r="AK92" s="91"/>
      <c r="AL92" s="91"/>
      <c r="AM92" s="92"/>
      <c r="AV92" s="9" t="s">
        <v>36</v>
      </c>
      <c r="AW92" s="90"/>
      <c r="AX92" s="91"/>
      <c r="AY92" s="91"/>
      <c r="AZ92" s="91"/>
      <c r="BA92" s="91"/>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2"/>
    </row>
    <row r="93" spans="2:85" x14ac:dyDescent="0.25">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row>
  </sheetData>
  <mergeCells count="2">
    <mergeCell ref="A64:A65"/>
    <mergeCell ref="A17:A18"/>
  </mergeCells>
  <phoneticPr fontId="11" type="noConversion"/>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OldBY-2005</vt:lpstr>
      <vt:lpstr>Notes</vt:lpstr>
      <vt:lpstr>Legend</vt:lpstr>
      <vt:lpstr>Biofuel and GreenCerts</vt:lpstr>
      <vt:lpstr>ELC_Parameters</vt:lpstr>
      <vt:lpstr>Bi_2010</vt:lpstr>
      <vt:lpstr>Bi_2014</vt:lpstr>
      <vt:lpstr>Bi_2015</vt:lpstr>
      <vt:lpstr>Bi_2020</vt:lpstr>
      <vt:lpstr>Bi_Max_capacity_2025</vt:lpstr>
      <vt:lpstr>Bi_Costs</vt:lpstr>
      <vt:lpstr>Bi_Costs_CO2</vt:lpstr>
      <vt:lpstr>type</vt:lpstr>
      <vt:lpstr>Uni_GAS</vt:lpstr>
      <vt:lpstr>CCS-costs</vt:lpstr>
      <vt:lpstr>CONCLUSION</vt:lpstr>
      <vt:lpstr>Maximum flows 2015</vt:lpstr>
      <vt:lpstr>Interconnectors comparison</vt:lpstr>
      <vt:lpstr>JRC-EU-TIMES AS BEFORE</vt:lpstr>
      <vt:lpstr>Example BE interconnectors</vt:lpstr>
      <vt:lpstr>ref. transmission capacities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gargiulo</dc:creator>
  <cp:lastModifiedBy>ese-veda04</cp:lastModifiedBy>
  <dcterms:created xsi:type="dcterms:W3CDTF">2009-02-17T10:02:54Z</dcterms:created>
  <dcterms:modified xsi:type="dcterms:W3CDTF">2016-12-07T17:27:29Z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567823529243469</vt:lpwstr>
  </property>
</Properties>
</file>