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IMES-models\TIM\SuppXLS\"/>
    </mc:Choice>
  </mc:AlternateContent>
  <xr:revisionPtr revIDLastSave="0" documentId="13_ncr:1_{681A9071-3F44-4AF1-AAAA-93C474775303}" xr6:coauthVersionLast="47" xr6:coauthVersionMax="47" xr10:uidLastSave="{00000000-0000-0000-0000-000000000000}"/>
  <bookViews>
    <workbookView xWindow="-28920" yWindow="-75" windowWidth="29040" windowHeight="1572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RSD-Retrofits" sheetId="9" r:id="rId7"/>
    <sheet name="TRA" sheetId="1" r:id="rId8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6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6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G7" i="7"/>
  <c r="I7" i="7"/>
  <c r="K7" i="7"/>
  <c r="B8" i="7"/>
  <c r="G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3" i="1" l="1"/>
  <c r="L6" i="1"/>
  <c r="G18" i="7"/>
  <c r="F18" i="7"/>
  <c r="G36" i="8"/>
  <c r="F36" i="8"/>
  <c r="G23" i="5"/>
  <c r="F23" i="5"/>
  <c r="G19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7" i="1"/>
  <c r="L8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<sst xmlns="http://schemas.openxmlformats.org/spreadsheetml/2006/main" count="510" uniqueCount="234">
  <si>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</si>
  <si>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</si>
  <si>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</si>
  <si>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</si>
  <si>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</si>
  <si>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</si>
  <si>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</si>
  <si>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</si>
  <si>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</si>
  <si>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</si>
  <si>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</si>
  <si>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</si>
  <si>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</si>
  <si>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</si>
  <si>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</si>
  <si>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</si>
  <si>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</si>
  <si>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</si>
  <si>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</si>
  <si>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</si>
  <si>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</si>
  <si>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</si>
  <si>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</si>
  <si>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</si>
  <si>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</si>
  <si>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</si>
  <si>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</si>
  <si>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</si>
  <si>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</si>
  <si>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</si>
  <si>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</si>
  <si>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</si>
  <si>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</si>
  <si>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</si>
  <si>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</si>
  <si>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</si>
  <si>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</si>
  <si>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</si>
  <si>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</si>
  <si>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</si>
  <si>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</si>
  <si>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</si>
  <si>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</si>
  <si>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</si>
  <si>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</si>
  <si>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</si>
  <si>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</si>
  <si>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</si>
  <si>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</si>
  <si>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</si>
  <si>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</si>
  <si>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</si>
  <si>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</si>
  <si>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</si>
  <si>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</si>
  <si>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</si>
  <si>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</si>
  <si>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</si>
  <si>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</si>
  <si>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</si>
  <si>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</si>
  <si>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</si>
  <si>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</si>
  <si>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</si>
  <si>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</si>
  <si>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</si>
  <si>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</si>
  <si>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</si>
  <si>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</si>
  <si>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</si>
  <si>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</si>
  <si>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</si>
  <si>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</si>
  <si>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</si>
  <si>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</si>
  <si>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</si>
  <si>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</si>
  <si>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</si>
  <si>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</si>
  <si>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</si>
  <si>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</si>
  <si>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</si>
  <si>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</si>
  <si>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</si>
  <si>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</si>
  <si>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</si>
  <si>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</si>
  <si>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</si>
  <si>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</si>
  <si>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</si>
  <si>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</si>
  <si>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</si>
  <si>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</si>
  <si>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</si>
  <si>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</si>
  <si>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</si>
  <si>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</si>
  <si>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</si>
  <si>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</si>
  <si>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</si>
  <si>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</si>
  <si>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</si>
  <si>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</si>
  <si>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</si>
  <si>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</si>
  <si>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</si>
  <si>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</si>
  <si>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</si>
  <si>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</si>
  <si>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</si>
  <si>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</si>
  <si>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</si>
  <si>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</si>
  <si>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</si>
  <si>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</si>
  <si>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</si>
  <si>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</si>
  <si>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</si>
  <si>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</si>
  <si>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</si>
  <si>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</si>
  <si>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</si>
  <si>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</si>
  <si>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</si>
  <si>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</si>
  <si>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</si>
  <si>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</si>
  <si>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</si>
  <si>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</si>
  <si>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</si>
  <si>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</si>
  <si>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</si>
  <si>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</si>
  <si>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</si>
  <si>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</si>
  <si>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</si>
  <si>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</si>
  <si>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</si>
  <si>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</si>
  <si>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</si>
  <si>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</si>
  <si>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</si>
  <si>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</si>
  <si>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</si>
  <si>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</si>
  <si>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</si>
  <si>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</si>
  <si>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</si>
  <si>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</si>
  <si>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</si>
  <si>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</si>
  <si>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</si>
  <si>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</si>
  <si>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</si>
  <si>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</si>
  <si>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</si>
  <si>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</si>
  <si>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</si>
  <si>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</si>
  <si>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</si>
  <si>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</si>
  <si>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</si>
  <si>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</si>
  <si>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</si>
  <si>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</si>
  <si>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</si>
  <si>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</si>
  <si>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</si>
  <si>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</si>
  <si>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</si>
  <si>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</si>
  <si>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</si>
  <si>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</si>
  <si>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</si>
  <si>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</si>
  <si>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</si>
  <si>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</si>
  <si>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</si>
  <si>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</si>
  <si>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</si>
  <si>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</si>
  <si>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</si>
  <si>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</si>
  <si>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</si>
  <si>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</si>
  <si>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</si>
  <si>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</si>
  <si>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</si>
  <si>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</si>
  <si>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</si>
  <si>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</si>
  <si>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</si>
  <si>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</si>
  <si>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</si>
  <si>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</si>
  <si>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</si>
  <si>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</si>
  <si>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</si>
  <si>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</si>
  <si>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</si>
  <si>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</si>
  <si>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</si>
  <si>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</si>
  <si>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</si>
  <si>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</si>
  <si>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</si>
  <si>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</si>
  <si>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</si>
  <si>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</si>
  <si>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</si>
  <si>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</si>
  <si>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</si>
  <si>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</si>
  <si>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</si>
  <si>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</si>
  <si>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</si>
  <si>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</si>
  <si>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</si>
  <si>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</si>
  <si>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</si>
  <si>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</si>
  <si>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</si>
  <si>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</si>
  <si>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</si>
  <si>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</si>
  <si>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</si>
  <si>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</si>
  <si>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</si>
  <si>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</si>
  <si>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</si>
  <si>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</si>
  <si>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</si>
  <si>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</si>
  <si>
    <t>RSDAHT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</si>
</sst>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9"/>
  <sheetViews>
    <sheetView zoomScaleNormal="100" workbookViewId="0">
      <selection activeCell="H23" sqref="H23"/>
    </sheetView>
  </sheetViews>
  <sheetFormatPr defaultRowHeight="15" x14ac:dyDescent="0.25"/>
  <cols>
    <col min="2" max="2" width="27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 x14ac:dyDescent="0.25">
      <c r="B7" s="2" t="str">
        <f t="shared" ref="B7:B8" si="4">_xlfn.TEXTJOIN("_",TRUE,"UC",A13,"MaxGrowth",B13)</f>
        <v>UC_SUP_MaxGrowth_BIODST</v>
      </c>
      <c r="C7" s="2" t="s">
        <v>144</v>
      </c>
      <c r="D7" s="2" t="s">
        <v>231</v>
      </c>
      <c r="E7" s="2">
        <v>2018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 x14ac:dyDescent="0.25">
      <c r="B8" s="2" t="str">
        <f t="shared" si="4"/>
        <v>UC_SUP_MaxGrowth_BIOETH</v>
      </c>
      <c r="C8" s="2" t="s">
        <v>144</v>
      </c>
      <c r="D8" s="2" t="s">
        <v>232</v>
      </c>
      <c r="E8" s="2">
        <v>2018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 x14ac:dyDescent="0.25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 x14ac:dyDescent="0.25">
      <c r="C11" t="s">
        <v>117</v>
      </c>
      <c r="D11" t="s">
        <v>189</v>
      </c>
    </row>
    <row r="12" spans="1:14" x14ac:dyDescent="0.25">
      <c r="A12" t="s">
        <v>186</v>
      </c>
      <c r="B12" t="s">
        <v>187</v>
      </c>
      <c r="C12" s="11">
        <v>0.4</v>
      </c>
      <c r="D12">
        <v>0.2</v>
      </c>
    </row>
    <row r="13" spans="1:14" x14ac:dyDescent="0.25">
      <c r="A13" t="s">
        <v>186</v>
      </c>
      <c r="B13" t="s">
        <v>229</v>
      </c>
      <c r="C13" s="11">
        <v>0.4</v>
      </c>
      <c r="D13">
        <v>1</v>
      </c>
    </row>
    <row r="14" spans="1:14" x14ac:dyDescent="0.25">
      <c r="A14" t="s">
        <v>186</v>
      </c>
      <c r="B14" t="s">
        <v>230</v>
      </c>
      <c r="C14" s="11">
        <v>0.4</v>
      </c>
      <c r="D14">
        <v>1</v>
      </c>
    </row>
    <row r="15" spans="1:14" x14ac:dyDescent="0.25">
      <c r="D15" s="2"/>
      <c r="F15" s="2"/>
      <c r="H15" s="16"/>
    </row>
    <row r="17" spans="2:8" x14ac:dyDescent="0.25">
      <c r="B17" s="45" t="s">
        <v>215</v>
      </c>
      <c r="H17" s="46"/>
    </row>
    <row r="18" spans="2:8" ht="15.75" thickBot="1" x14ac:dyDescent="0.3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 x14ac:dyDescent="0.25">
      <c r="D19" t="s">
        <v>219</v>
      </c>
      <c r="E19">
        <v>2018</v>
      </c>
      <c r="F19">
        <v>2222</v>
      </c>
      <c r="G19">
        <f>F19</f>
        <v>2222</v>
      </c>
      <c r="H19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8" zoomScaleNormal="100" workbookViewId="0">
      <selection activeCell="K32" sqref="K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233</v>
      </c>
      <c r="G6" s="2" t="s">
        <v>142</v>
      </c>
      <c r="H6" s="2">
        <v>2021</v>
      </c>
      <c r="I6" s="2" t="s">
        <v>15</v>
      </c>
      <c r="J6" s="29">
        <f>1+C21</f>
        <v>1.1000000000000001</v>
      </c>
      <c r="K6" s="2">
        <v>1</v>
      </c>
      <c r="L6" s="16">
        <f>-D21</f>
        <v>-0.5</v>
      </c>
      <c r="M6" s="2">
        <v>5</v>
      </c>
      <c r="N6" s="2" t="str">
        <f>_xlfn.TEXTJOIN(" ",TRUE,A22, "maximum growth rate of",B21)</f>
        <v>RSD maximum growth rate of AmbientHeat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 t="shared" ref="J7:J8" si="1">1+C22</f>
        <v>1.1000000000000001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 t="shared" si="1"/>
        <v>1.1000000000000001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3">1+C27</f>
        <v>1.1000000000000001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3"/>
        <v>1.1000000000000001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3"/>
        <v>1.1000000000000001</v>
      </c>
      <c r="K14" s="2">
        <v>1</v>
      </c>
      <c r="L14" s="16">
        <f t="shared" si="4"/>
        <v>-0.5</v>
      </c>
      <c r="M14" s="2">
        <v>5</v>
      </c>
      <c r="N14" s="2" t="str">
        <f t="shared" si="5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3"/>
        <v>1.1000000000000001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3"/>
        <v>1.1000000000000001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3"/>
        <v>1.1000000000000001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195</v>
      </c>
      <c r="B21" t="s">
        <v>190</v>
      </c>
      <c r="C21" s="11">
        <v>0.1</v>
      </c>
      <c r="D21">
        <v>0.5</v>
      </c>
    </row>
    <row r="22" spans="1:14" x14ac:dyDescent="0.25">
      <c r="A22" t="s">
        <v>195</v>
      </c>
      <c r="B22" t="s">
        <v>197</v>
      </c>
      <c r="C22" s="11">
        <v>0.1</v>
      </c>
      <c r="D22">
        <v>0.5</v>
      </c>
    </row>
    <row r="23" spans="1:14" x14ac:dyDescent="0.25">
      <c r="A23" t="s">
        <v>195</v>
      </c>
      <c r="B23" t="s">
        <v>137</v>
      </c>
      <c r="C23" s="11">
        <v>0.1</v>
      </c>
      <c r="D23">
        <v>0.5</v>
      </c>
    </row>
    <row r="24" spans="1:14" x14ac:dyDescent="0.25">
      <c r="A24" t="s">
        <v>195</v>
      </c>
      <c r="B24" t="s">
        <v>198</v>
      </c>
      <c r="C24" s="11">
        <v>0.1</v>
      </c>
      <c r="D24">
        <v>0.5</v>
      </c>
    </row>
    <row r="25" spans="1:14" x14ac:dyDescent="0.25">
      <c r="A25" t="s">
        <v>195</v>
      </c>
      <c r="B25" t="s">
        <v>199</v>
      </c>
      <c r="C25" s="11">
        <v>0.1</v>
      </c>
      <c r="D25">
        <v>0.5</v>
      </c>
    </row>
    <row r="26" spans="1:14" x14ac:dyDescent="0.25">
      <c r="A26" t="s">
        <v>195</v>
      </c>
      <c r="B26" t="s">
        <v>200</v>
      </c>
      <c r="C26" s="11">
        <v>0.1</v>
      </c>
      <c r="D26">
        <v>0.5</v>
      </c>
    </row>
    <row r="27" spans="1:14" x14ac:dyDescent="0.25">
      <c r="A27" t="s">
        <v>195</v>
      </c>
      <c r="B27" t="s">
        <v>201</v>
      </c>
      <c r="C27" s="11">
        <v>0.1</v>
      </c>
      <c r="D27">
        <v>0.5</v>
      </c>
    </row>
    <row r="28" spans="1:14" x14ac:dyDescent="0.25">
      <c r="A28" t="s">
        <v>195</v>
      </c>
      <c r="B28" t="s">
        <v>193</v>
      </c>
      <c r="C28" s="11">
        <v>0.1</v>
      </c>
      <c r="D28">
        <v>0.5</v>
      </c>
    </row>
    <row r="29" spans="1:14" x14ac:dyDescent="0.25">
      <c r="A29" t="s">
        <v>195</v>
      </c>
      <c r="B29" t="s">
        <v>191</v>
      </c>
      <c r="C29" s="11">
        <v>0.1</v>
      </c>
      <c r="D29">
        <v>0.5</v>
      </c>
    </row>
    <row r="30" spans="1:14" x14ac:dyDescent="0.25">
      <c r="A30" t="s">
        <v>195</v>
      </c>
      <c r="B30" t="s">
        <v>202</v>
      </c>
      <c r="C30" s="11">
        <v>0.1</v>
      </c>
      <c r="D30">
        <v>0.5</v>
      </c>
    </row>
    <row r="31" spans="1:14" x14ac:dyDescent="0.25">
      <c r="A31" t="s">
        <v>195</v>
      </c>
      <c r="B31" t="s">
        <v>203</v>
      </c>
      <c r="C31" s="11">
        <v>0.1</v>
      </c>
      <c r="D31">
        <v>0.5</v>
      </c>
    </row>
    <row r="32" spans="1:14" x14ac:dyDescent="0.25">
      <c r="A32" t="s">
        <v>195</v>
      </c>
      <c r="B32" t="s">
        <v>204</v>
      </c>
      <c r="C32" s="11">
        <v>0.1</v>
      </c>
      <c r="D32">
        <v>0.5</v>
      </c>
    </row>
    <row r="35" spans="2:8" x14ac:dyDescent="0.25">
      <c r="B35" s="45" t="s">
        <v>215</v>
      </c>
      <c r="H35" s="46"/>
    </row>
    <row r="36" spans="2:8" ht="15.75" thickBot="1" x14ac:dyDescent="0.3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 x14ac:dyDescent="0.25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topLeftCell="A10" zoomScaleNormal="100" workbookViewId="0">
      <selection activeCell="F32" sqref="F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193</v>
      </c>
      <c r="C18" s="11">
        <v>0.08</v>
      </c>
      <c r="D18">
        <v>0.5</v>
      </c>
    </row>
    <row r="22" spans="1:8" x14ac:dyDescent="0.25">
      <c r="B22" s="45" t="s">
        <v>215</v>
      </c>
      <c r="H22" s="46"/>
    </row>
    <row r="23" spans="1:8" ht="15.75" thickBot="1" x14ac:dyDescent="0.3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 x14ac:dyDescent="0.25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G14" sqref="G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9.7109375" bestFit="1" customWidth="1"/>
    <col min="11" max="11" width="14.8554687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222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_xlfn.TEXTJOIN("_",TRUE,"UC",A10,"MaxGrowth",B10)</f>
        <v>UC_RSD_MaxGrowth_Retrofits</v>
      </c>
      <c r="C6" s="2" t="s">
        <v>223</v>
      </c>
      <c r="D6" s="2"/>
      <c r="F6" s="2"/>
      <c r="G6" s="2" t="s">
        <v>224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 x14ac:dyDescent="0.25">
      <c r="B7" s="2" t="s">
        <v>225</v>
      </c>
      <c r="C7" s="2"/>
      <c r="D7" s="2"/>
      <c r="F7" s="2"/>
      <c r="G7" s="2" t="s">
        <v>224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226</v>
      </c>
    </row>
    <row r="9" spans="1:14" x14ac:dyDescent="0.25">
      <c r="C9" t="s">
        <v>117</v>
      </c>
      <c r="D9" t="s">
        <v>227</v>
      </c>
    </row>
    <row r="10" spans="1:14" x14ac:dyDescent="0.25">
      <c r="A10" t="s">
        <v>195</v>
      </c>
      <c r="B10" t="s">
        <v>228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10" zoomScaleNormal="100" workbookViewId="0">
      <selection activeCell="J6" sqref="J6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>-$B$53*L27/1000</f>
        <v>-18.168149999999997</v>
      </c>
      <c r="M6" s="2">
        <v>5</v>
      </c>
      <c r="N6" s="2" t="str">
        <f t="shared" ref="N6:N23" si="2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ref="L7:L8" si="3">-$B$53*L28/1000</f>
        <v>-18.168149999999997</v>
      </c>
      <c r="M7" s="2">
        <v>5</v>
      </c>
      <c r="N7" s="2" t="str">
        <f t="shared" si="2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3"/>
        <v>-18.168149999999997</v>
      </c>
      <c r="M8" s="2">
        <v>5</v>
      </c>
      <c r="N8" s="2" t="str">
        <f t="shared" si="2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2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1.4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2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1.3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2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1.3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2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1.3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2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2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2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2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2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2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2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2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2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2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2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0.4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0.3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0.3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0.3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SUP</vt:lpstr>
      <vt:lpstr>PWR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Olexandr Balyk</cp:lastModifiedBy>
  <dcterms:created xsi:type="dcterms:W3CDTF">2021-03-04T10:02:17Z</dcterms:created>
  <dcterms:modified xsi:type="dcterms:W3CDTF">2023-12-29T02:47:41Z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929729700088500</vt:r8>
  </property>
</Properties>
</file>