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filterPrivacy="1" codeName="ThisWorkbook"/>
  <bookViews>
    <workbookView xWindow="9555" yWindow="-15" windowWidth="4125" windowHeight="9405" tabRatio="901" activeTab="2"/>
  </bookViews>
  <sheets>
    <sheet name="SEC_Comm" sheetId="112" r:id="rId1"/>
    <sheet name="SEC_Processes" sheetId="127" r:id="rId2"/>
    <sheet name="ProcessCharac" sheetId="132" r:id="rId3"/>
    <sheet name="ProcessCharac_Horizontal" sheetId="131" r:id="rId4"/>
    <sheet name="EmissionTable" sheetId="126" r:id="rId5"/>
  </sheets>
  <externalReferences>
    <externalReference r:id="rId6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O37" i="132" l="1"/>
  <c r="O35" i="132"/>
  <c r="R15" i="132"/>
  <c r="O36" i="132"/>
  <c r="R16" i="132"/>
  <c r="N37" i="132"/>
  <c r="O33" i="132"/>
  <c r="R13" i="132"/>
  <c r="C11" i="132"/>
  <c r="C19" i="132"/>
  <c r="C20" i="132"/>
  <c r="B19" i="132"/>
  <c r="B20" i="132"/>
  <c r="B11" i="132"/>
  <c r="AY18" i="131"/>
  <c r="AY55" i="131"/>
  <c r="AY20" i="131"/>
  <c r="AY27" i="131"/>
  <c r="AY49" i="131"/>
  <c r="AY50" i="131"/>
  <c r="AY51" i="131"/>
  <c r="AY52" i="131"/>
  <c r="AY53" i="131"/>
  <c r="AY54" i="131"/>
  <c r="AY56" i="131"/>
  <c r="AY57" i="131"/>
  <c r="AY58" i="131"/>
  <c r="AY59" i="131"/>
  <c r="AY60" i="131"/>
  <c r="AY61" i="131"/>
  <c r="AY62" i="131"/>
  <c r="AY63" i="131"/>
  <c r="AY64" i="131"/>
  <c r="AY65" i="131"/>
  <c r="M18" i="131"/>
  <c r="M55" i="131"/>
  <c r="N18" i="131"/>
  <c r="N55" i="131"/>
  <c r="M20" i="131"/>
  <c r="N20" i="131"/>
  <c r="M27" i="131"/>
  <c r="N27" i="131"/>
  <c r="M49" i="131"/>
  <c r="N49" i="131"/>
  <c r="M50" i="131"/>
  <c r="N50" i="131"/>
  <c r="M51" i="131"/>
  <c r="N51" i="131"/>
  <c r="M52" i="131"/>
  <c r="N52" i="131"/>
  <c r="M53" i="131"/>
  <c r="N53" i="131"/>
  <c r="M54" i="131"/>
  <c r="N54" i="131"/>
  <c r="M56" i="131"/>
  <c r="N56" i="131"/>
  <c r="M57" i="131"/>
  <c r="N57" i="131"/>
  <c r="M58" i="131"/>
  <c r="N58" i="131"/>
  <c r="M59" i="131"/>
  <c r="N59" i="131"/>
  <c r="M60" i="131"/>
  <c r="N60" i="131"/>
  <c r="M61" i="131"/>
  <c r="N61" i="131"/>
  <c r="M62" i="131"/>
  <c r="N62" i="131"/>
  <c r="M63" i="131"/>
  <c r="N63" i="131"/>
  <c r="M64" i="131"/>
  <c r="N64" i="131"/>
  <c r="M65" i="131"/>
  <c r="N65" i="131"/>
  <c r="K62" i="131"/>
  <c r="L62" i="131"/>
  <c r="K63" i="131"/>
  <c r="L63" i="131"/>
  <c r="K64" i="131"/>
  <c r="L64" i="131"/>
  <c r="K65" i="131"/>
  <c r="L65" i="131"/>
  <c r="K18" i="131"/>
  <c r="K55" i="131"/>
  <c r="L18" i="131"/>
  <c r="L55" i="131"/>
  <c r="K20" i="131"/>
  <c r="L20" i="131"/>
  <c r="K27" i="131"/>
  <c r="L27" i="131"/>
  <c r="K49" i="131"/>
  <c r="L49" i="131"/>
  <c r="K50" i="131"/>
  <c r="L50" i="131"/>
  <c r="K51" i="131"/>
  <c r="L51" i="131"/>
  <c r="K52" i="131"/>
  <c r="L52" i="131"/>
  <c r="K53" i="131"/>
  <c r="L53" i="131"/>
  <c r="K54" i="131"/>
  <c r="L54" i="131"/>
  <c r="K56" i="131"/>
  <c r="L56" i="131"/>
  <c r="K57" i="131"/>
  <c r="L57" i="131"/>
  <c r="K58" i="131"/>
  <c r="L58" i="131"/>
  <c r="K59" i="131"/>
  <c r="L59" i="131"/>
  <c r="K60" i="131"/>
  <c r="L60" i="131"/>
  <c r="K61" i="131"/>
  <c r="L61" i="131"/>
  <c r="AX65" i="131"/>
  <c r="AW65" i="131"/>
  <c r="AV65" i="131"/>
  <c r="AU65" i="131"/>
  <c r="AT65" i="131"/>
  <c r="AS65" i="131"/>
  <c r="AR65" i="131"/>
  <c r="AQ65" i="131"/>
  <c r="AP65" i="131"/>
  <c r="AO65" i="131"/>
  <c r="AN65" i="131"/>
  <c r="AM65" i="131"/>
  <c r="AL65" i="131"/>
  <c r="AK65" i="131"/>
  <c r="AJ65" i="131"/>
  <c r="AI65" i="131"/>
  <c r="AH65" i="131"/>
  <c r="AG65" i="131"/>
  <c r="AF65" i="131"/>
  <c r="AE65" i="131"/>
  <c r="AD65" i="131"/>
  <c r="AC65" i="131"/>
  <c r="AB65" i="131"/>
  <c r="AA65" i="131"/>
  <c r="Z65" i="131"/>
  <c r="Y65" i="131"/>
  <c r="X65" i="131"/>
  <c r="W65" i="131"/>
  <c r="V65" i="131"/>
  <c r="U65" i="131"/>
  <c r="T65" i="131"/>
  <c r="S65" i="131"/>
  <c r="R65" i="131"/>
  <c r="Q65" i="131"/>
  <c r="P65" i="131"/>
  <c r="O65" i="131"/>
  <c r="AX64" i="131"/>
  <c r="AW64" i="131"/>
  <c r="AV64" i="131"/>
  <c r="AU64" i="131"/>
  <c r="AT64" i="131"/>
  <c r="AS64" i="131"/>
  <c r="AR64" i="131"/>
  <c r="AQ64" i="131"/>
  <c r="AP64" i="131"/>
  <c r="AO64" i="131"/>
  <c r="AN64" i="131"/>
  <c r="AM64" i="131"/>
  <c r="AL64" i="131"/>
  <c r="AK64" i="131"/>
  <c r="AJ64" i="131"/>
  <c r="AI64" i="131"/>
  <c r="AH64" i="131"/>
  <c r="AG64" i="131"/>
  <c r="AF64" i="131"/>
  <c r="AE64" i="131"/>
  <c r="AD64" i="131"/>
  <c r="AC64" i="131"/>
  <c r="AB64" i="131"/>
  <c r="AA64" i="131"/>
  <c r="Z64" i="131"/>
  <c r="Y64" i="131"/>
  <c r="X64" i="131"/>
  <c r="W64" i="131"/>
  <c r="V64" i="131"/>
  <c r="U64" i="131"/>
  <c r="T64" i="131"/>
  <c r="S64" i="131"/>
  <c r="R64" i="131"/>
  <c r="Q64" i="131"/>
  <c r="P64" i="131"/>
  <c r="O64" i="131"/>
  <c r="AX63" i="131"/>
  <c r="AW63" i="131"/>
  <c r="AV63" i="131"/>
  <c r="AU63" i="131"/>
  <c r="AT63" i="131"/>
  <c r="AS63" i="131"/>
  <c r="AR63" i="131"/>
  <c r="AQ63" i="131"/>
  <c r="AP63" i="131"/>
  <c r="AO63" i="131"/>
  <c r="AN63" i="131"/>
  <c r="AM63" i="131"/>
  <c r="AL63" i="131"/>
  <c r="AK63" i="131"/>
  <c r="AJ63" i="131"/>
  <c r="AI63" i="131"/>
  <c r="AH63" i="131"/>
  <c r="AG63" i="131"/>
  <c r="AF63" i="131"/>
  <c r="AE63" i="131"/>
  <c r="AD63" i="131"/>
  <c r="AC63" i="131"/>
  <c r="AB63" i="131"/>
  <c r="AA63" i="131"/>
  <c r="Z63" i="131"/>
  <c r="Y63" i="131"/>
  <c r="X63" i="131"/>
  <c r="W63" i="131"/>
  <c r="V63" i="131"/>
  <c r="U63" i="131"/>
  <c r="T63" i="131"/>
  <c r="S63" i="131"/>
  <c r="R63" i="131"/>
  <c r="Q63" i="131"/>
  <c r="P63" i="131"/>
  <c r="O63" i="131"/>
  <c r="AX62" i="131"/>
  <c r="AW62" i="131"/>
  <c r="AV62" i="131"/>
  <c r="AU62" i="131"/>
  <c r="AT62" i="131"/>
  <c r="AS62" i="131"/>
  <c r="AR62" i="131"/>
  <c r="AQ62" i="131"/>
  <c r="AP62" i="131"/>
  <c r="AO62" i="131"/>
  <c r="AN62" i="131"/>
  <c r="AM62" i="131"/>
  <c r="AL62" i="131"/>
  <c r="AK62" i="131"/>
  <c r="AJ62" i="131"/>
  <c r="AI62" i="131"/>
  <c r="AH62" i="131"/>
  <c r="AG62" i="131"/>
  <c r="AF62" i="131"/>
  <c r="AE62" i="131"/>
  <c r="AD62" i="131"/>
  <c r="AC62" i="131"/>
  <c r="AB62" i="131"/>
  <c r="AA62" i="131"/>
  <c r="Z62" i="131"/>
  <c r="Y62" i="131"/>
  <c r="X62" i="131"/>
  <c r="W62" i="131"/>
  <c r="V62" i="131"/>
  <c r="U62" i="131"/>
  <c r="T62" i="131"/>
  <c r="S62" i="131"/>
  <c r="R62" i="131"/>
  <c r="Q62" i="131"/>
  <c r="P62" i="131"/>
  <c r="O62" i="131"/>
  <c r="AX61" i="131"/>
  <c r="AW61" i="131"/>
  <c r="AV61" i="131"/>
  <c r="AU61" i="131"/>
  <c r="AT61" i="131"/>
  <c r="AS61" i="131"/>
  <c r="AR61" i="131"/>
  <c r="AQ61" i="131"/>
  <c r="AP61" i="131"/>
  <c r="AO61" i="131"/>
  <c r="AN61" i="131"/>
  <c r="AM61" i="131"/>
  <c r="AL61" i="131"/>
  <c r="AK61" i="131"/>
  <c r="AJ61" i="131"/>
  <c r="AI61" i="131"/>
  <c r="AH61" i="131"/>
  <c r="AG61" i="131"/>
  <c r="AF61" i="131"/>
  <c r="AE61" i="131"/>
  <c r="AD61" i="131"/>
  <c r="AC61" i="131"/>
  <c r="AB61" i="131"/>
  <c r="AA61" i="131"/>
  <c r="Z61" i="131"/>
  <c r="Y61" i="131"/>
  <c r="X61" i="131"/>
  <c r="W61" i="131"/>
  <c r="V61" i="131"/>
  <c r="U61" i="131"/>
  <c r="T61" i="131"/>
  <c r="S61" i="131"/>
  <c r="R61" i="131"/>
  <c r="Q61" i="131"/>
  <c r="P61" i="131"/>
  <c r="O61" i="131"/>
  <c r="AX60" i="131"/>
  <c r="AW60" i="131"/>
  <c r="AV60" i="131"/>
  <c r="AU60" i="131"/>
  <c r="AT60" i="131"/>
  <c r="AS60" i="131"/>
  <c r="AR60" i="131"/>
  <c r="AQ60" i="131"/>
  <c r="AP60" i="131"/>
  <c r="AO60" i="131"/>
  <c r="AN60" i="131"/>
  <c r="AM60" i="131"/>
  <c r="AL60" i="131"/>
  <c r="AK60" i="131"/>
  <c r="AJ60" i="131"/>
  <c r="AI60" i="131"/>
  <c r="AH60" i="131"/>
  <c r="AG60" i="131"/>
  <c r="AF60" i="131"/>
  <c r="AE60" i="131"/>
  <c r="AD60" i="131"/>
  <c r="AC60" i="131"/>
  <c r="AB60" i="131"/>
  <c r="AA60" i="131"/>
  <c r="Z60" i="131"/>
  <c r="Y60" i="131"/>
  <c r="X60" i="131"/>
  <c r="W60" i="131"/>
  <c r="V60" i="131"/>
  <c r="U60" i="131"/>
  <c r="T60" i="131"/>
  <c r="S60" i="131"/>
  <c r="R60" i="131"/>
  <c r="Q60" i="131"/>
  <c r="P60" i="131"/>
  <c r="O60" i="131"/>
  <c r="AX59" i="131"/>
  <c r="AW59" i="131"/>
  <c r="AV59" i="131"/>
  <c r="AU59" i="131"/>
  <c r="AT59" i="131"/>
  <c r="AS59" i="131"/>
  <c r="AR59" i="131"/>
  <c r="AQ59" i="131"/>
  <c r="AP59" i="131"/>
  <c r="AO59" i="131"/>
  <c r="AN59" i="131"/>
  <c r="AM59" i="131"/>
  <c r="AL59" i="131"/>
  <c r="AK59" i="131"/>
  <c r="AJ59" i="131"/>
  <c r="AI59" i="131"/>
  <c r="AH59" i="131"/>
  <c r="AG59" i="131"/>
  <c r="AF59" i="131"/>
  <c r="AE59" i="131"/>
  <c r="AD59" i="131"/>
  <c r="AC59" i="131"/>
  <c r="AB59" i="131"/>
  <c r="AA59" i="131"/>
  <c r="Z59" i="131"/>
  <c r="Y59" i="131"/>
  <c r="X59" i="131"/>
  <c r="W59" i="131"/>
  <c r="V59" i="131"/>
  <c r="U59" i="131"/>
  <c r="T59" i="131"/>
  <c r="S59" i="131"/>
  <c r="R59" i="131"/>
  <c r="Q59" i="131"/>
  <c r="P59" i="131"/>
  <c r="O59" i="131"/>
  <c r="AX58" i="131"/>
  <c r="AW58" i="131"/>
  <c r="AV58" i="131"/>
  <c r="AU58" i="131"/>
  <c r="AT58" i="131"/>
  <c r="AS58" i="131"/>
  <c r="AR58" i="131"/>
  <c r="AQ58" i="131"/>
  <c r="AP58" i="131"/>
  <c r="AO58" i="131"/>
  <c r="AN58" i="131"/>
  <c r="AM58" i="131"/>
  <c r="AL58" i="131"/>
  <c r="AK58" i="131"/>
  <c r="AJ58" i="131"/>
  <c r="AI58" i="131"/>
  <c r="AH58" i="131"/>
  <c r="AG58" i="131"/>
  <c r="AF58" i="131"/>
  <c r="AE58" i="131"/>
  <c r="AD58" i="131"/>
  <c r="AC58" i="131"/>
  <c r="AB58" i="131"/>
  <c r="AA58" i="131"/>
  <c r="Z58" i="131"/>
  <c r="Y58" i="131"/>
  <c r="X58" i="131"/>
  <c r="W58" i="131"/>
  <c r="V58" i="131"/>
  <c r="U58" i="131"/>
  <c r="T58" i="131"/>
  <c r="S58" i="131"/>
  <c r="R58" i="131"/>
  <c r="Q58" i="131"/>
  <c r="P58" i="131"/>
  <c r="O58" i="131"/>
  <c r="AX57" i="131"/>
  <c r="AW57" i="131"/>
  <c r="AV57" i="131"/>
  <c r="AU57" i="131"/>
  <c r="AT57" i="131"/>
  <c r="AS57" i="131"/>
  <c r="AR57" i="131"/>
  <c r="AQ57" i="131"/>
  <c r="AP57" i="131"/>
  <c r="AO57" i="131"/>
  <c r="AN57" i="131"/>
  <c r="AM57" i="131"/>
  <c r="AL57" i="131"/>
  <c r="AK57" i="131"/>
  <c r="AJ57" i="131"/>
  <c r="AI57" i="131"/>
  <c r="AH57" i="131"/>
  <c r="AG57" i="131"/>
  <c r="AF57" i="131"/>
  <c r="AE57" i="131"/>
  <c r="AD57" i="131"/>
  <c r="AC57" i="131"/>
  <c r="AB57" i="131"/>
  <c r="AA57" i="131"/>
  <c r="Z57" i="131"/>
  <c r="Y57" i="131"/>
  <c r="X57" i="131"/>
  <c r="W57" i="131"/>
  <c r="V57" i="131"/>
  <c r="U57" i="131"/>
  <c r="T57" i="131"/>
  <c r="S57" i="131"/>
  <c r="R57" i="131"/>
  <c r="Q57" i="131"/>
  <c r="P57" i="131"/>
  <c r="O57" i="131"/>
  <c r="AX56" i="131"/>
  <c r="AW56" i="131"/>
  <c r="AV56" i="131"/>
  <c r="AU56" i="131"/>
  <c r="AT56" i="131"/>
  <c r="AS56" i="131"/>
  <c r="AR56" i="131"/>
  <c r="AQ56" i="131"/>
  <c r="AP56" i="131"/>
  <c r="AO56" i="131"/>
  <c r="AN56" i="131"/>
  <c r="AM56" i="131"/>
  <c r="AL56" i="131"/>
  <c r="AK56" i="131"/>
  <c r="AJ56" i="131"/>
  <c r="AI56" i="131"/>
  <c r="AH56" i="131"/>
  <c r="AG56" i="131"/>
  <c r="AF56" i="131"/>
  <c r="AE56" i="131"/>
  <c r="AD56" i="131"/>
  <c r="AC56" i="131"/>
  <c r="AB56" i="131"/>
  <c r="AA56" i="131"/>
  <c r="Z56" i="131"/>
  <c r="Y56" i="131"/>
  <c r="X56" i="131"/>
  <c r="W56" i="131"/>
  <c r="V56" i="131"/>
  <c r="U56" i="131"/>
  <c r="T56" i="131"/>
  <c r="S56" i="131"/>
  <c r="R56" i="131"/>
  <c r="Q56" i="131"/>
  <c r="P56" i="131"/>
  <c r="O56" i="131"/>
  <c r="AX54" i="131"/>
  <c r="AW54" i="131"/>
  <c r="AV54" i="131"/>
  <c r="AU54" i="131"/>
  <c r="AT54" i="131"/>
  <c r="AS54" i="131"/>
  <c r="AR54" i="131"/>
  <c r="AQ54" i="131"/>
  <c r="AP54" i="131"/>
  <c r="AO54" i="131"/>
  <c r="AN54" i="131"/>
  <c r="AM54" i="131"/>
  <c r="AL54" i="131"/>
  <c r="AK54" i="131"/>
  <c r="AJ54" i="131"/>
  <c r="AI54" i="131"/>
  <c r="AH54" i="131"/>
  <c r="AG54" i="131"/>
  <c r="AF54" i="131"/>
  <c r="AE54" i="131"/>
  <c r="AD54" i="131"/>
  <c r="AC54" i="131"/>
  <c r="AB54" i="131"/>
  <c r="AA54" i="131"/>
  <c r="Z54" i="131"/>
  <c r="Y54" i="131"/>
  <c r="X54" i="131"/>
  <c r="W54" i="131"/>
  <c r="V54" i="131"/>
  <c r="U54" i="131"/>
  <c r="T54" i="131"/>
  <c r="S54" i="131"/>
  <c r="R54" i="131"/>
  <c r="Q54" i="131"/>
  <c r="P54" i="131"/>
  <c r="O54" i="131"/>
  <c r="AX53" i="131"/>
  <c r="AW53" i="131"/>
  <c r="AV53" i="131"/>
  <c r="AU53" i="131"/>
  <c r="AT53" i="131"/>
  <c r="AS53" i="131"/>
  <c r="AR53" i="131"/>
  <c r="AQ53" i="131"/>
  <c r="AP53" i="131"/>
  <c r="AO53" i="131"/>
  <c r="AN53" i="131"/>
  <c r="AM53" i="131"/>
  <c r="AL53" i="131"/>
  <c r="AK53" i="131"/>
  <c r="AJ53" i="131"/>
  <c r="AI53" i="131"/>
  <c r="AH53" i="131"/>
  <c r="AG53" i="131"/>
  <c r="AF53" i="131"/>
  <c r="AE53" i="131"/>
  <c r="AD53" i="131"/>
  <c r="AC53" i="131"/>
  <c r="AB53" i="131"/>
  <c r="AA53" i="131"/>
  <c r="Z53" i="131"/>
  <c r="Y53" i="131"/>
  <c r="X53" i="131"/>
  <c r="W53" i="131"/>
  <c r="V53" i="131"/>
  <c r="U53" i="131"/>
  <c r="T53" i="131"/>
  <c r="S53" i="131"/>
  <c r="R53" i="131"/>
  <c r="Q53" i="131"/>
  <c r="P53" i="131"/>
  <c r="O53" i="131"/>
  <c r="AX52" i="131"/>
  <c r="AW52" i="131"/>
  <c r="AV52" i="131"/>
  <c r="AU52" i="131"/>
  <c r="AT52" i="131"/>
  <c r="AS52" i="131"/>
  <c r="AR52" i="131"/>
  <c r="AQ52" i="131"/>
  <c r="AP52" i="131"/>
  <c r="AO52" i="131"/>
  <c r="AN52" i="131"/>
  <c r="AM52" i="131"/>
  <c r="AL52" i="131"/>
  <c r="AK52" i="131"/>
  <c r="AJ52" i="131"/>
  <c r="AI52" i="131"/>
  <c r="AH52" i="131"/>
  <c r="AG52" i="131"/>
  <c r="AF52" i="131"/>
  <c r="AE52" i="131"/>
  <c r="AD52" i="131"/>
  <c r="AC52" i="131"/>
  <c r="AB52" i="131"/>
  <c r="AA52" i="131"/>
  <c r="Z52" i="131"/>
  <c r="Y52" i="131"/>
  <c r="X52" i="131"/>
  <c r="W52" i="131"/>
  <c r="V52" i="131"/>
  <c r="U52" i="131"/>
  <c r="T52" i="131"/>
  <c r="S52" i="131"/>
  <c r="R52" i="131"/>
  <c r="Q52" i="131"/>
  <c r="P52" i="131"/>
  <c r="O52" i="131"/>
  <c r="AX51" i="131"/>
  <c r="AW51" i="131"/>
  <c r="AV51" i="131"/>
  <c r="AU51" i="131"/>
  <c r="AT51" i="131"/>
  <c r="AS51" i="131"/>
  <c r="AR51" i="131"/>
  <c r="AQ51" i="131"/>
  <c r="AP51" i="131"/>
  <c r="AO51" i="131"/>
  <c r="AN51" i="131"/>
  <c r="AM51" i="131"/>
  <c r="AL51" i="131"/>
  <c r="AK51" i="131"/>
  <c r="AJ51" i="131"/>
  <c r="AI51" i="131"/>
  <c r="AH51" i="131"/>
  <c r="AG51" i="131"/>
  <c r="AF51" i="131"/>
  <c r="AE51" i="131"/>
  <c r="AD51" i="131"/>
  <c r="AC51" i="131"/>
  <c r="AB51" i="131"/>
  <c r="AA51" i="131"/>
  <c r="Z51" i="131"/>
  <c r="Y51" i="131"/>
  <c r="X51" i="131"/>
  <c r="W51" i="131"/>
  <c r="V51" i="131"/>
  <c r="U51" i="131"/>
  <c r="T51" i="131"/>
  <c r="S51" i="131"/>
  <c r="R51" i="131"/>
  <c r="Q51" i="131"/>
  <c r="P51" i="131"/>
  <c r="O51" i="131"/>
  <c r="AX50" i="131"/>
  <c r="AW50" i="131"/>
  <c r="AV50" i="131"/>
  <c r="AU50" i="131"/>
  <c r="AT50" i="131"/>
  <c r="AS50" i="131"/>
  <c r="AR50" i="131"/>
  <c r="AQ50" i="131"/>
  <c r="AP50" i="131"/>
  <c r="AO50" i="131"/>
  <c r="AN50" i="131"/>
  <c r="AM50" i="131"/>
  <c r="AL50" i="131"/>
  <c r="AK50" i="131"/>
  <c r="AJ50" i="131"/>
  <c r="AI50" i="131"/>
  <c r="AH50" i="131"/>
  <c r="AG50" i="131"/>
  <c r="AF50" i="131"/>
  <c r="AE50" i="131"/>
  <c r="AD50" i="131"/>
  <c r="AC50" i="131"/>
  <c r="AB50" i="131"/>
  <c r="AA50" i="131"/>
  <c r="Z50" i="131"/>
  <c r="Y50" i="131"/>
  <c r="X50" i="131"/>
  <c r="W50" i="131"/>
  <c r="V50" i="131"/>
  <c r="U50" i="131"/>
  <c r="T50" i="131"/>
  <c r="S50" i="131"/>
  <c r="R50" i="131"/>
  <c r="Q50" i="131"/>
  <c r="P50" i="131"/>
  <c r="O50" i="131"/>
  <c r="AX49" i="131"/>
  <c r="AW49" i="131"/>
  <c r="AV49" i="131"/>
  <c r="AU49" i="131"/>
  <c r="AT49" i="131"/>
  <c r="AS49" i="131"/>
  <c r="AR49" i="131"/>
  <c r="AQ49" i="131"/>
  <c r="AP49" i="131"/>
  <c r="AO49" i="131"/>
  <c r="AN49" i="131"/>
  <c r="AM49" i="131"/>
  <c r="AL49" i="131"/>
  <c r="AK49" i="131"/>
  <c r="AJ49" i="131"/>
  <c r="AI49" i="131"/>
  <c r="AH49" i="131"/>
  <c r="AG49" i="131"/>
  <c r="AF49" i="131"/>
  <c r="AE49" i="131"/>
  <c r="AD49" i="131"/>
  <c r="AC49" i="131"/>
  <c r="AB49" i="131"/>
  <c r="AA49" i="131"/>
  <c r="Z49" i="131"/>
  <c r="Y49" i="131"/>
  <c r="X49" i="131"/>
  <c r="W49" i="131"/>
  <c r="V49" i="131"/>
  <c r="U49" i="131"/>
  <c r="T49" i="131"/>
  <c r="S49" i="131"/>
  <c r="R49" i="131"/>
  <c r="Q49" i="131"/>
  <c r="P49" i="131"/>
  <c r="O49" i="131"/>
  <c r="AX27" i="131"/>
  <c r="AW27" i="131"/>
  <c r="AV27" i="131"/>
  <c r="AU27" i="131"/>
  <c r="AT27" i="131"/>
  <c r="AS27" i="131"/>
  <c r="AR27" i="131"/>
  <c r="AQ27" i="131"/>
  <c r="AP27" i="131"/>
  <c r="AO27" i="131"/>
  <c r="AN27" i="131"/>
  <c r="AM27" i="131"/>
  <c r="AL27" i="131"/>
  <c r="AK27" i="131"/>
  <c r="AJ27" i="131"/>
  <c r="AI27" i="131"/>
  <c r="AH27" i="131"/>
  <c r="AG27" i="131"/>
  <c r="AF27" i="131"/>
  <c r="AE27" i="131"/>
  <c r="AD27" i="131"/>
  <c r="AC27" i="131"/>
  <c r="AB27" i="131"/>
  <c r="AA27" i="131"/>
  <c r="Z27" i="131"/>
  <c r="Y27" i="131"/>
  <c r="X27" i="131"/>
  <c r="W27" i="131"/>
  <c r="V27" i="131"/>
  <c r="U27" i="131"/>
  <c r="T27" i="131"/>
  <c r="S27" i="131"/>
  <c r="R27" i="131"/>
  <c r="Q27" i="131"/>
  <c r="P27" i="131"/>
  <c r="O27" i="131"/>
  <c r="AX20" i="131"/>
  <c r="AW20" i="131"/>
  <c r="AV20" i="131"/>
  <c r="AU20" i="131"/>
  <c r="AT20" i="131"/>
  <c r="AS20" i="131"/>
  <c r="AR20" i="131"/>
  <c r="AQ20" i="131"/>
  <c r="AP20" i="131"/>
  <c r="AO20" i="131"/>
  <c r="AN20" i="131"/>
  <c r="AM20" i="131"/>
  <c r="AL20" i="131"/>
  <c r="AK20" i="131"/>
  <c r="AJ20" i="131"/>
  <c r="AI20" i="131"/>
  <c r="AH20" i="131"/>
  <c r="AG20" i="131"/>
  <c r="AF20" i="131"/>
  <c r="AE20" i="131"/>
  <c r="AD20" i="131"/>
  <c r="AC20" i="131"/>
  <c r="AB20" i="131"/>
  <c r="AA20" i="131"/>
  <c r="Z20" i="131"/>
  <c r="Y20" i="131"/>
  <c r="X20" i="131"/>
  <c r="W20" i="131"/>
  <c r="V20" i="131"/>
  <c r="U20" i="131"/>
  <c r="T20" i="131"/>
  <c r="S20" i="131"/>
  <c r="R20" i="131"/>
  <c r="Q20" i="131"/>
  <c r="P20" i="131"/>
  <c r="O20" i="131"/>
  <c r="AX18" i="131"/>
  <c r="AX55" i="131"/>
  <c r="AW18" i="131"/>
  <c r="AW55" i="131"/>
  <c r="AV18" i="131"/>
  <c r="AV55" i="131"/>
  <c r="AU18" i="131"/>
  <c r="AU55" i="131"/>
  <c r="AT18" i="131"/>
  <c r="AT55" i="131"/>
  <c r="AS18" i="131"/>
  <c r="AS55" i="131"/>
  <c r="AR18" i="131"/>
  <c r="AR55" i="131"/>
  <c r="AQ18" i="131"/>
  <c r="AQ55" i="131"/>
  <c r="AP18" i="131"/>
  <c r="AP55" i="131"/>
  <c r="AO18" i="131"/>
  <c r="AO55" i="131"/>
  <c r="AN18" i="131"/>
  <c r="AN55" i="131"/>
  <c r="AM18" i="131"/>
  <c r="AM55" i="131"/>
  <c r="AL18" i="131"/>
  <c r="AL55" i="131"/>
  <c r="AK18" i="131"/>
  <c r="AK55" i="131"/>
  <c r="AJ18" i="131"/>
  <c r="AJ55" i="131"/>
  <c r="AI18" i="131"/>
  <c r="AI55" i="131"/>
  <c r="AH18" i="131"/>
  <c r="AH55" i="131"/>
  <c r="AG18" i="131"/>
  <c r="AG55" i="131"/>
  <c r="AF18" i="131"/>
  <c r="AF55" i="131"/>
  <c r="AE18" i="131"/>
  <c r="AE55" i="131"/>
  <c r="AD18" i="131"/>
  <c r="AD55" i="131"/>
  <c r="AC18" i="131"/>
  <c r="AC55" i="131"/>
  <c r="AB18" i="131"/>
  <c r="AB55" i="131"/>
  <c r="AA18" i="131"/>
  <c r="AA55" i="131"/>
  <c r="Z18" i="131"/>
  <c r="Z55" i="131"/>
  <c r="Y18" i="131"/>
  <c r="Y55" i="131"/>
  <c r="X18" i="131"/>
  <c r="X55" i="131"/>
  <c r="W18" i="131"/>
  <c r="W55" i="131"/>
  <c r="V18" i="131"/>
  <c r="V55" i="131"/>
  <c r="U18" i="131"/>
  <c r="U55" i="131"/>
  <c r="T18" i="131"/>
  <c r="T55" i="131"/>
  <c r="S18" i="131"/>
  <c r="S55" i="131"/>
  <c r="R18" i="131"/>
  <c r="R55" i="131"/>
  <c r="Q18" i="131"/>
  <c r="Q55" i="131"/>
  <c r="P18" i="131"/>
  <c r="P55" i="131"/>
  <c r="O18" i="131"/>
  <c r="O55" i="131"/>
  <c r="D58" i="131"/>
  <c r="D59" i="131"/>
  <c r="D60" i="131"/>
  <c r="D61" i="131"/>
  <c r="D62" i="131"/>
  <c r="D63" i="131"/>
  <c r="D64" i="131"/>
  <c r="D65" i="131"/>
  <c r="D57" i="131"/>
  <c r="D55" i="131"/>
  <c r="D50" i="131"/>
  <c r="D51" i="131"/>
  <c r="D52" i="131"/>
  <c r="D53" i="131"/>
  <c r="D54" i="131"/>
  <c r="D56" i="131"/>
  <c r="D49" i="131"/>
  <c r="E48" i="131"/>
  <c r="E46" i="131"/>
  <c r="E21" i="131"/>
  <c r="E22" i="131"/>
  <c r="E23" i="131"/>
  <c r="E24" i="131"/>
  <c r="E25" i="131"/>
  <c r="E26" i="131"/>
  <c r="E27" i="131"/>
  <c r="E28" i="131"/>
  <c r="E29" i="131"/>
  <c r="E30" i="131"/>
  <c r="E31" i="131"/>
  <c r="E32" i="131"/>
  <c r="E33" i="131"/>
  <c r="E34" i="131"/>
  <c r="E35" i="131"/>
  <c r="E36" i="131"/>
  <c r="E37" i="131"/>
  <c r="E38" i="131"/>
  <c r="E39" i="131"/>
  <c r="E40" i="131"/>
  <c r="E41" i="131"/>
  <c r="E42" i="131"/>
  <c r="E43" i="131"/>
  <c r="E44" i="131"/>
  <c r="E45" i="131"/>
  <c r="E12" i="131"/>
  <c r="E13" i="131"/>
  <c r="E14" i="131"/>
  <c r="E15" i="131"/>
  <c r="E16" i="131"/>
  <c r="E17" i="131"/>
  <c r="E18" i="131"/>
  <c r="E19" i="131"/>
  <c r="E20" i="131"/>
  <c r="E11" i="131"/>
  <c r="B51" i="131"/>
  <c r="C51" i="131"/>
  <c r="B52" i="131"/>
  <c r="C52" i="131"/>
  <c r="B53" i="131"/>
  <c r="C53" i="131"/>
  <c r="B54" i="131"/>
  <c r="C54" i="131"/>
  <c r="B55" i="131"/>
  <c r="C55" i="131"/>
  <c r="B56" i="131"/>
  <c r="C56" i="131"/>
  <c r="B57" i="131"/>
  <c r="C57" i="131"/>
  <c r="B58" i="131"/>
  <c r="C58" i="131"/>
  <c r="B59" i="131"/>
  <c r="C59" i="131"/>
  <c r="B60" i="131"/>
  <c r="C60" i="131"/>
  <c r="B61" i="131"/>
  <c r="C61" i="131"/>
  <c r="B62" i="131"/>
  <c r="C62" i="131"/>
  <c r="B63" i="131"/>
  <c r="C63" i="131"/>
  <c r="B64" i="131"/>
  <c r="C64" i="131"/>
  <c r="B65" i="131"/>
  <c r="C65" i="131"/>
  <c r="B12" i="131"/>
  <c r="C12" i="131"/>
  <c r="B13" i="131"/>
  <c r="C13" i="131"/>
  <c r="B14" i="131"/>
  <c r="C14" i="131"/>
  <c r="B15" i="131"/>
  <c r="C15" i="131"/>
  <c r="B16" i="131"/>
  <c r="C16" i="131"/>
  <c r="B17" i="131"/>
  <c r="C17" i="131"/>
  <c r="B18" i="131"/>
  <c r="C18" i="131"/>
  <c r="B19" i="131"/>
  <c r="C19" i="131"/>
  <c r="B20" i="131"/>
  <c r="C20" i="131"/>
  <c r="B21" i="131"/>
  <c r="C21" i="131"/>
  <c r="B22" i="131"/>
  <c r="C22" i="131"/>
  <c r="B23" i="131"/>
  <c r="C23" i="131"/>
  <c r="B24" i="131"/>
  <c r="C24" i="131"/>
  <c r="B25" i="131"/>
  <c r="C25" i="131"/>
  <c r="B26" i="131"/>
  <c r="C26" i="131"/>
  <c r="B27" i="131"/>
  <c r="C27" i="131"/>
  <c r="B28" i="131"/>
  <c r="C28" i="131"/>
  <c r="B29" i="131"/>
  <c r="C29" i="131"/>
  <c r="B30" i="131"/>
  <c r="C30" i="131"/>
  <c r="B31" i="131"/>
  <c r="C31" i="131"/>
  <c r="B32" i="131"/>
  <c r="C32" i="131"/>
  <c r="B33" i="131"/>
  <c r="C33" i="131"/>
  <c r="B34" i="131"/>
  <c r="C34" i="131"/>
  <c r="B35" i="131"/>
  <c r="C35" i="131"/>
  <c r="B36" i="131"/>
  <c r="C36" i="131"/>
  <c r="B37" i="131"/>
  <c r="C37" i="131"/>
  <c r="B38" i="131"/>
  <c r="C38" i="131"/>
  <c r="B39" i="131"/>
  <c r="C39" i="131"/>
  <c r="B40" i="131"/>
  <c r="C40" i="131"/>
  <c r="B41" i="131"/>
  <c r="C41" i="131"/>
  <c r="B42" i="131"/>
  <c r="C42" i="131"/>
  <c r="B43" i="131"/>
  <c r="C43" i="131"/>
  <c r="B44" i="131"/>
  <c r="C44" i="131"/>
  <c r="B45" i="131"/>
  <c r="C45" i="131"/>
  <c r="B46" i="131"/>
  <c r="C46" i="131"/>
  <c r="B48" i="131"/>
  <c r="C48" i="131"/>
  <c r="B49" i="131"/>
  <c r="C49" i="131"/>
  <c r="B50" i="131"/>
  <c r="C50" i="131"/>
  <c r="C11" i="131"/>
  <c r="B11" i="131"/>
  <c r="O34" i="132"/>
  <c r="R14" i="132"/>
  <c r="N38" i="132"/>
  <c r="I11" i="132"/>
  <c r="O32" i="132"/>
  <c r="R12" i="132"/>
</calcChain>
</file>

<file path=xl/comments1.xml><?xml version="1.0" encoding="utf-8"?>
<comments xmlns="http://schemas.openxmlformats.org/spreadsheetml/2006/main">
  <authors>
    <author>Author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0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0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0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Q8" authorId="0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G8" authorId="0" shapeId="0">
      <text>
        <r>
          <rPr>
            <sz val="8"/>
            <color indexed="81"/>
            <rFont val="Tahoma"/>
            <family val="2"/>
          </rPr>
          <t>Allowed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sharedStrings.xml><?xml version="1.0" encoding="utf-8"?>
<sst xmlns="http://schemas.openxmlformats.org/spreadsheetml/2006/main" count="765" uniqueCount="319">
  <si>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</si>
  <si>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</si>
  <si>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</si>
  <si>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</si>
  <si>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</si>
  <si>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</si>
  <si>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</si>
  <si>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</si>
  <si>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</si>
  <si>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</si>
  <si>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</si>
  <si>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</si>
  <si>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</si>
  <si>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</si>
  <si>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</si>
  <si>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</si>
  <si>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</si>
  <si>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</si>
  <si>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</si>
  <si>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</si>
  <si>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</si>
  <si>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</si>
  <si>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</si>
  <si>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</si>
  <si>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</si>
  <si>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</si>
  <si>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</si>
  <si>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</si>
  <si>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</si>
  <si>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</si>
  <si>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</si>
  <si>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</si>
  <si>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</si>
  <si>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</si>
  <si>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</si>
  <si>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</si>
  <si>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</si>
  <si>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</si>
  <si>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</si>
  <si>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Efficiency</t>
  </si>
  <si>
    <t>Capacity to Activity Factor</t>
  </si>
  <si>
    <t>&lt;Fuel Name&gt;</t>
  </si>
  <si>
    <t>* Values associate with commodities</t>
  </si>
  <si>
    <t>&lt;more emission commodities here&gt;</t>
  </si>
  <si>
    <t>\I:Units</t>
  </si>
  <si>
    <t>Commodities</t>
  </si>
  <si>
    <t>Processes</t>
  </si>
  <si>
    <t>Variable O&amp;M Cost</t>
  </si>
  <si>
    <t>Fixed O&amp;M Cost</t>
  </si>
  <si>
    <t>*Demand Commodity Name</t>
  </si>
  <si>
    <t>Demand Value</t>
  </si>
  <si>
    <t>*TechDesc</t>
  </si>
  <si>
    <t>Attribute</t>
  </si>
  <si>
    <t>Attribute Declaration Column</t>
  </si>
  <si>
    <t>Base Year</t>
  </si>
  <si>
    <t>TimeSlice</t>
  </si>
  <si>
    <t>Time slices definition</t>
  </si>
  <si>
    <t>Bound definition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</si>
  <si>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</si>
  <si>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</si>
  <si>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</si>
  <si>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</si>
  <si>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</si>
  <si>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</si>
  <si>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</si>
  <si>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</si>
  <si>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Data Years</t>
  </si>
  <si>
    <t>Typical structure for processes with several data years</t>
  </si>
  <si>
    <t>Fixed layout table</t>
  </si>
  <si>
    <t>Typical structure used for fossil mining, import/export, renewable resources availability, power plants, industry, generic process and end-use devices</t>
  </si>
  <si>
    <t>NRG</t>
  </si>
  <si>
    <t>COA</t>
  </si>
  <si>
    <t>Coal</t>
  </si>
  <si>
    <t>PJ</t>
  </si>
  <si>
    <t>CRD</t>
  </si>
  <si>
    <t>Crude Oil</t>
  </si>
  <si>
    <t>DSL</t>
  </si>
  <si>
    <t>Diesel</t>
  </si>
  <si>
    <t>GSL</t>
  </si>
  <si>
    <t>Gasoline</t>
  </si>
  <si>
    <t>HFO</t>
  </si>
  <si>
    <t>Heavy Fuel Oil</t>
  </si>
  <si>
    <t>KER</t>
  </si>
  <si>
    <t>Kerosene</t>
  </si>
  <si>
    <t>LPG</t>
  </si>
  <si>
    <t>Liquid petrol gas</t>
  </si>
  <si>
    <t>LVN</t>
  </si>
  <si>
    <t>Naphtha (Petroleoum)</t>
  </si>
  <si>
    <t>NGA</t>
  </si>
  <si>
    <t>Natural Gas</t>
  </si>
  <si>
    <t>CRN</t>
  </si>
  <si>
    <t>Corn</t>
  </si>
  <si>
    <t>GEO</t>
  </si>
  <si>
    <t>Geothermal</t>
  </si>
  <si>
    <t>HYD</t>
  </si>
  <si>
    <t>Hydro</t>
  </si>
  <si>
    <t>MNR</t>
  </si>
  <si>
    <t xml:space="preserve">Manure </t>
  </si>
  <si>
    <t>RPC</t>
  </si>
  <si>
    <t>Rape Cake</t>
  </si>
  <si>
    <t>RPS</t>
  </si>
  <si>
    <t>Rapeseed</t>
  </si>
  <si>
    <t>SGB</t>
  </si>
  <si>
    <t>Sugar Beet</t>
  </si>
  <si>
    <t>SGP</t>
  </si>
  <si>
    <t>Sugar Beet Pulp</t>
  </si>
  <si>
    <t>SOL</t>
  </si>
  <si>
    <t>Solar</t>
  </si>
  <si>
    <t>STR</t>
  </si>
  <si>
    <t>Straw</t>
  </si>
  <si>
    <t>URN</t>
  </si>
  <si>
    <t>Uranium</t>
  </si>
  <si>
    <t>WAV</t>
  </si>
  <si>
    <t>Wave</t>
  </si>
  <si>
    <t>WCH</t>
  </si>
  <si>
    <t>Wood chips and wood waste</t>
  </si>
  <si>
    <t>WIN</t>
  </si>
  <si>
    <t>Wind</t>
  </si>
  <si>
    <t>WPE</t>
  </si>
  <si>
    <t>Wood pellets</t>
  </si>
  <si>
    <t>WST</t>
  </si>
  <si>
    <t>Waste</t>
  </si>
  <si>
    <t>BGA</t>
  </si>
  <si>
    <t>Biogas</t>
  </si>
  <si>
    <t>DSB1</t>
  </si>
  <si>
    <t>Biodiesel G1</t>
  </si>
  <si>
    <t>DSB2</t>
  </si>
  <si>
    <t>Biodiesel G2</t>
  </si>
  <si>
    <t>GSB1</t>
  </si>
  <si>
    <t>Bioethanol G1</t>
  </si>
  <si>
    <t>GSB2</t>
  </si>
  <si>
    <t>Bioethanol G2</t>
  </si>
  <si>
    <t>KRB2</t>
  </si>
  <si>
    <t>Bio Kerosene G2</t>
  </si>
  <si>
    <t>MOB1</t>
  </si>
  <si>
    <t>Bio Methanol G1</t>
  </si>
  <si>
    <t>MOB2</t>
  </si>
  <si>
    <t>Bio Methanol G2</t>
  </si>
  <si>
    <t>SNG1</t>
  </si>
  <si>
    <t>Bio Synt. Nat. Gas G1</t>
  </si>
  <si>
    <t>SNG2</t>
  </si>
  <si>
    <t>Bio Synt. Nat. Gas G2</t>
  </si>
  <si>
    <t>H2GC</t>
  </si>
  <si>
    <t>Hydrogen (gas) - central production</t>
  </si>
  <si>
    <t>SUPELC</t>
  </si>
  <si>
    <t>Electricity SUP</t>
  </si>
  <si>
    <t>ELCC</t>
  </si>
  <si>
    <t>Electricity</t>
  </si>
  <si>
    <t>ENV</t>
  </si>
  <si>
    <t>NETSCO2</t>
  </si>
  <si>
    <t>Non ETS CO2</t>
  </si>
  <si>
    <t>kt</t>
  </si>
  <si>
    <t>ETSCO2</t>
  </si>
  <si>
    <t>ETS CO2</t>
  </si>
  <si>
    <t>IMP</t>
  </si>
  <si>
    <t>IMPCOA</t>
  </si>
  <si>
    <t>Import technology - Coal</t>
  </si>
  <si>
    <t>IMPCRD</t>
  </si>
  <si>
    <t>Import technology - Crude Oil</t>
  </si>
  <si>
    <t>IMPDSL</t>
  </si>
  <si>
    <t>Import technology - Diesel</t>
  </si>
  <si>
    <t>IMPGSL</t>
  </si>
  <si>
    <t>Import technology - Gasoline</t>
  </si>
  <si>
    <t>IMPHFO</t>
  </si>
  <si>
    <t>Import technology - Heavy Fuel Oil</t>
  </si>
  <si>
    <t>IMPKER</t>
  </si>
  <si>
    <t>Import technology - Kerosene</t>
  </si>
  <si>
    <t>IMPLPG</t>
  </si>
  <si>
    <t>Import technology - Liquid petrol gas</t>
  </si>
  <si>
    <t>IMPLVN</t>
  </si>
  <si>
    <t>Import technology - Naphtha (Petroleoum)</t>
  </si>
  <si>
    <t>IMPNGA</t>
  </si>
  <si>
    <t>Import technology - Natural Gas</t>
  </si>
  <si>
    <t>IMPCRN</t>
  </si>
  <si>
    <t>Import technology - Corn</t>
  </si>
  <si>
    <t>IMPGEO</t>
  </si>
  <si>
    <t>Import technology - Geothermal</t>
  </si>
  <si>
    <t>IMPHYD</t>
  </si>
  <si>
    <t>Import technology - Hydro</t>
  </si>
  <si>
    <t>IMPMNR</t>
  </si>
  <si>
    <t xml:space="preserve">Import technology - Manure </t>
  </si>
  <si>
    <t>IMPRPC</t>
  </si>
  <si>
    <t>Import technology - Rape Cake</t>
  </si>
  <si>
    <t>IMPRPS</t>
  </si>
  <si>
    <t>Import technology - Rapeseed</t>
  </si>
  <si>
    <t>IMPSGB</t>
  </si>
  <si>
    <t>Import technology - Sugar Beet</t>
  </si>
  <si>
    <t>IMPSGP</t>
  </si>
  <si>
    <t>Import technology - Sugar Beet Pulp</t>
  </si>
  <si>
    <t>IMPSOL</t>
  </si>
  <si>
    <t>Import technology - Solar</t>
  </si>
  <si>
    <t>IMPSTR</t>
  </si>
  <si>
    <t>Import technology - Straw</t>
  </si>
  <si>
    <t>IMPURN</t>
  </si>
  <si>
    <t>Import technology - Uranium</t>
  </si>
  <si>
    <t>IMPWAV</t>
  </si>
  <si>
    <t>Import technology - Wave</t>
  </si>
  <si>
    <t>IMPWCH</t>
  </si>
  <si>
    <t>Import technology - Wood chips and wood waste</t>
  </si>
  <si>
    <t>IMPWIN</t>
  </si>
  <si>
    <t>Import technology - Wind</t>
  </si>
  <si>
    <t>IMPWPE</t>
  </si>
  <si>
    <t>Import technology - Wood pellets</t>
  </si>
  <si>
    <t>IMPWST</t>
  </si>
  <si>
    <t>Import technology - Waste</t>
  </si>
  <si>
    <t>IMPBGA</t>
  </si>
  <si>
    <t>Import technology - Biogas</t>
  </si>
  <si>
    <t>IMPDSB1</t>
  </si>
  <si>
    <t>Import technology - Biodiesel G1</t>
  </si>
  <si>
    <t>IMPDSB2</t>
  </si>
  <si>
    <t>Import technology - Biodiesel G2</t>
  </si>
  <si>
    <t>IMPGSB1</t>
  </si>
  <si>
    <t>Import technology - Bioethanol G1</t>
  </si>
  <si>
    <t>IMPGSB2</t>
  </si>
  <si>
    <t>Import technology - Bioethanol G2</t>
  </si>
  <si>
    <t>IMPKRB2</t>
  </si>
  <si>
    <t>Import technology - Bio Kerosene G2</t>
  </si>
  <si>
    <t>IMPMOB1</t>
  </si>
  <si>
    <t>Import technology - Bio Methanol G1</t>
  </si>
  <si>
    <t>IMPMOB2</t>
  </si>
  <si>
    <t>Import technology - Bio Methanol G2</t>
  </si>
  <si>
    <t>IMPSNG1</t>
  </si>
  <si>
    <t>Import technology - Bio Synt. Nat. Gas G1</t>
  </si>
  <si>
    <t>IMPSNG2</t>
  </si>
  <si>
    <t>Import technology - Bio Synt. Nat. Gas G2</t>
  </si>
  <si>
    <t>MIN</t>
  </si>
  <si>
    <t>MINCRD</t>
  </si>
  <si>
    <t>Mining technology - Crude Oil</t>
  </si>
  <si>
    <t>MINNGA</t>
  </si>
  <si>
    <t>Mining technology - Natural gas</t>
  </si>
  <si>
    <t>EXP</t>
  </si>
  <si>
    <t>EXPCRD</t>
  </si>
  <si>
    <t>Export technology - Crude Oil</t>
  </si>
  <si>
    <t>EXPDSL</t>
  </si>
  <si>
    <t>Export technology - Diesel</t>
  </si>
  <si>
    <t>EXPGSL</t>
  </si>
  <si>
    <t>Export technology - Gasoline</t>
  </si>
  <si>
    <t>EXPHFO</t>
  </si>
  <si>
    <t>Export technology - Heavy Fuel Oil</t>
  </si>
  <si>
    <t>EXPKER</t>
  </si>
  <si>
    <t>Export technology - Kerosene</t>
  </si>
  <si>
    <t>EXPLPG</t>
  </si>
  <si>
    <t>Export technology - Liquid petrol gas</t>
  </si>
  <si>
    <t>EXPLVN</t>
  </si>
  <si>
    <t>Export technology - Naphtha (Petroleoum)</t>
  </si>
  <si>
    <t>EXPNGA</t>
  </si>
  <si>
    <t>Export technology - Natural Gas</t>
  </si>
  <si>
    <t>EXPDSB1</t>
  </si>
  <si>
    <t>Export technology - Biodiesel G1</t>
  </si>
  <si>
    <t>EXPDSB2</t>
  </si>
  <si>
    <t>Export technology - Biodiesel G2</t>
  </si>
  <si>
    <t>EXPGSB1</t>
  </si>
  <si>
    <t>Export technology - Bioethanol G1</t>
  </si>
  <si>
    <t>EXPGSB2</t>
  </si>
  <si>
    <t>Export technology - Bioethanol G2</t>
  </si>
  <si>
    <t>EXPKRB2</t>
  </si>
  <si>
    <t>Export technology - Bio Kerosene G2</t>
  </si>
  <si>
    <t>EXPMOB1</t>
  </si>
  <si>
    <t>Export technology - Bio Methanol G1</t>
  </si>
  <si>
    <t>EXPMOB2</t>
  </si>
  <si>
    <t>Export technology - Bio Methanol G2</t>
  </si>
  <si>
    <t>EXPSNG1</t>
  </si>
  <si>
    <t>Export technology - Bio Synt. Nat. Gas G1</t>
  </si>
  <si>
    <t>PRE</t>
  </si>
  <si>
    <t>SUPREF</t>
  </si>
  <si>
    <t>Conventional oil refinery</t>
  </si>
  <si>
    <t>NRGI</t>
  </si>
  <si>
    <t>FT-SUPELC</t>
  </si>
  <si>
    <t xml:space="preserve">Electricity for Supply </t>
  </si>
  <si>
    <t xml:space="preserve"> </t>
  </si>
  <si>
    <t>CURR</t>
  </si>
  <si>
    <t>MEUR2014</t>
  </si>
  <si>
    <t xml:space="preserve">Inter- / extrapolation rule </t>
  </si>
  <si>
    <t>Modelling assumption</t>
  </si>
  <si>
    <t>Export price conventional fuels</t>
  </si>
  <si>
    <t>Export price biofuels</t>
  </si>
  <si>
    <t>Comm-IN-A</t>
  </si>
  <si>
    <t>FLO_COST</t>
  </si>
  <si>
    <t>MEUR2013</t>
  </si>
  <si>
    <t>EXPSNG2</t>
  </si>
  <si>
    <t>Export technology -Bio Synt. Nat. Gas G2</t>
  </si>
  <si>
    <t>~FI_T:</t>
  </si>
  <si>
    <t>Typical structure used to specify base-year demand levels</t>
  </si>
  <si>
    <t>ACT_BND</t>
  </si>
  <si>
    <t>ACT_COST</t>
  </si>
  <si>
    <t>NCAP_COST</t>
  </si>
  <si>
    <t>PRC_CAPACT</t>
  </si>
  <si>
    <t>FLO_SHAR~UP</t>
  </si>
  <si>
    <t>NCAP_FOM</t>
  </si>
  <si>
    <t>VDA_FLOP</t>
  </si>
  <si>
    <t>COM_PROJ</t>
  </si>
  <si>
    <t>IRE_PRICE</t>
  </si>
  <si>
    <t>*Unit</t>
  </si>
  <si>
    <t>Process Activiity Bound</t>
  </si>
  <si>
    <t>*CommDesc</t>
  </si>
  <si>
    <t>Year</t>
  </si>
  <si>
    <t>Currency</t>
  </si>
  <si>
    <t>Auxiliary Input Commodity</t>
  </si>
  <si>
    <t>Process Input Tied to Activity</t>
  </si>
  <si>
    <t>Share of a Ccommodity in a Group</t>
  </si>
  <si>
    <t>Annual Delivery Cost</t>
  </si>
  <si>
    <t>Capacity Investment Cost</t>
  </si>
  <si>
    <t>NCAP_TLIFE</t>
  </si>
  <si>
    <t>M€/PJ</t>
  </si>
  <si>
    <t>Lifetime of Process</t>
  </si>
  <si>
    <t>Years</t>
  </si>
  <si>
    <t>District heat</t>
  </si>
  <si>
    <t>HET</t>
  </si>
  <si>
    <t>SUPHET</t>
  </si>
  <si>
    <t>District heat SUP</t>
  </si>
  <si>
    <t>FT-SUPHET</t>
  </si>
  <si>
    <t xml:space="preserve">Heat for supply - district heat </t>
  </si>
  <si>
    <t>PJa</t>
  </si>
  <si>
    <t>Other_Indexes</t>
  </si>
  <si>
    <t>Miscellaneous indexes</t>
  </si>
  <si>
    <t>ACT_BND~FX</t>
  </si>
  <si>
    <t>From energy balance</t>
  </si>
  <si>
    <t>Share</t>
  </si>
  <si>
    <t>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</si>
</sst>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6" formatCode="0.000"/>
    <numFmt numFmtId="193" formatCode="\Te\x\t"/>
  </numFmts>
  <fonts count="23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color indexed="8"/>
      <name val="Arial"/>
      <family val="2"/>
    </font>
    <font>
      <sz val="8"/>
      <color indexed="81"/>
      <name val="Tahoma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Calibri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5" fillId="0" borderId="0" xfId="0" applyFont="1"/>
    <xf numFmtId="0" fontId="6" fillId="0" borderId="0" xfId="0" applyFont="1" applyFill="1" applyBorder="1" applyAlignment="1">
      <alignment horizontal="left" wrapText="1"/>
    </xf>
    <xf numFmtId="0" fontId="7" fillId="0" borderId="0" xfId="0" applyFont="1"/>
    <xf numFmtId="0" fontId="7" fillId="0" borderId="0" xfId="0" applyFont="1" applyBorder="1"/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1" fillId="0" borderId="0" xfId="0" applyFont="1" applyAlignment="1">
      <alignment horizontal="right"/>
    </xf>
    <xf numFmtId="0" fontId="10" fillId="0" borderId="0" xfId="0" applyFont="1" applyFill="1" applyBorder="1"/>
    <xf numFmtId="0" fontId="7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right"/>
    </xf>
    <xf numFmtId="0" fontId="12" fillId="0" borderId="0" xfId="0" applyNumberFormat="1" applyFont="1" applyFill="1" applyBorder="1" applyAlignment="1"/>
    <xf numFmtId="0" fontId="14" fillId="0" borderId="0" xfId="0" applyFont="1"/>
    <xf numFmtId="0" fontId="17" fillId="0" borderId="0" xfId="0" applyFont="1"/>
    <xf numFmtId="0" fontId="3" fillId="2" borderId="1" xfId="1" applyFont="1" applyFill="1" applyBorder="1" applyAlignment="1">
      <alignment horizontal="center" wrapText="1"/>
    </xf>
    <xf numFmtId="0" fontId="8" fillId="0" borderId="0" xfId="0" applyFont="1" applyFill="1"/>
    <xf numFmtId="0" fontId="5" fillId="3" borderId="2" xfId="0" applyFont="1" applyFill="1" applyBorder="1" applyAlignment="1">
      <alignment horizontal="left" vertical="center" wrapText="1"/>
    </xf>
    <xf numFmtId="1" fontId="5" fillId="7" borderId="2" xfId="0" applyNumberFormat="1" applyFont="1" applyFill="1" applyBorder="1" applyAlignment="1">
      <alignment horizontal="center"/>
    </xf>
    <xf numFmtId="0" fontId="5" fillId="4" borderId="0" xfId="0" applyFont="1" applyFill="1"/>
    <xf numFmtId="0" fontId="5" fillId="2" borderId="1" xfId="1" applyFont="1" applyFill="1" applyBorder="1" applyAlignment="1">
      <alignment horizontal="left" wrapText="1"/>
    </xf>
    <xf numFmtId="0" fontId="5" fillId="2" borderId="1" xfId="1" applyFont="1" applyFill="1" applyBorder="1" applyAlignment="1">
      <alignment horizontal="center" wrapText="1"/>
    </xf>
    <xf numFmtId="0" fontId="3" fillId="3" borderId="3" xfId="0" applyFont="1" applyFill="1" applyBorder="1" applyAlignment="1">
      <alignment vertical="center"/>
    </xf>
    <xf numFmtId="0" fontId="7" fillId="0" borderId="0" xfId="0" applyFont="1" applyFill="1"/>
    <xf numFmtId="0" fontId="0" fillId="8" borderId="0" xfId="0" applyFill="1"/>
    <xf numFmtId="0" fontId="21" fillId="0" borderId="0" xfId="4" applyFont="1"/>
    <xf numFmtId="0" fontId="5" fillId="0" borderId="0" xfId="5"/>
    <xf numFmtId="0" fontId="5" fillId="0" borderId="0" xfId="5" applyFill="1"/>
    <xf numFmtId="0" fontId="5" fillId="0" borderId="0" xfId="5" applyFill="1" applyBorder="1" applyAlignment="1">
      <alignment horizontal="right"/>
    </xf>
    <xf numFmtId="0" fontId="5" fillId="0" borderId="0" xfId="5" applyFill="1" applyAlignment="1">
      <alignment horizontal="right"/>
    </xf>
    <xf numFmtId="0" fontId="7" fillId="0" borderId="0" xfId="5" applyFont="1" applyFill="1" applyAlignment="1">
      <alignment horizontal="left"/>
    </xf>
    <xf numFmtId="0" fontId="5" fillId="0" borderId="0" xfId="5" applyFill="1" applyBorder="1" applyAlignment="1">
      <alignment horizontal="left"/>
    </xf>
    <xf numFmtId="0" fontId="8" fillId="0" borderId="0" xfId="5" applyFont="1" applyFill="1" applyBorder="1" applyAlignment="1">
      <alignment horizontal="right"/>
    </xf>
    <xf numFmtId="0" fontId="5" fillId="0" borderId="0" xfId="1"/>
    <xf numFmtId="0" fontId="5" fillId="0" borderId="0" xfId="1" applyFill="1" applyAlignment="1">
      <alignment horizontal="right"/>
    </xf>
    <xf numFmtId="0" fontId="7" fillId="0" borderId="0" xfId="1" applyFont="1" applyBorder="1"/>
    <xf numFmtId="0" fontId="7" fillId="0" borderId="0" xfId="1" applyFont="1" applyFill="1" applyAlignment="1">
      <alignment horizontal="left"/>
    </xf>
    <xf numFmtId="0" fontId="5" fillId="0" borderId="0" xfId="1" applyFill="1"/>
    <xf numFmtId="0" fontId="5" fillId="0" borderId="0" xfId="1" applyFont="1"/>
    <xf numFmtId="0" fontId="3" fillId="3" borderId="3" xfId="1" applyFont="1" applyFill="1" applyBorder="1" applyAlignment="1">
      <alignment vertical="center"/>
    </xf>
    <xf numFmtId="0" fontId="3" fillId="3" borderId="3" xfId="1" applyFont="1" applyFill="1" applyBorder="1" applyAlignment="1">
      <alignment horizontal="left" vertical="center"/>
    </xf>
    <xf numFmtId="0" fontId="5" fillId="0" borderId="0" xfId="1" applyFill="1" applyBorder="1"/>
    <xf numFmtId="0" fontId="5" fillId="0" borderId="0" xfId="1" applyFont="1" applyFill="1" applyBorder="1" applyAlignment="1">
      <alignment horizontal="left" wrapText="1"/>
    </xf>
    <xf numFmtId="0" fontId="5" fillId="8" borderId="0" xfId="1" applyFill="1" applyBorder="1"/>
    <xf numFmtId="0" fontId="5" fillId="8" borderId="0" xfId="1" applyFill="1"/>
    <xf numFmtId="0" fontId="3" fillId="3" borderId="0" xfId="1" applyFont="1" applyFill="1" applyBorder="1" applyAlignment="1">
      <alignment horizontal="left" vertical="center" wrapText="1"/>
    </xf>
    <xf numFmtId="0" fontId="22" fillId="0" borderId="0" xfId="4" applyFont="1"/>
    <xf numFmtId="1" fontId="5" fillId="8" borderId="0" xfId="1" applyNumberFormat="1" applyFill="1"/>
    <xf numFmtId="0" fontId="0" fillId="0" borderId="0" xfId="0" applyBorder="1"/>
    <xf numFmtId="0" fontId="5" fillId="0" borderId="0" xfId="0" applyFont="1" applyBorder="1"/>
    <xf numFmtId="9" fontId="19" fillId="9" borderId="0" xfId="7" applyFont="1" applyFill="1" applyBorder="1"/>
    <xf numFmtId="2" fontId="5" fillId="4" borderId="0" xfId="0" applyNumberFormat="1" applyFont="1" applyFill="1"/>
    <xf numFmtId="186" fontId="5" fillId="4" borderId="0" xfId="0" applyNumberFormat="1" applyFont="1" applyFill="1"/>
    <xf numFmtId="0" fontId="3" fillId="3" borderId="2" xfId="5" applyFont="1" applyFill="1" applyBorder="1" applyAlignment="1">
      <alignment horizontal="center" vertical="center" wrapText="1"/>
    </xf>
    <xf numFmtId="193" fontId="4" fillId="5" borderId="0" xfId="0" applyNumberFormat="1" applyFont="1" applyFill="1"/>
    <xf numFmtId="193" fontId="8" fillId="5" borderId="0" xfId="0" applyNumberFormat="1" applyFont="1" applyFill="1"/>
    <xf numFmtId="193" fontId="5" fillId="0" borderId="0" xfId="0" applyNumberFormat="1" applyFont="1"/>
    <xf numFmtId="193" fontId="7" fillId="0" borderId="0" xfId="0" applyNumberFormat="1" applyFont="1"/>
    <xf numFmtId="193" fontId="3" fillId="3" borderId="3" xfId="0" applyNumberFormat="1" applyFont="1" applyFill="1" applyBorder="1"/>
    <xf numFmtId="193" fontId="3" fillId="3" borderId="2" xfId="0" applyNumberFormat="1" applyFont="1" applyFill="1" applyBorder="1"/>
    <xf numFmtId="193" fontId="3" fillId="3" borderId="3" xfId="0" applyNumberFormat="1" applyFont="1" applyFill="1" applyBorder="1" applyAlignment="1">
      <alignment horizontal="left"/>
    </xf>
    <xf numFmtId="193" fontId="5" fillId="2" borderId="1" xfId="1" applyNumberFormat="1" applyFont="1" applyFill="1" applyBorder="1" applyAlignment="1">
      <alignment horizontal="left" wrapText="1"/>
    </xf>
    <xf numFmtId="193" fontId="5" fillId="2" borderId="4" xfId="1" applyNumberFormat="1" applyFont="1" applyFill="1" applyBorder="1" applyAlignment="1">
      <alignment horizontal="left" wrapText="1"/>
    </xf>
    <xf numFmtId="193" fontId="5" fillId="4" borderId="0" xfId="0" applyNumberFormat="1" applyFont="1" applyFill="1"/>
    <xf numFmtId="193" fontId="0" fillId="4" borderId="0" xfId="0" applyNumberFormat="1" applyFill="1"/>
    <xf numFmtId="193" fontId="0" fillId="0" borderId="0" xfId="0" applyNumberFormat="1"/>
    <xf numFmtId="0" fontId="5" fillId="2" borderId="3" xfId="1" applyFont="1" applyFill="1" applyBorder="1" applyAlignment="1">
      <alignment horizontal="center" wrapText="1"/>
    </xf>
    <xf numFmtId="0" fontId="3" fillId="3" borderId="2" xfId="5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5" fillId="4" borderId="7" xfId="0" applyFont="1" applyFill="1" applyBorder="1"/>
    <xf numFmtId="0" fontId="0" fillId="0" borderId="8" xfId="0" applyBorder="1"/>
    <xf numFmtId="0" fontId="5" fillId="4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5" fillId="4" borderId="5" xfId="0" applyFont="1" applyFill="1" applyBorder="1"/>
    <xf numFmtId="0" fontId="0" fillId="0" borderId="0" xfId="0" applyFill="1" applyBorder="1"/>
  </cellXfs>
  <cellStyles count="8">
    <cellStyle name="Normal" xfId="0" builtinId="0"/>
    <cellStyle name="Normal 10" xfId="1"/>
    <cellStyle name="Normal 10 2" xfId="2"/>
    <cellStyle name="Normal 2" xfId="3"/>
    <cellStyle name="Normal 3" xfId="4"/>
    <cellStyle name="Normal 4" xfId="5"/>
    <cellStyle name="Normale_B2020" xfId="6"/>
    <cellStyle name="Percent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J51"/>
  <sheetViews>
    <sheetView topLeftCell="A20" zoomScaleNormal="100" workbookViewId="0">
      <selection activeCell="O45" sqref="O45"/>
    </sheetView>
  </sheetViews>
  <sheetFormatPr defaultRowHeight="12.75" x14ac:dyDescent="0.2"/>
  <cols>
    <col min="1" max="1" width="2.85546875" customWidth="1"/>
    <col min="2" max="3" width="19.42578125" customWidth="1"/>
    <col min="4" max="4" width="14.140625" customWidth="1"/>
    <col min="5" max="5" width="17.85546875" customWidth="1"/>
    <col min="6" max="6" width="9.5703125" bestFit="1" customWidth="1"/>
    <col min="7" max="7" width="11.42578125" bestFit="1" customWidth="1"/>
    <col min="8" max="8" width="12" customWidth="1"/>
    <col min="9" max="9" width="12.140625" customWidth="1"/>
    <col min="10" max="10" width="10.140625" customWidth="1"/>
    <col min="11" max="11" width="7.42578125" bestFit="1" customWidth="1"/>
    <col min="12" max="13" width="10.85546875" bestFit="1" customWidth="1"/>
  </cols>
  <sheetData>
    <row r="1" spans="2:10" ht="21.75" customHeight="1" x14ac:dyDescent="0.4">
      <c r="B1" s="46" t="s">
        <v>68</v>
      </c>
      <c r="C1" s="46"/>
    </row>
    <row r="4" spans="2:10" ht="15" x14ac:dyDescent="0.2">
      <c r="B4" s="25" t="s">
        <v>34</v>
      </c>
      <c r="C4" s="25"/>
    </row>
    <row r="6" spans="2:10" ht="18" x14ac:dyDescent="0.25">
      <c r="B6" s="54" t="s">
        <v>45</v>
      </c>
      <c r="C6" s="54"/>
      <c r="D6" s="55"/>
      <c r="E6" s="56"/>
      <c r="F6" s="56"/>
      <c r="G6" s="56"/>
      <c r="H6" s="56"/>
      <c r="I6" s="56"/>
      <c r="J6" s="56"/>
    </row>
    <row r="7" spans="2:10" ht="17.25" customHeight="1" x14ac:dyDescent="0.2">
      <c r="B7" s="57" t="s">
        <v>14</v>
      </c>
      <c r="C7" s="57"/>
      <c r="D7" s="56"/>
      <c r="E7" s="56"/>
      <c r="F7" s="56"/>
      <c r="G7" s="56"/>
      <c r="H7" s="56"/>
      <c r="I7" s="56"/>
      <c r="J7" s="56"/>
    </row>
    <row r="8" spans="2:10" ht="18" customHeight="1" x14ac:dyDescent="0.2">
      <c r="B8" s="58" t="s">
        <v>7</v>
      </c>
      <c r="C8" s="59" t="s">
        <v>32</v>
      </c>
      <c r="D8" s="58" t="s">
        <v>0</v>
      </c>
      <c r="E8" s="58" t="s">
        <v>3</v>
      </c>
      <c r="F8" s="60" t="s">
        <v>4</v>
      </c>
      <c r="G8" s="60" t="s">
        <v>8</v>
      </c>
      <c r="H8" s="60" t="s">
        <v>9</v>
      </c>
      <c r="I8" s="60" t="s">
        <v>10</v>
      </c>
      <c r="J8" s="60" t="s">
        <v>12</v>
      </c>
    </row>
    <row r="9" spans="2:10" ht="39" thickBot="1" x14ac:dyDescent="0.25">
      <c r="B9" s="61" t="s">
        <v>58</v>
      </c>
      <c r="C9" s="62" t="s">
        <v>33</v>
      </c>
      <c r="D9" s="61" t="s">
        <v>28</v>
      </c>
      <c r="E9" s="61" t="s">
        <v>29</v>
      </c>
      <c r="F9" s="61" t="s">
        <v>4</v>
      </c>
      <c r="G9" s="61" t="s">
        <v>61</v>
      </c>
      <c r="H9" s="61" t="s">
        <v>62</v>
      </c>
      <c r="I9" s="61" t="s">
        <v>30</v>
      </c>
      <c r="J9" s="61" t="s">
        <v>31</v>
      </c>
    </row>
    <row r="10" spans="2:10" x14ac:dyDescent="0.2">
      <c r="B10" s="63" t="s">
        <v>70</v>
      </c>
      <c r="C10" s="64"/>
      <c r="D10" s="63" t="s">
        <v>71</v>
      </c>
      <c r="E10" s="63" t="s">
        <v>72</v>
      </c>
      <c r="F10" s="63" t="s">
        <v>73</v>
      </c>
      <c r="G10" s="63"/>
      <c r="H10" s="63"/>
      <c r="I10" s="63"/>
      <c r="J10" s="63"/>
    </row>
    <row r="11" spans="2:10" x14ac:dyDescent="0.2">
      <c r="B11" s="63"/>
      <c r="C11" s="64"/>
      <c r="D11" s="63" t="s">
        <v>74</v>
      </c>
      <c r="E11" s="63" t="s">
        <v>75</v>
      </c>
      <c r="F11" s="63" t="s">
        <v>73</v>
      </c>
      <c r="G11" s="63"/>
      <c r="H11" s="63"/>
      <c r="I11" s="63"/>
      <c r="J11" s="63"/>
    </row>
    <row r="12" spans="2:10" x14ac:dyDescent="0.2">
      <c r="B12" s="63"/>
      <c r="C12" s="64"/>
      <c r="D12" s="63" t="s">
        <v>76</v>
      </c>
      <c r="E12" s="63" t="s">
        <v>77</v>
      </c>
      <c r="F12" s="63" t="s">
        <v>73</v>
      </c>
      <c r="G12" s="63"/>
      <c r="H12" s="63"/>
      <c r="I12" s="63"/>
      <c r="J12" s="63"/>
    </row>
    <row r="13" spans="2:10" x14ac:dyDescent="0.2">
      <c r="B13" s="63"/>
      <c r="C13" s="64"/>
      <c r="D13" s="63" t="s">
        <v>78</v>
      </c>
      <c r="E13" s="63" t="s">
        <v>79</v>
      </c>
      <c r="F13" s="63" t="s">
        <v>73</v>
      </c>
      <c r="G13" s="63"/>
      <c r="H13" s="63"/>
      <c r="I13" s="63"/>
      <c r="J13" s="63"/>
    </row>
    <row r="14" spans="2:10" x14ac:dyDescent="0.2">
      <c r="B14" s="63"/>
      <c r="C14" s="64"/>
      <c r="D14" s="63" t="s">
        <v>80</v>
      </c>
      <c r="E14" s="63" t="s">
        <v>81</v>
      </c>
      <c r="F14" s="63" t="s">
        <v>73</v>
      </c>
      <c r="G14" s="63"/>
      <c r="H14" s="63"/>
      <c r="I14" s="63"/>
      <c r="J14" s="63"/>
    </row>
    <row r="15" spans="2:10" x14ac:dyDescent="0.2">
      <c r="B15" s="63"/>
      <c r="C15" s="64"/>
      <c r="D15" s="63" t="s">
        <v>82</v>
      </c>
      <c r="E15" s="63" t="s">
        <v>83</v>
      </c>
      <c r="F15" s="63" t="s">
        <v>73</v>
      </c>
      <c r="G15" s="63"/>
      <c r="H15" s="63"/>
      <c r="I15" s="63"/>
      <c r="J15" s="63"/>
    </row>
    <row r="16" spans="2:10" x14ac:dyDescent="0.2">
      <c r="B16" s="63"/>
      <c r="C16" s="64"/>
      <c r="D16" s="63" t="s">
        <v>84</v>
      </c>
      <c r="E16" s="63" t="s">
        <v>85</v>
      </c>
      <c r="F16" s="63" t="s">
        <v>73</v>
      </c>
      <c r="G16" s="63"/>
      <c r="H16" s="63"/>
      <c r="I16" s="63"/>
      <c r="J16" s="63"/>
    </row>
    <row r="17" spans="2:10" x14ac:dyDescent="0.2">
      <c r="B17" s="63"/>
      <c r="C17" s="64"/>
      <c r="D17" s="63" t="s">
        <v>86</v>
      </c>
      <c r="E17" s="63" t="s">
        <v>87</v>
      </c>
      <c r="F17" s="63" t="s">
        <v>73</v>
      </c>
      <c r="G17" s="63"/>
      <c r="H17" s="63"/>
      <c r="I17" s="63"/>
      <c r="J17" s="63"/>
    </row>
    <row r="18" spans="2:10" x14ac:dyDescent="0.2">
      <c r="B18" s="63"/>
      <c r="C18" s="64"/>
      <c r="D18" s="63" t="s">
        <v>88</v>
      </c>
      <c r="E18" s="63" t="s">
        <v>89</v>
      </c>
      <c r="F18" s="63" t="s">
        <v>73</v>
      </c>
      <c r="G18" s="63"/>
      <c r="H18" s="63"/>
      <c r="I18" s="63"/>
      <c r="J18" s="63"/>
    </row>
    <row r="19" spans="2:10" x14ac:dyDescent="0.2">
      <c r="B19" s="63"/>
      <c r="C19" s="64"/>
      <c r="D19" s="63" t="s">
        <v>90</v>
      </c>
      <c r="E19" s="63" t="s">
        <v>91</v>
      </c>
      <c r="F19" s="63" t="s">
        <v>73</v>
      </c>
      <c r="G19" s="63"/>
      <c r="H19" s="63"/>
      <c r="I19" s="63"/>
      <c r="J19" s="63"/>
    </row>
    <row r="20" spans="2:10" x14ac:dyDescent="0.2">
      <c r="B20" s="63"/>
      <c r="C20" s="64"/>
      <c r="D20" s="63" t="s">
        <v>92</v>
      </c>
      <c r="E20" s="63" t="s">
        <v>93</v>
      </c>
      <c r="F20" s="63" t="s">
        <v>73</v>
      </c>
      <c r="G20" s="63"/>
      <c r="H20" s="63"/>
      <c r="I20" s="63"/>
      <c r="J20" s="63"/>
    </row>
    <row r="21" spans="2:10" x14ac:dyDescent="0.2">
      <c r="B21" s="63"/>
      <c r="C21" s="64"/>
      <c r="D21" s="63" t="s">
        <v>94</v>
      </c>
      <c r="E21" s="63" t="s">
        <v>95</v>
      </c>
      <c r="F21" s="63" t="s">
        <v>73</v>
      </c>
      <c r="G21" s="63"/>
      <c r="H21" s="63"/>
      <c r="I21" s="63"/>
      <c r="J21" s="63"/>
    </row>
    <row r="22" spans="2:10" x14ac:dyDescent="0.2">
      <c r="B22" s="63"/>
      <c r="C22" s="64"/>
      <c r="D22" s="63" t="s">
        <v>96</v>
      </c>
      <c r="E22" s="63" t="s">
        <v>97</v>
      </c>
      <c r="F22" s="63" t="s">
        <v>73</v>
      </c>
      <c r="G22" s="63"/>
      <c r="H22" s="63"/>
      <c r="I22" s="63"/>
      <c r="J22" s="63"/>
    </row>
    <row r="23" spans="2:10" x14ac:dyDescent="0.2">
      <c r="B23" s="63"/>
      <c r="C23" s="64"/>
      <c r="D23" s="63" t="s">
        <v>98</v>
      </c>
      <c r="E23" s="63" t="s">
        <v>99</v>
      </c>
      <c r="F23" s="63" t="s">
        <v>73</v>
      </c>
      <c r="G23" s="63"/>
      <c r="H23" s="63"/>
      <c r="I23" s="63"/>
      <c r="J23" s="63"/>
    </row>
    <row r="24" spans="2:10" x14ac:dyDescent="0.2">
      <c r="B24" s="63"/>
      <c r="C24" s="64"/>
      <c r="D24" s="63" t="s">
        <v>100</v>
      </c>
      <c r="E24" s="63" t="s">
        <v>101</v>
      </c>
      <c r="F24" s="63" t="s">
        <v>73</v>
      </c>
      <c r="G24" s="63"/>
      <c r="H24" s="63"/>
      <c r="I24" s="63"/>
      <c r="J24" s="63"/>
    </row>
    <row r="25" spans="2:10" x14ac:dyDescent="0.2">
      <c r="B25" s="63"/>
      <c r="C25" s="64"/>
      <c r="D25" s="63" t="s">
        <v>102</v>
      </c>
      <c r="E25" s="63" t="s">
        <v>103</v>
      </c>
      <c r="F25" s="63" t="s">
        <v>73</v>
      </c>
      <c r="G25" s="63"/>
      <c r="H25" s="63"/>
      <c r="I25" s="63"/>
      <c r="J25" s="63"/>
    </row>
    <row r="26" spans="2:10" x14ac:dyDescent="0.2">
      <c r="B26" s="63"/>
      <c r="C26" s="64"/>
      <c r="D26" s="63" t="s">
        <v>104</v>
      </c>
      <c r="E26" s="63" t="s">
        <v>105</v>
      </c>
      <c r="F26" s="63" t="s">
        <v>73</v>
      </c>
      <c r="G26" s="63"/>
      <c r="H26" s="63"/>
      <c r="I26" s="63"/>
      <c r="J26" s="63"/>
    </row>
    <row r="27" spans="2:10" x14ac:dyDescent="0.2">
      <c r="B27" s="63"/>
      <c r="C27" s="64"/>
      <c r="D27" s="63" t="s">
        <v>106</v>
      </c>
      <c r="E27" s="63" t="s">
        <v>107</v>
      </c>
      <c r="F27" s="63" t="s">
        <v>73</v>
      </c>
      <c r="G27" s="63"/>
      <c r="H27" s="63"/>
      <c r="I27" s="63"/>
      <c r="J27" s="63"/>
    </row>
    <row r="28" spans="2:10" x14ac:dyDescent="0.2">
      <c r="B28" s="63"/>
      <c r="C28" s="64"/>
      <c r="D28" s="63" t="s">
        <v>108</v>
      </c>
      <c r="E28" s="63" t="s">
        <v>109</v>
      </c>
      <c r="F28" s="63" t="s">
        <v>73</v>
      </c>
      <c r="G28" s="63"/>
      <c r="H28" s="63"/>
      <c r="I28" s="63"/>
      <c r="J28" s="63"/>
    </row>
    <row r="29" spans="2:10" x14ac:dyDescent="0.2">
      <c r="B29" s="63"/>
      <c r="C29" s="64"/>
      <c r="D29" s="63" t="s">
        <v>110</v>
      </c>
      <c r="E29" s="63" t="s">
        <v>111</v>
      </c>
      <c r="F29" s="63" t="s">
        <v>73</v>
      </c>
      <c r="G29" s="63"/>
      <c r="H29" s="63"/>
      <c r="I29" s="63"/>
      <c r="J29" s="63"/>
    </row>
    <row r="30" spans="2:10" x14ac:dyDescent="0.2">
      <c r="B30" s="63"/>
      <c r="C30" s="64"/>
      <c r="D30" s="63" t="s">
        <v>112</v>
      </c>
      <c r="E30" s="63" t="s">
        <v>113</v>
      </c>
      <c r="F30" s="63" t="s">
        <v>73</v>
      </c>
      <c r="G30" s="63"/>
      <c r="H30" s="63"/>
      <c r="I30" s="63"/>
      <c r="J30" s="63"/>
    </row>
    <row r="31" spans="2:10" x14ac:dyDescent="0.2">
      <c r="B31" s="63"/>
      <c r="C31" s="64"/>
      <c r="D31" s="63" t="s">
        <v>114</v>
      </c>
      <c r="E31" s="63" t="s">
        <v>115</v>
      </c>
      <c r="F31" s="63" t="s">
        <v>73</v>
      </c>
      <c r="G31" s="63"/>
      <c r="H31" s="63"/>
      <c r="I31" s="63"/>
      <c r="J31" s="63"/>
    </row>
    <row r="32" spans="2:10" x14ac:dyDescent="0.2">
      <c r="B32" s="63"/>
      <c r="C32" s="64"/>
      <c r="D32" s="63" t="s">
        <v>116</v>
      </c>
      <c r="E32" s="63" t="s">
        <v>117</v>
      </c>
      <c r="F32" s="63" t="s">
        <v>73</v>
      </c>
      <c r="G32" s="63"/>
      <c r="H32" s="63"/>
      <c r="I32" s="63"/>
      <c r="J32" s="63"/>
    </row>
    <row r="33" spans="2:10" x14ac:dyDescent="0.2">
      <c r="B33" s="63"/>
      <c r="C33" s="64"/>
      <c r="D33" s="63" t="s">
        <v>118</v>
      </c>
      <c r="E33" s="63" t="s">
        <v>119</v>
      </c>
      <c r="F33" s="63" t="s">
        <v>73</v>
      </c>
      <c r="G33" s="63"/>
      <c r="H33" s="63"/>
      <c r="I33" s="63"/>
      <c r="J33" s="63"/>
    </row>
    <row r="34" spans="2:10" x14ac:dyDescent="0.2">
      <c r="B34" s="63"/>
      <c r="C34" s="64"/>
      <c r="D34" s="63" t="s">
        <v>120</v>
      </c>
      <c r="E34" s="63" t="s">
        <v>121</v>
      </c>
      <c r="F34" s="63" t="s">
        <v>73</v>
      </c>
      <c r="G34" s="63"/>
      <c r="H34" s="63"/>
      <c r="I34" s="63"/>
      <c r="J34" s="63"/>
    </row>
    <row r="35" spans="2:10" x14ac:dyDescent="0.2">
      <c r="B35" s="63"/>
      <c r="C35" s="64"/>
      <c r="D35" s="63" t="s">
        <v>122</v>
      </c>
      <c r="E35" s="63" t="s">
        <v>123</v>
      </c>
      <c r="F35" s="63" t="s">
        <v>73</v>
      </c>
      <c r="G35" s="63"/>
      <c r="H35" s="63"/>
      <c r="I35" s="63"/>
      <c r="J35" s="63"/>
    </row>
    <row r="36" spans="2:10" x14ac:dyDescent="0.2">
      <c r="B36" s="63"/>
      <c r="C36" s="64"/>
      <c r="D36" s="63" t="s">
        <v>124</v>
      </c>
      <c r="E36" s="63" t="s">
        <v>125</v>
      </c>
      <c r="F36" s="63" t="s">
        <v>73</v>
      </c>
      <c r="G36" s="63"/>
      <c r="H36" s="63"/>
      <c r="I36" s="63"/>
      <c r="J36" s="63"/>
    </row>
    <row r="37" spans="2:10" x14ac:dyDescent="0.2">
      <c r="B37" s="63"/>
      <c r="C37" s="64"/>
      <c r="D37" s="63" t="s">
        <v>126</v>
      </c>
      <c r="E37" s="63" t="s">
        <v>127</v>
      </c>
      <c r="F37" s="63" t="s">
        <v>73</v>
      </c>
      <c r="G37" s="63"/>
      <c r="H37" s="63"/>
      <c r="I37" s="63"/>
      <c r="J37" s="63"/>
    </row>
    <row r="38" spans="2:10" x14ac:dyDescent="0.2">
      <c r="B38" s="63"/>
      <c r="C38" s="64"/>
      <c r="D38" s="63" t="s">
        <v>128</v>
      </c>
      <c r="E38" s="63" t="s">
        <v>129</v>
      </c>
      <c r="F38" s="63" t="s">
        <v>73</v>
      </c>
      <c r="G38" s="63"/>
      <c r="H38" s="63"/>
      <c r="I38" s="63"/>
      <c r="J38" s="63"/>
    </row>
    <row r="39" spans="2:10" x14ac:dyDescent="0.2">
      <c r="B39" s="63"/>
      <c r="C39" s="64"/>
      <c r="D39" s="63" t="s">
        <v>130</v>
      </c>
      <c r="E39" s="63" t="s">
        <v>131</v>
      </c>
      <c r="F39" s="63" t="s">
        <v>73</v>
      </c>
      <c r="G39" s="63"/>
      <c r="H39" s="63"/>
      <c r="I39" s="63"/>
      <c r="J39" s="63"/>
    </row>
    <row r="40" spans="2:10" x14ac:dyDescent="0.2">
      <c r="B40" s="63"/>
      <c r="C40" s="64"/>
      <c r="D40" s="63" t="s">
        <v>132</v>
      </c>
      <c r="E40" s="63" t="s">
        <v>133</v>
      </c>
      <c r="F40" s="63" t="s">
        <v>73</v>
      </c>
      <c r="G40" s="63"/>
      <c r="H40" s="63"/>
      <c r="I40" s="63"/>
      <c r="J40" s="63"/>
    </row>
    <row r="41" spans="2:10" x14ac:dyDescent="0.2">
      <c r="B41" s="63"/>
      <c r="C41" s="64"/>
      <c r="D41" s="63" t="s">
        <v>134</v>
      </c>
      <c r="E41" s="63" t="s">
        <v>135</v>
      </c>
      <c r="F41" s="63" t="s">
        <v>73</v>
      </c>
      <c r="G41" s="63"/>
      <c r="H41" s="63"/>
      <c r="I41" s="63"/>
      <c r="J41" s="63"/>
    </row>
    <row r="42" spans="2:10" x14ac:dyDescent="0.2">
      <c r="B42" s="63"/>
      <c r="C42" s="64"/>
      <c r="D42" s="63" t="s">
        <v>136</v>
      </c>
      <c r="E42" s="63" t="s">
        <v>137</v>
      </c>
      <c r="F42" s="63" t="s">
        <v>73</v>
      </c>
      <c r="G42" s="63"/>
      <c r="H42" s="63"/>
      <c r="I42" s="63"/>
      <c r="J42" s="63"/>
    </row>
    <row r="43" spans="2:10" x14ac:dyDescent="0.2">
      <c r="B43" s="63"/>
      <c r="C43" s="64"/>
      <c r="D43" s="63" t="s">
        <v>138</v>
      </c>
      <c r="E43" s="63" t="s">
        <v>139</v>
      </c>
      <c r="F43" s="63" t="s">
        <v>73</v>
      </c>
      <c r="G43" s="63"/>
      <c r="H43" s="63"/>
      <c r="I43" s="63"/>
      <c r="J43" s="63"/>
    </row>
    <row r="44" spans="2:10" x14ac:dyDescent="0.2">
      <c r="B44" s="63"/>
      <c r="C44" s="64"/>
      <c r="D44" s="63" t="s">
        <v>140</v>
      </c>
      <c r="E44" s="63" t="s">
        <v>141</v>
      </c>
      <c r="F44" s="63" t="s">
        <v>73</v>
      </c>
      <c r="G44" s="63"/>
      <c r="H44" s="63"/>
      <c r="I44" s="63"/>
      <c r="J44" s="63"/>
    </row>
    <row r="45" spans="2:10" x14ac:dyDescent="0.2">
      <c r="B45" s="63"/>
      <c r="C45" s="64"/>
      <c r="D45" s="63" t="s">
        <v>142</v>
      </c>
      <c r="E45" s="63" t="s">
        <v>143</v>
      </c>
      <c r="F45" s="63" t="s">
        <v>73</v>
      </c>
      <c r="G45" s="63"/>
      <c r="H45" s="63"/>
      <c r="I45" s="63"/>
      <c r="J45" s="63"/>
    </row>
    <row r="46" spans="2:10" x14ac:dyDescent="0.2">
      <c r="B46" s="63"/>
      <c r="C46" s="64"/>
      <c r="D46" s="63" t="s">
        <v>307</v>
      </c>
      <c r="E46" s="63" t="s">
        <v>306</v>
      </c>
      <c r="F46" s="63" t="s">
        <v>73</v>
      </c>
      <c r="G46" s="63"/>
      <c r="H46" s="63"/>
      <c r="I46" s="63"/>
      <c r="J46" s="63"/>
    </row>
    <row r="47" spans="2:10" x14ac:dyDescent="0.2">
      <c r="B47" s="63"/>
      <c r="C47" s="64"/>
      <c r="D47" s="63" t="s">
        <v>144</v>
      </c>
      <c r="E47" s="63" t="s">
        <v>145</v>
      </c>
      <c r="F47" s="63" t="s">
        <v>73</v>
      </c>
      <c r="G47" s="63"/>
      <c r="H47" s="63"/>
      <c r="I47" s="63"/>
      <c r="J47" s="63"/>
    </row>
    <row r="48" spans="2:10" x14ac:dyDescent="0.2">
      <c r="B48" s="63"/>
      <c r="C48" s="64"/>
      <c r="D48" s="63" t="s">
        <v>308</v>
      </c>
      <c r="E48" s="63" t="s">
        <v>309</v>
      </c>
      <c r="F48" s="63" t="s">
        <v>73</v>
      </c>
      <c r="G48" s="63"/>
      <c r="H48" s="63"/>
      <c r="I48" s="63"/>
      <c r="J48" s="63"/>
    </row>
    <row r="49" spans="2:10" x14ac:dyDescent="0.2">
      <c r="B49" s="63"/>
      <c r="C49" s="64"/>
      <c r="D49" s="63" t="s">
        <v>146</v>
      </c>
      <c r="E49" s="63" t="s">
        <v>147</v>
      </c>
      <c r="F49" s="63" t="s">
        <v>73</v>
      </c>
      <c r="G49" s="63"/>
      <c r="H49" s="63"/>
      <c r="I49" s="63"/>
      <c r="J49" s="63" t="s">
        <v>318</v>
      </c>
    </row>
    <row r="50" spans="2:10" x14ac:dyDescent="0.2">
      <c r="B50" s="63" t="s">
        <v>148</v>
      </c>
      <c r="C50" s="64"/>
      <c r="D50" s="63" t="s">
        <v>149</v>
      </c>
      <c r="E50" s="63" t="s">
        <v>150</v>
      </c>
      <c r="F50" s="63" t="s">
        <v>151</v>
      </c>
      <c r="G50" s="63"/>
      <c r="H50" s="63"/>
      <c r="I50" s="63"/>
      <c r="J50" s="63"/>
    </row>
    <row r="51" spans="2:10" x14ac:dyDescent="0.2">
      <c r="B51" s="63"/>
      <c r="C51" s="64"/>
      <c r="D51" s="63" t="s">
        <v>152</v>
      </c>
      <c r="E51" s="63" t="s">
        <v>153</v>
      </c>
      <c r="F51" s="63" t="s">
        <v>151</v>
      </c>
      <c r="G51" s="63"/>
      <c r="H51" s="63"/>
      <c r="I51" s="63"/>
      <c r="J51" s="63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B2" sqref="B2"/>
    </sheetView>
  </sheetViews>
  <sheetFormatPr defaultRowHeight="12.75" x14ac:dyDescent="0.2"/>
  <cols>
    <col min="1" max="1" width="3.140625" customWidth="1"/>
    <col min="2" max="2" width="15.85546875" customWidth="1"/>
    <col min="3" max="3" width="13.5703125" customWidth="1"/>
    <col min="4" max="5" width="11.85546875" customWidth="1"/>
    <col min="8" max="8" width="14.5703125" customWidth="1"/>
    <col min="9" max="9" width="12.140625" customWidth="1"/>
  </cols>
  <sheetData>
    <row r="1" spans="1:10" ht="26.25" x14ac:dyDescent="0.4">
      <c r="B1" s="46" t="s">
        <v>68</v>
      </c>
    </row>
    <row r="2" spans="1:10" ht="18" x14ac:dyDescent="0.25">
      <c r="A2" s="14"/>
    </row>
    <row r="3" spans="1:10" ht="18" x14ac:dyDescent="0.25">
      <c r="A3" s="14"/>
      <c r="B3" s="25" t="s">
        <v>35</v>
      </c>
    </row>
    <row r="5" spans="1:10" ht="22.5" customHeight="1" x14ac:dyDescent="0.25">
      <c r="A5" s="13"/>
      <c r="B5" s="54" t="s">
        <v>46</v>
      </c>
      <c r="C5" s="65"/>
      <c r="D5" s="65"/>
      <c r="E5" s="65"/>
      <c r="F5" s="65"/>
      <c r="G5" s="65"/>
      <c r="H5" s="65"/>
      <c r="I5" s="65"/>
      <c r="J5" s="65"/>
    </row>
    <row r="6" spans="1:10" ht="18" customHeight="1" x14ac:dyDescent="0.2">
      <c r="B6" s="57" t="s">
        <v>17</v>
      </c>
      <c r="C6" s="57"/>
      <c r="D6" s="65"/>
      <c r="E6" s="65"/>
      <c r="F6" s="65"/>
      <c r="G6" s="65"/>
      <c r="H6" s="65"/>
      <c r="I6" s="65"/>
      <c r="J6" s="65"/>
    </row>
    <row r="7" spans="1:10" ht="18" customHeight="1" x14ac:dyDescent="0.2">
      <c r="B7" s="59" t="s">
        <v>11</v>
      </c>
      <c r="C7" s="59" t="s">
        <v>32</v>
      </c>
      <c r="D7" s="59" t="s">
        <v>1</v>
      </c>
      <c r="E7" s="59" t="s">
        <v>2</v>
      </c>
      <c r="F7" s="59" t="s">
        <v>18</v>
      </c>
      <c r="G7" s="59" t="s">
        <v>19</v>
      </c>
      <c r="H7" s="59" t="s">
        <v>20</v>
      </c>
      <c r="I7" s="59" t="s">
        <v>21</v>
      </c>
      <c r="J7" s="59" t="s">
        <v>22</v>
      </c>
    </row>
    <row r="8" spans="1:10" ht="39" thickBot="1" x14ac:dyDescent="0.25">
      <c r="B8" s="62" t="s">
        <v>59</v>
      </c>
      <c r="C8" s="62" t="s">
        <v>33</v>
      </c>
      <c r="D8" s="62" t="s">
        <v>23</v>
      </c>
      <c r="E8" s="62" t="s">
        <v>24</v>
      </c>
      <c r="F8" s="62" t="s">
        <v>25</v>
      </c>
      <c r="G8" s="62" t="s">
        <v>26</v>
      </c>
      <c r="H8" s="62" t="s">
        <v>65</v>
      </c>
      <c r="I8" s="62" t="s">
        <v>64</v>
      </c>
      <c r="J8" s="62" t="s">
        <v>27</v>
      </c>
    </row>
    <row r="9" spans="1:10" x14ac:dyDescent="0.2">
      <c r="B9" s="64" t="s">
        <v>154</v>
      </c>
      <c r="C9" s="64"/>
      <c r="D9" s="64" t="s">
        <v>155</v>
      </c>
      <c r="E9" s="64" t="s">
        <v>156</v>
      </c>
      <c r="F9" s="64" t="s">
        <v>73</v>
      </c>
      <c r="G9" s="64" t="s">
        <v>312</v>
      </c>
      <c r="H9" s="64"/>
      <c r="I9" s="64"/>
      <c r="J9" s="64"/>
    </row>
    <row r="10" spans="1:10" x14ac:dyDescent="0.2">
      <c r="B10" s="64"/>
      <c r="C10" s="64"/>
      <c r="D10" s="64" t="s">
        <v>157</v>
      </c>
      <c r="E10" s="64" t="s">
        <v>158</v>
      </c>
      <c r="F10" s="64" t="s">
        <v>73</v>
      </c>
      <c r="G10" s="64" t="s">
        <v>312</v>
      </c>
      <c r="H10" s="64"/>
      <c r="I10" s="64"/>
      <c r="J10" s="64"/>
    </row>
    <row r="11" spans="1:10" x14ac:dyDescent="0.2">
      <c r="B11" s="64"/>
      <c r="C11" s="64"/>
      <c r="D11" s="64" t="s">
        <v>159</v>
      </c>
      <c r="E11" s="64" t="s">
        <v>160</v>
      </c>
      <c r="F11" s="64" t="s">
        <v>73</v>
      </c>
      <c r="G11" s="64" t="s">
        <v>312</v>
      </c>
      <c r="H11" s="64"/>
      <c r="I11" s="64"/>
      <c r="J11" s="64"/>
    </row>
    <row r="12" spans="1:10" x14ac:dyDescent="0.2">
      <c r="B12" s="64"/>
      <c r="C12" s="64"/>
      <c r="D12" s="64" t="s">
        <v>161</v>
      </c>
      <c r="E12" s="64" t="s">
        <v>162</v>
      </c>
      <c r="F12" s="64" t="s">
        <v>73</v>
      </c>
      <c r="G12" s="64" t="s">
        <v>312</v>
      </c>
      <c r="H12" s="64"/>
      <c r="I12" s="64"/>
      <c r="J12" s="64"/>
    </row>
    <row r="13" spans="1:10" x14ac:dyDescent="0.2">
      <c r="B13" s="64"/>
      <c r="C13" s="64"/>
      <c r="D13" s="64" t="s">
        <v>163</v>
      </c>
      <c r="E13" s="64" t="s">
        <v>164</v>
      </c>
      <c r="F13" s="64" t="s">
        <v>73</v>
      </c>
      <c r="G13" s="64" t="s">
        <v>312</v>
      </c>
      <c r="H13" s="64"/>
      <c r="I13" s="64"/>
      <c r="J13" s="64"/>
    </row>
    <row r="14" spans="1:10" x14ac:dyDescent="0.2">
      <c r="B14" s="64"/>
      <c r="C14" s="64"/>
      <c r="D14" s="64" t="s">
        <v>165</v>
      </c>
      <c r="E14" s="64" t="s">
        <v>166</v>
      </c>
      <c r="F14" s="64" t="s">
        <v>73</v>
      </c>
      <c r="G14" s="64" t="s">
        <v>312</v>
      </c>
      <c r="H14" s="64"/>
      <c r="I14" s="64"/>
      <c r="J14" s="64"/>
    </row>
    <row r="15" spans="1:10" x14ac:dyDescent="0.2">
      <c r="B15" s="64"/>
      <c r="C15" s="64"/>
      <c r="D15" s="64" t="s">
        <v>167</v>
      </c>
      <c r="E15" s="64" t="s">
        <v>168</v>
      </c>
      <c r="F15" s="64" t="s">
        <v>73</v>
      </c>
      <c r="G15" s="64" t="s">
        <v>312</v>
      </c>
      <c r="H15" s="64"/>
      <c r="I15" s="64"/>
      <c r="J15" s="64"/>
    </row>
    <row r="16" spans="1:10" x14ac:dyDescent="0.2">
      <c r="B16" s="64"/>
      <c r="C16" s="64"/>
      <c r="D16" s="64" t="s">
        <v>169</v>
      </c>
      <c r="E16" s="64" t="s">
        <v>170</v>
      </c>
      <c r="F16" s="64" t="s">
        <v>73</v>
      </c>
      <c r="G16" s="64" t="s">
        <v>312</v>
      </c>
      <c r="H16" s="64"/>
      <c r="I16" s="64"/>
      <c r="J16" s="64"/>
    </row>
    <row r="17" spans="2:10" x14ac:dyDescent="0.2">
      <c r="B17" s="64"/>
      <c r="C17" s="64"/>
      <c r="D17" s="64" t="s">
        <v>171</v>
      </c>
      <c r="E17" s="64" t="s">
        <v>172</v>
      </c>
      <c r="F17" s="64" t="s">
        <v>73</v>
      </c>
      <c r="G17" s="64" t="s">
        <v>312</v>
      </c>
      <c r="H17" s="64"/>
      <c r="I17" s="64"/>
      <c r="J17" s="64"/>
    </row>
    <row r="18" spans="2:10" x14ac:dyDescent="0.2">
      <c r="B18" s="64"/>
      <c r="C18" s="64"/>
      <c r="D18" s="64" t="s">
        <v>173</v>
      </c>
      <c r="E18" s="64" t="s">
        <v>174</v>
      </c>
      <c r="F18" s="64" t="s">
        <v>73</v>
      </c>
      <c r="G18" s="64" t="s">
        <v>312</v>
      </c>
      <c r="H18" s="64"/>
      <c r="I18" s="64"/>
      <c r="J18" s="64"/>
    </row>
    <row r="19" spans="2:10" x14ac:dyDescent="0.2">
      <c r="B19" s="64"/>
      <c r="C19" s="64"/>
      <c r="D19" s="64" t="s">
        <v>175</v>
      </c>
      <c r="E19" s="64" t="s">
        <v>176</v>
      </c>
      <c r="F19" s="64" t="s">
        <v>73</v>
      </c>
      <c r="G19" s="64" t="s">
        <v>312</v>
      </c>
      <c r="H19" s="64"/>
      <c r="I19" s="64"/>
      <c r="J19" s="64"/>
    </row>
    <row r="20" spans="2:10" x14ac:dyDescent="0.2">
      <c r="B20" s="64"/>
      <c r="C20" s="64"/>
      <c r="D20" s="64" t="s">
        <v>177</v>
      </c>
      <c r="E20" s="64" t="s">
        <v>178</v>
      </c>
      <c r="F20" s="64" t="s">
        <v>73</v>
      </c>
      <c r="G20" s="64" t="s">
        <v>312</v>
      </c>
      <c r="H20" s="64"/>
      <c r="I20" s="64"/>
      <c r="J20" s="64"/>
    </row>
    <row r="21" spans="2:10" x14ac:dyDescent="0.2">
      <c r="B21" s="64"/>
      <c r="C21" s="64"/>
      <c r="D21" s="64" t="s">
        <v>179</v>
      </c>
      <c r="E21" s="64" t="s">
        <v>180</v>
      </c>
      <c r="F21" s="64" t="s">
        <v>73</v>
      </c>
      <c r="G21" s="64" t="s">
        <v>312</v>
      </c>
      <c r="H21" s="64"/>
      <c r="I21" s="64"/>
      <c r="J21" s="64"/>
    </row>
    <row r="22" spans="2:10" x14ac:dyDescent="0.2">
      <c r="B22" s="64"/>
      <c r="C22" s="64"/>
      <c r="D22" s="64" t="s">
        <v>181</v>
      </c>
      <c r="E22" s="64" t="s">
        <v>182</v>
      </c>
      <c r="F22" s="64" t="s">
        <v>73</v>
      </c>
      <c r="G22" s="64" t="s">
        <v>312</v>
      </c>
      <c r="H22" s="64"/>
      <c r="I22" s="64"/>
      <c r="J22" s="64"/>
    </row>
    <row r="23" spans="2:10" x14ac:dyDescent="0.2">
      <c r="B23" s="64"/>
      <c r="C23" s="64"/>
      <c r="D23" s="64" t="s">
        <v>183</v>
      </c>
      <c r="E23" s="64" t="s">
        <v>184</v>
      </c>
      <c r="F23" s="64" t="s">
        <v>73</v>
      </c>
      <c r="G23" s="64" t="s">
        <v>312</v>
      </c>
      <c r="H23" s="64"/>
      <c r="I23" s="64"/>
      <c r="J23" s="64"/>
    </row>
    <row r="24" spans="2:10" x14ac:dyDescent="0.2">
      <c r="B24" s="64"/>
      <c r="C24" s="64"/>
      <c r="D24" s="64" t="s">
        <v>185</v>
      </c>
      <c r="E24" s="64" t="s">
        <v>186</v>
      </c>
      <c r="F24" s="64" t="s">
        <v>73</v>
      </c>
      <c r="G24" s="64" t="s">
        <v>312</v>
      </c>
      <c r="H24" s="64"/>
      <c r="I24" s="64"/>
      <c r="J24" s="64"/>
    </row>
    <row r="25" spans="2:10" x14ac:dyDescent="0.2">
      <c r="B25" s="64"/>
      <c r="C25" s="64"/>
      <c r="D25" s="64" t="s">
        <v>187</v>
      </c>
      <c r="E25" s="64" t="s">
        <v>188</v>
      </c>
      <c r="F25" s="64" t="s">
        <v>73</v>
      </c>
      <c r="G25" s="64" t="s">
        <v>312</v>
      </c>
      <c r="H25" s="64"/>
      <c r="I25" s="64"/>
      <c r="J25" s="64"/>
    </row>
    <row r="26" spans="2:10" x14ac:dyDescent="0.2">
      <c r="B26" s="64"/>
      <c r="C26" s="64"/>
      <c r="D26" s="64" t="s">
        <v>189</v>
      </c>
      <c r="E26" s="64" t="s">
        <v>190</v>
      </c>
      <c r="F26" s="64" t="s">
        <v>73</v>
      </c>
      <c r="G26" s="64" t="s">
        <v>312</v>
      </c>
      <c r="H26" s="64"/>
      <c r="I26" s="64"/>
      <c r="J26" s="64"/>
    </row>
    <row r="27" spans="2:10" x14ac:dyDescent="0.2">
      <c r="B27" s="64"/>
      <c r="C27" s="64"/>
      <c r="D27" s="64" t="s">
        <v>191</v>
      </c>
      <c r="E27" s="64" t="s">
        <v>192</v>
      </c>
      <c r="F27" s="64" t="s">
        <v>73</v>
      </c>
      <c r="G27" s="64" t="s">
        <v>312</v>
      </c>
      <c r="H27" s="64"/>
      <c r="I27" s="64"/>
      <c r="J27" s="64"/>
    </row>
    <row r="28" spans="2:10" x14ac:dyDescent="0.2">
      <c r="B28" s="64"/>
      <c r="C28" s="64"/>
      <c r="D28" s="64" t="s">
        <v>193</v>
      </c>
      <c r="E28" s="64" t="s">
        <v>194</v>
      </c>
      <c r="F28" s="64" t="s">
        <v>73</v>
      </c>
      <c r="G28" s="64" t="s">
        <v>312</v>
      </c>
      <c r="H28" s="64"/>
      <c r="I28" s="64"/>
      <c r="J28" s="64"/>
    </row>
    <row r="29" spans="2:10" x14ac:dyDescent="0.2">
      <c r="B29" s="64"/>
      <c r="C29" s="64"/>
      <c r="D29" s="64" t="s">
        <v>195</v>
      </c>
      <c r="E29" s="64" t="s">
        <v>196</v>
      </c>
      <c r="F29" s="64" t="s">
        <v>73</v>
      </c>
      <c r="G29" s="64" t="s">
        <v>312</v>
      </c>
      <c r="H29" s="64"/>
      <c r="I29" s="64"/>
      <c r="J29" s="64"/>
    </row>
    <row r="30" spans="2:10" x14ac:dyDescent="0.2">
      <c r="B30" s="64"/>
      <c r="C30" s="64"/>
      <c r="D30" s="64" t="s">
        <v>197</v>
      </c>
      <c r="E30" s="64" t="s">
        <v>198</v>
      </c>
      <c r="F30" s="64" t="s">
        <v>73</v>
      </c>
      <c r="G30" s="64" t="s">
        <v>312</v>
      </c>
      <c r="H30" s="64"/>
      <c r="I30" s="64"/>
      <c r="J30" s="64"/>
    </row>
    <row r="31" spans="2:10" x14ac:dyDescent="0.2">
      <c r="B31" s="64"/>
      <c r="C31" s="64"/>
      <c r="D31" s="64" t="s">
        <v>199</v>
      </c>
      <c r="E31" s="64" t="s">
        <v>200</v>
      </c>
      <c r="F31" s="64" t="s">
        <v>73</v>
      </c>
      <c r="G31" s="64" t="s">
        <v>312</v>
      </c>
      <c r="H31" s="64"/>
      <c r="I31" s="64"/>
      <c r="J31" s="64"/>
    </row>
    <row r="32" spans="2:10" x14ac:dyDescent="0.2">
      <c r="B32" s="64"/>
      <c r="C32" s="64"/>
      <c r="D32" s="64" t="s">
        <v>201</v>
      </c>
      <c r="E32" s="64" t="s">
        <v>202</v>
      </c>
      <c r="F32" s="64" t="s">
        <v>73</v>
      </c>
      <c r="G32" s="64" t="s">
        <v>312</v>
      </c>
      <c r="H32" s="64"/>
      <c r="I32" s="64"/>
      <c r="J32" s="64"/>
    </row>
    <row r="33" spans="2:10" x14ac:dyDescent="0.2">
      <c r="B33" s="64"/>
      <c r="C33" s="64"/>
      <c r="D33" s="64" t="s">
        <v>203</v>
      </c>
      <c r="E33" s="64" t="s">
        <v>204</v>
      </c>
      <c r="F33" s="64" t="s">
        <v>73</v>
      </c>
      <c r="G33" s="64" t="s">
        <v>312</v>
      </c>
      <c r="H33" s="64"/>
      <c r="I33" s="64"/>
      <c r="J33" s="64"/>
    </row>
    <row r="34" spans="2:10" x14ac:dyDescent="0.2">
      <c r="B34" s="64"/>
      <c r="C34" s="64"/>
      <c r="D34" s="64" t="s">
        <v>205</v>
      </c>
      <c r="E34" s="64" t="s">
        <v>206</v>
      </c>
      <c r="F34" s="64" t="s">
        <v>73</v>
      </c>
      <c r="G34" s="64" t="s">
        <v>312</v>
      </c>
      <c r="H34" s="64"/>
      <c r="I34" s="64"/>
      <c r="J34" s="64"/>
    </row>
    <row r="35" spans="2:10" x14ac:dyDescent="0.2">
      <c r="B35" s="64"/>
      <c r="C35" s="64"/>
      <c r="D35" s="64" t="s">
        <v>207</v>
      </c>
      <c r="E35" s="64" t="s">
        <v>208</v>
      </c>
      <c r="F35" s="64" t="s">
        <v>73</v>
      </c>
      <c r="G35" s="64" t="s">
        <v>312</v>
      </c>
      <c r="H35" s="64"/>
      <c r="I35" s="64"/>
      <c r="J35" s="64"/>
    </row>
    <row r="36" spans="2:10" x14ac:dyDescent="0.2">
      <c r="B36" s="64"/>
      <c r="C36" s="64"/>
      <c r="D36" s="64" t="s">
        <v>209</v>
      </c>
      <c r="E36" s="64" t="s">
        <v>210</v>
      </c>
      <c r="F36" s="64" t="s">
        <v>73</v>
      </c>
      <c r="G36" s="64" t="s">
        <v>312</v>
      </c>
      <c r="H36" s="64"/>
      <c r="I36" s="64"/>
      <c r="J36" s="64"/>
    </row>
    <row r="37" spans="2:10" x14ac:dyDescent="0.2">
      <c r="B37" s="64"/>
      <c r="C37" s="64"/>
      <c r="D37" s="64" t="s">
        <v>211</v>
      </c>
      <c r="E37" s="64" t="s">
        <v>212</v>
      </c>
      <c r="F37" s="64" t="s">
        <v>73</v>
      </c>
      <c r="G37" s="64" t="s">
        <v>312</v>
      </c>
      <c r="H37" s="64"/>
      <c r="I37" s="64"/>
      <c r="J37" s="64"/>
    </row>
    <row r="38" spans="2:10" x14ac:dyDescent="0.2">
      <c r="B38" s="64"/>
      <c r="C38" s="64"/>
      <c r="D38" s="64" t="s">
        <v>213</v>
      </c>
      <c r="E38" s="64" t="s">
        <v>214</v>
      </c>
      <c r="F38" s="64" t="s">
        <v>73</v>
      </c>
      <c r="G38" s="64" t="s">
        <v>312</v>
      </c>
      <c r="H38" s="64"/>
      <c r="I38" s="64"/>
      <c r="J38" s="64"/>
    </row>
    <row r="39" spans="2:10" x14ac:dyDescent="0.2">
      <c r="B39" s="64"/>
      <c r="C39" s="64"/>
      <c r="D39" s="64" t="s">
        <v>215</v>
      </c>
      <c r="E39" s="64" t="s">
        <v>216</v>
      </c>
      <c r="F39" s="64" t="s">
        <v>73</v>
      </c>
      <c r="G39" s="64" t="s">
        <v>312</v>
      </c>
      <c r="H39" s="64"/>
      <c r="I39" s="64"/>
      <c r="J39" s="64"/>
    </row>
    <row r="40" spans="2:10" x14ac:dyDescent="0.2">
      <c r="B40" s="64"/>
      <c r="C40" s="64"/>
      <c r="D40" s="64" t="s">
        <v>217</v>
      </c>
      <c r="E40" s="64" t="s">
        <v>218</v>
      </c>
      <c r="F40" s="64" t="s">
        <v>73</v>
      </c>
      <c r="G40" s="64" t="s">
        <v>312</v>
      </c>
      <c r="H40" s="64"/>
      <c r="I40" s="64"/>
      <c r="J40" s="64"/>
    </row>
    <row r="41" spans="2:10" x14ac:dyDescent="0.2">
      <c r="B41" s="64"/>
      <c r="C41" s="64"/>
      <c r="D41" s="64" t="s">
        <v>219</v>
      </c>
      <c r="E41" s="64" t="s">
        <v>220</v>
      </c>
      <c r="F41" s="64" t="s">
        <v>73</v>
      </c>
      <c r="G41" s="64" t="s">
        <v>312</v>
      </c>
      <c r="H41" s="64"/>
      <c r="I41" s="64"/>
      <c r="J41" s="64"/>
    </row>
    <row r="42" spans="2:10" x14ac:dyDescent="0.2">
      <c r="B42" s="64"/>
      <c r="C42" s="64"/>
      <c r="D42" s="64" t="s">
        <v>221</v>
      </c>
      <c r="E42" s="64" t="s">
        <v>222</v>
      </c>
      <c r="F42" s="64" t="s">
        <v>73</v>
      </c>
      <c r="G42" s="64" t="s">
        <v>312</v>
      </c>
      <c r="H42" s="64"/>
      <c r="I42" s="64"/>
      <c r="J42" s="64"/>
    </row>
    <row r="43" spans="2:10" x14ac:dyDescent="0.2">
      <c r="B43" s="64"/>
      <c r="C43" s="64"/>
      <c r="D43" s="64" t="s">
        <v>223</v>
      </c>
      <c r="E43" s="64" t="s">
        <v>224</v>
      </c>
      <c r="F43" s="64" t="s">
        <v>73</v>
      </c>
      <c r="G43" s="64" t="s">
        <v>312</v>
      </c>
      <c r="H43" s="64"/>
      <c r="I43" s="64"/>
      <c r="J43" s="64"/>
    </row>
    <row r="44" spans="2:10" x14ac:dyDescent="0.2">
      <c r="B44" s="64" t="s">
        <v>225</v>
      </c>
      <c r="C44" s="64"/>
      <c r="D44" s="64" t="s">
        <v>226</v>
      </c>
      <c r="E44" s="64" t="s">
        <v>227</v>
      </c>
      <c r="F44" s="64" t="s">
        <v>73</v>
      </c>
      <c r="G44" s="64" t="s">
        <v>312</v>
      </c>
      <c r="H44" s="64"/>
      <c r="I44" s="64"/>
      <c r="J44" s="64"/>
    </row>
    <row r="45" spans="2:10" x14ac:dyDescent="0.2">
      <c r="B45" s="64"/>
      <c r="C45" s="64"/>
      <c r="D45" s="64" t="s">
        <v>228</v>
      </c>
      <c r="E45" s="64" t="s">
        <v>229</v>
      </c>
      <c r="F45" s="64" t="s">
        <v>73</v>
      </c>
      <c r="G45" s="64" t="s">
        <v>312</v>
      </c>
      <c r="H45" s="64"/>
      <c r="I45" s="64"/>
      <c r="J45" s="64"/>
    </row>
    <row r="46" spans="2:10" x14ac:dyDescent="0.2">
      <c r="B46" s="64" t="s">
        <v>230</v>
      </c>
      <c r="C46" s="64"/>
      <c r="D46" s="64" t="s">
        <v>231</v>
      </c>
      <c r="E46" s="64" t="s">
        <v>232</v>
      </c>
      <c r="F46" s="64" t="s">
        <v>73</v>
      </c>
      <c r="G46" s="64" t="s">
        <v>312</v>
      </c>
      <c r="H46" s="64"/>
      <c r="I46" s="64"/>
      <c r="J46" s="64"/>
    </row>
    <row r="47" spans="2:10" x14ac:dyDescent="0.2">
      <c r="B47" s="64"/>
      <c r="C47" s="64"/>
      <c r="D47" s="64" t="s">
        <v>233</v>
      </c>
      <c r="E47" s="64" t="s">
        <v>234</v>
      </c>
      <c r="F47" s="64" t="s">
        <v>73</v>
      </c>
      <c r="G47" s="64" t="s">
        <v>312</v>
      </c>
      <c r="H47" s="64"/>
      <c r="I47" s="64"/>
      <c r="J47" s="64"/>
    </row>
    <row r="48" spans="2:10" x14ac:dyDescent="0.2">
      <c r="B48" s="64"/>
      <c r="C48" s="64"/>
      <c r="D48" s="64" t="s">
        <v>235</v>
      </c>
      <c r="E48" s="64" t="s">
        <v>236</v>
      </c>
      <c r="F48" s="64" t="s">
        <v>73</v>
      </c>
      <c r="G48" s="64" t="s">
        <v>312</v>
      </c>
      <c r="H48" s="64"/>
      <c r="I48" s="64"/>
      <c r="J48" s="64"/>
    </row>
    <row r="49" spans="2:10" x14ac:dyDescent="0.2">
      <c r="B49" s="64"/>
      <c r="C49" s="64"/>
      <c r="D49" s="64" t="s">
        <v>237</v>
      </c>
      <c r="E49" s="64" t="s">
        <v>238</v>
      </c>
      <c r="F49" s="64" t="s">
        <v>73</v>
      </c>
      <c r="G49" s="64" t="s">
        <v>312</v>
      </c>
      <c r="H49" s="64"/>
      <c r="I49" s="64"/>
      <c r="J49" s="64"/>
    </row>
    <row r="50" spans="2:10" x14ac:dyDescent="0.2">
      <c r="B50" s="64"/>
      <c r="C50" s="64"/>
      <c r="D50" s="64" t="s">
        <v>239</v>
      </c>
      <c r="E50" s="64" t="s">
        <v>240</v>
      </c>
      <c r="F50" s="64" t="s">
        <v>73</v>
      </c>
      <c r="G50" s="64" t="s">
        <v>312</v>
      </c>
      <c r="H50" s="64"/>
      <c r="I50" s="64"/>
      <c r="J50" s="64"/>
    </row>
    <row r="51" spans="2:10" x14ac:dyDescent="0.2">
      <c r="B51" s="64"/>
      <c r="C51" s="64"/>
      <c r="D51" s="64" t="s">
        <v>241</v>
      </c>
      <c r="E51" s="64" t="s">
        <v>242</v>
      </c>
      <c r="F51" s="64" t="s">
        <v>73</v>
      </c>
      <c r="G51" s="64" t="s">
        <v>312</v>
      </c>
      <c r="H51" s="64"/>
      <c r="I51" s="64"/>
      <c r="J51" s="64"/>
    </row>
    <row r="52" spans="2:10" x14ac:dyDescent="0.2">
      <c r="B52" s="64"/>
      <c r="C52" s="64"/>
      <c r="D52" s="64" t="s">
        <v>243</v>
      </c>
      <c r="E52" s="64" t="s">
        <v>244</v>
      </c>
      <c r="F52" s="64" t="s">
        <v>73</v>
      </c>
      <c r="G52" s="64" t="s">
        <v>312</v>
      </c>
      <c r="H52" s="64"/>
      <c r="I52" s="64"/>
      <c r="J52" s="64"/>
    </row>
    <row r="53" spans="2:10" x14ac:dyDescent="0.2">
      <c r="B53" s="64"/>
      <c r="C53" s="64"/>
      <c r="D53" s="64" t="s">
        <v>245</v>
      </c>
      <c r="E53" s="64" t="s">
        <v>246</v>
      </c>
      <c r="F53" s="64" t="s">
        <v>73</v>
      </c>
      <c r="G53" s="64" t="s">
        <v>312</v>
      </c>
      <c r="H53" s="64"/>
      <c r="I53" s="64"/>
      <c r="J53" s="64"/>
    </row>
    <row r="54" spans="2:10" x14ac:dyDescent="0.2">
      <c r="B54" s="64"/>
      <c r="C54" s="64"/>
      <c r="D54" s="64" t="s">
        <v>247</v>
      </c>
      <c r="E54" s="64" t="s">
        <v>248</v>
      </c>
      <c r="F54" s="64" t="s">
        <v>73</v>
      </c>
      <c r="G54" s="64" t="s">
        <v>312</v>
      </c>
      <c r="H54" s="64"/>
      <c r="I54" s="64"/>
      <c r="J54" s="64"/>
    </row>
    <row r="55" spans="2:10" x14ac:dyDescent="0.2">
      <c r="B55" s="64"/>
      <c r="C55" s="64"/>
      <c r="D55" s="64" t="s">
        <v>249</v>
      </c>
      <c r="E55" s="64" t="s">
        <v>250</v>
      </c>
      <c r="F55" s="64" t="s">
        <v>73</v>
      </c>
      <c r="G55" s="64" t="s">
        <v>312</v>
      </c>
      <c r="H55" s="64"/>
      <c r="I55" s="64"/>
      <c r="J55" s="64"/>
    </row>
    <row r="56" spans="2:10" x14ac:dyDescent="0.2">
      <c r="B56" s="64"/>
      <c r="C56" s="64"/>
      <c r="D56" s="64" t="s">
        <v>251</v>
      </c>
      <c r="E56" s="64" t="s">
        <v>252</v>
      </c>
      <c r="F56" s="64" t="s">
        <v>73</v>
      </c>
      <c r="G56" s="64" t="s">
        <v>312</v>
      </c>
      <c r="H56" s="64"/>
      <c r="I56" s="64"/>
      <c r="J56" s="64"/>
    </row>
    <row r="57" spans="2:10" x14ac:dyDescent="0.2">
      <c r="B57" s="64"/>
      <c r="C57" s="64"/>
      <c r="D57" s="64" t="s">
        <v>253</v>
      </c>
      <c r="E57" s="64" t="s">
        <v>254</v>
      </c>
      <c r="F57" s="64" t="s">
        <v>73</v>
      </c>
      <c r="G57" s="64" t="s">
        <v>312</v>
      </c>
      <c r="H57" s="64"/>
      <c r="I57" s="64"/>
      <c r="J57" s="64"/>
    </row>
    <row r="58" spans="2:10" x14ac:dyDescent="0.2">
      <c r="B58" s="64"/>
      <c r="C58" s="64"/>
      <c r="D58" s="64" t="s">
        <v>255</v>
      </c>
      <c r="E58" s="64" t="s">
        <v>256</v>
      </c>
      <c r="F58" s="64" t="s">
        <v>73</v>
      </c>
      <c r="G58" s="64" t="s">
        <v>312</v>
      </c>
      <c r="H58" s="64"/>
      <c r="I58" s="64"/>
      <c r="J58" s="64"/>
    </row>
    <row r="59" spans="2:10" x14ac:dyDescent="0.2">
      <c r="B59" s="64"/>
      <c r="C59" s="64"/>
      <c r="D59" s="64" t="s">
        <v>257</v>
      </c>
      <c r="E59" s="64" t="s">
        <v>258</v>
      </c>
      <c r="F59" s="64" t="s">
        <v>73</v>
      </c>
      <c r="G59" s="64" t="s">
        <v>312</v>
      </c>
      <c r="H59" s="64"/>
      <c r="I59" s="64"/>
      <c r="J59" s="64"/>
    </row>
    <row r="60" spans="2:10" x14ac:dyDescent="0.2">
      <c r="B60" s="64"/>
      <c r="C60" s="64"/>
      <c r="D60" s="64" t="s">
        <v>259</v>
      </c>
      <c r="E60" s="64" t="s">
        <v>260</v>
      </c>
      <c r="F60" s="64" t="s">
        <v>73</v>
      </c>
      <c r="G60" s="64" t="s">
        <v>312</v>
      </c>
      <c r="H60" s="64"/>
      <c r="I60" s="64"/>
      <c r="J60" s="64"/>
    </row>
    <row r="61" spans="2:10" x14ac:dyDescent="0.2">
      <c r="B61" s="64"/>
      <c r="C61" s="64"/>
      <c r="D61" s="64" t="s">
        <v>261</v>
      </c>
      <c r="E61" s="63" t="s">
        <v>262</v>
      </c>
      <c r="F61" s="64" t="s">
        <v>73</v>
      </c>
      <c r="G61" s="64" t="s">
        <v>312</v>
      </c>
      <c r="H61" s="64"/>
      <c r="I61" s="64"/>
      <c r="J61" s="64"/>
    </row>
    <row r="62" spans="2:10" x14ac:dyDescent="0.2">
      <c r="B62" s="64"/>
      <c r="C62" s="64"/>
      <c r="D62" s="63" t="s">
        <v>279</v>
      </c>
      <c r="E62" s="63" t="s">
        <v>280</v>
      </c>
      <c r="F62" s="64" t="s">
        <v>73</v>
      </c>
      <c r="G62" s="64" t="s">
        <v>312</v>
      </c>
      <c r="H62" s="64"/>
      <c r="I62" s="64"/>
      <c r="J62" s="64"/>
    </row>
    <row r="63" spans="2:10" x14ac:dyDescent="0.2">
      <c r="B63" s="64" t="s">
        <v>263</v>
      </c>
      <c r="C63" s="64"/>
      <c r="D63" s="64" t="s">
        <v>264</v>
      </c>
      <c r="E63" s="64" t="s">
        <v>265</v>
      </c>
      <c r="F63" s="64" t="s">
        <v>73</v>
      </c>
      <c r="G63" s="64" t="s">
        <v>312</v>
      </c>
      <c r="H63" s="64"/>
      <c r="I63" s="64" t="s">
        <v>266</v>
      </c>
      <c r="J63" s="64"/>
    </row>
    <row r="64" spans="2:10" x14ac:dyDescent="0.2">
      <c r="B64" s="64"/>
      <c r="C64" s="64"/>
      <c r="D64" s="64" t="s">
        <v>267</v>
      </c>
      <c r="E64" s="64" t="s">
        <v>268</v>
      </c>
      <c r="F64" s="64" t="s">
        <v>73</v>
      </c>
      <c r="G64" s="64" t="s">
        <v>312</v>
      </c>
      <c r="H64" s="64"/>
      <c r="I64" s="64"/>
      <c r="J64" s="64"/>
    </row>
    <row r="65" spans="2:10" x14ac:dyDescent="0.2">
      <c r="B65" s="64"/>
      <c r="C65" s="64"/>
      <c r="D65" s="64" t="s">
        <v>310</v>
      </c>
      <c r="E65" s="64" t="s">
        <v>311</v>
      </c>
      <c r="F65" s="64" t="s">
        <v>73</v>
      </c>
      <c r="G65" s="64" t="s">
        <v>312</v>
      </c>
      <c r="H65" s="64"/>
      <c r="I65" s="64"/>
      <c r="J65" s="64"/>
    </row>
    <row r="66" spans="2:10" x14ac:dyDescent="0.2">
      <c r="B66" s="64"/>
      <c r="C66" s="64"/>
      <c r="D66" s="64"/>
      <c r="E66" s="64"/>
      <c r="F66" s="64"/>
      <c r="G66" s="64"/>
      <c r="H66" s="64"/>
      <c r="I66" s="64"/>
      <c r="J66" s="64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38"/>
  <sheetViews>
    <sheetView tabSelected="1" topLeftCell="A6" zoomScale="85" zoomScaleNormal="85" workbookViewId="0">
      <selection activeCell="G20" sqref="G20"/>
    </sheetView>
  </sheetViews>
  <sheetFormatPr defaultRowHeight="12.75" x14ac:dyDescent="0.2"/>
  <cols>
    <col min="1" max="1" width="5.85546875" customWidth="1"/>
    <col min="2" max="2" width="15.5703125" customWidth="1"/>
    <col min="3" max="3" width="35.85546875" bestFit="1" customWidth="1"/>
    <col min="4" max="4" width="12.140625" customWidth="1"/>
    <col min="5" max="5" width="11.85546875" bestFit="1" customWidth="1"/>
    <col min="6" max="6" width="10.85546875" customWidth="1"/>
    <col min="7" max="7" width="13.85546875" customWidth="1"/>
    <col min="8" max="8" width="10.140625" bestFit="1" customWidth="1"/>
    <col min="9" max="9" width="12.140625" customWidth="1"/>
    <col min="10" max="10" width="11.140625" bestFit="1" customWidth="1"/>
    <col min="11" max="11" width="11.140625" customWidth="1"/>
    <col min="12" max="12" width="12.5703125" bestFit="1" customWidth="1"/>
    <col min="13" max="13" width="12.140625" bestFit="1" customWidth="1"/>
    <col min="14" max="14" width="13.42578125" bestFit="1" customWidth="1"/>
    <col min="15" max="15" width="14.140625" customWidth="1"/>
    <col min="16" max="16" width="14.85546875" customWidth="1"/>
    <col min="17" max="17" width="14.140625" bestFit="1" customWidth="1"/>
    <col min="18" max="18" width="18.85546875" customWidth="1"/>
    <col min="19" max="19" width="14.140625" bestFit="1" customWidth="1"/>
    <col min="20" max="20" width="10.5703125" bestFit="1" customWidth="1"/>
    <col min="21" max="22" width="11.42578125" bestFit="1" customWidth="1"/>
    <col min="23" max="24" width="10.5703125" bestFit="1" customWidth="1"/>
  </cols>
  <sheetData>
    <row r="1" spans="2:19" ht="26.25" x14ac:dyDescent="0.4">
      <c r="B1" s="46" t="s">
        <v>69</v>
      </c>
    </row>
    <row r="3" spans="2:19" ht="18" x14ac:dyDescent="0.25">
      <c r="B3" s="14" t="s">
        <v>36</v>
      </c>
    </row>
    <row r="5" spans="2:19" ht="15" x14ac:dyDescent="0.2">
      <c r="B5" s="25" t="s">
        <v>63</v>
      </c>
      <c r="E5" s="3"/>
      <c r="F5" s="3"/>
      <c r="J5" s="7"/>
      <c r="K5" s="7"/>
      <c r="L5" s="8"/>
      <c r="M5" s="11"/>
      <c r="N5" s="6"/>
      <c r="O5" s="6"/>
      <c r="P5" s="5"/>
      <c r="Q5" s="6"/>
      <c r="R5" s="6"/>
    </row>
    <row r="6" spans="2:19" x14ac:dyDescent="0.2">
      <c r="B6" s="9"/>
      <c r="C6" s="2"/>
      <c r="E6" s="4"/>
      <c r="F6" s="4"/>
      <c r="G6" s="4"/>
      <c r="K6" s="7"/>
      <c r="L6" s="7"/>
      <c r="M6" s="8"/>
      <c r="N6" s="11"/>
      <c r="O6" s="6"/>
      <c r="P6" s="5"/>
      <c r="Q6" s="5"/>
      <c r="R6" s="6"/>
      <c r="S6" s="6"/>
    </row>
    <row r="7" spans="2:19" x14ac:dyDescent="0.2">
      <c r="F7" s="30"/>
      <c r="H7" s="30" t="s">
        <v>13</v>
      </c>
      <c r="I7" s="30"/>
      <c r="J7" s="31"/>
      <c r="K7" s="27"/>
      <c r="L7" s="27"/>
      <c r="M7" s="32"/>
      <c r="N7" s="26"/>
      <c r="O7" s="28"/>
      <c r="P7" s="29"/>
      <c r="Q7" s="26"/>
      <c r="R7" s="26"/>
      <c r="S7" s="28"/>
    </row>
    <row r="8" spans="2:19" s="1" customFormat="1" ht="19.5" customHeight="1" x14ac:dyDescent="0.2">
      <c r="B8" s="67" t="s">
        <v>1</v>
      </c>
      <c r="C8" s="68" t="s">
        <v>51</v>
      </c>
      <c r="D8" s="67" t="s">
        <v>5</v>
      </c>
      <c r="E8" s="67" t="s">
        <v>6</v>
      </c>
      <c r="F8" s="67" t="s">
        <v>276</v>
      </c>
      <c r="G8" s="67" t="s">
        <v>295</v>
      </c>
      <c r="H8" s="67" t="s">
        <v>270</v>
      </c>
      <c r="I8" s="53" t="s">
        <v>15</v>
      </c>
      <c r="J8" s="53" t="s">
        <v>289</v>
      </c>
      <c r="K8" s="53" t="s">
        <v>277</v>
      </c>
      <c r="L8" s="53" t="s">
        <v>288</v>
      </c>
      <c r="M8" s="53" t="s">
        <v>284</v>
      </c>
      <c r="N8" s="53" t="s">
        <v>285</v>
      </c>
      <c r="O8" s="53" t="s">
        <v>302</v>
      </c>
      <c r="P8" s="53" t="s">
        <v>286</v>
      </c>
      <c r="Q8" s="69" t="s">
        <v>315</v>
      </c>
      <c r="R8" s="53" t="s">
        <v>287</v>
      </c>
    </row>
    <row r="9" spans="2:19" ht="42.6" customHeight="1" x14ac:dyDescent="0.2">
      <c r="B9" s="66" t="s">
        <v>60</v>
      </c>
      <c r="C9" s="66" t="s">
        <v>24</v>
      </c>
      <c r="D9" s="66" t="s">
        <v>37</v>
      </c>
      <c r="E9" s="66" t="s">
        <v>38</v>
      </c>
      <c r="F9" s="66" t="s">
        <v>297</v>
      </c>
      <c r="G9" s="66" t="s">
        <v>295</v>
      </c>
      <c r="H9" s="66" t="s">
        <v>296</v>
      </c>
      <c r="I9" s="66" t="s">
        <v>39</v>
      </c>
      <c r="J9" s="66" t="s">
        <v>298</v>
      </c>
      <c r="K9" s="66" t="s">
        <v>300</v>
      </c>
      <c r="L9" s="66" t="s">
        <v>48</v>
      </c>
      <c r="M9" s="66" t="s">
        <v>47</v>
      </c>
      <c r="N9" s="66" t="s">
        <v>301</v>
      </c>
      <c r="O9" s="66" t="s">
        <v>304</v>
      </c>
      <c r="P9" s="66" t="s">
        <v>40</v>
      </c>
      <c r="Q9" s="66" t="s">
        <v>293</v>
      </c>
      <c r="R9" s="66" t="s">
        <v>299</v>
      </c>
    </row>
    <row r="10" spans="2:19" ht="14.45" customHeight="1" thickBot="1" x14ac:dyDescent="0.25">
      <c r="B10" s="70" t="s">
        <v>292</v>
      </c>
      <c r="C10" s="71"/>
      <c r="D10" s="71"/>
      <c r="E10" s="71"/>
      <c r="F10" s="71"/>
      <c r="G10" s="70"/>
      <c r="H10" s="70"/>
      <c r="I10" s="70"/>
      <c r="J10" s="70"/>
      <c r="K10" s="70" t="s">
        <v>303</v>
      </c>
      <c r="L10" s="70"/>
      <c r="M10" s="70" t="s">
        <v>303</v>
      </c>
      <c r="N10" s="70" t="s">
        <v>303</v>
      </c>
      <c r="O10" s="71" t="s">
        <v>305</v>
      </c>
      <c r="P10" s="70"/>
      <c r="Q10" s="71" t="s">
        <v>303</v>
      </c>
      <c r="R10" s="71"/>
    </row>
    <row r="11" spans="2:19" x14ac:dyDescent="0.2">
      <c r="B11" s="19" t="str">
        <f>SEC_Processes!D63</f>
        <v>SUPREF</v>
      </c>
      <c r="C11" s="19" t="str">
        <f>SEC_Processes!E63</f>
        <v>Conventional oil refinery</v>
      </c>
      <c r="D11" s="19" t="s">
        <v>74</v>
      </c>
      <c r="E11" s="19"/>
      <c r="F11" s="19"/>
      <c r="G11" s="19"/>
      <c r="H11" s="19"/>
      <c r="I11" s="19">
        <f>N38</f>
        <v>0.99687499999999996</v>
      </c>
      <c r="J11" s="19"/>
      <c r="K11" s="19"/>
      <c r="L11" s="19"/>
      <c r="M11" s="19">
        <v>5</v>
      </c>
      <c r="N11" s="19">
        <v>80</v>
      </c>
      <c r="O11" s="19"/>
      <c r="P11" s="19">
        <v>1</v>
      </c>
      <c r="Q11" s="19">
        <v>320</v>
      </c>
      <c r="R11" s="19"/>
    </row>
    <row r="12" spans="2:19" x14ac:dyDescent="0.2">
      <c r="B12" s="19"/>
      <c r="C12" s="19"/>
      <c r="D12" s="19"/>
      <c r="E12" s="19" t="s">
        <v>86</v>
      </c>
      <c r="F12" s="19"/>
      <c r="G12" s="19"/>
      <c r="H12" s="19" t="s">
        <v>278</v>
      </c>
      <c r="I12" s="19"/>
      <c r="J12" s="19"/>
      <c r="K12" s="51">
        <v>0.52348993288590584</v>
      </c>
      <c r="L12" s="19"/>
      <c r="M12" s="19"/>
      <c r="N12" s="19"/>
      <c r="O12" s="19"/>
      <c r="P12" s="19"/>
      <c r="Q12" s="19"/>
      <c r="R12" s="51">
        <f>O32</f>
        <v>7.2100313479623826E-2</v>
      </c>
    </row>
    <row r="13" spans="2:19" x14ac:dyDescent="0.2">
      <c r="B13" s="19"/>
      <c r="C13" s="19"/>
      <c r="D13" s="19"/>
      <c r="E13" s="19" t="s">
        <v>78</v>
      </c>
      <c r="F13" s="19"/>
      <c r="G13" s="19"/>
      <c r="H13" s="19" t="s">
        <v>278</v>
      </c>
      <c r="I13" s="19"/>
      <c r="J13" s="19"/>
      <c r="K13" s="51">
        <v>2.36241610738255</v>
      </c>
      <c r="L13" s="19"/>
      <c r="M13" s="19"/>
      <c r="N13" s="19"/>
      <c r="O13" s="19"/>
      <c r="P13" s="19"/>
      <c r="Q13" s="19"/>
      <c r="R13" s="51">
        <f>O33</f>
        <v>0.27586206896551724</v>
      </c>
    </row>
    <row r="14" spans="2:19" x14ac:dyDescent="0.2">
      <c r="B14" s="19"/>
      <c r="C14" s="19"/>
      <c r="D14" s="19"/>
      <c r="E14" s="19" t="s">
        <v>82</v>
      </c>
      <c r="F14" s="19"/>
      <c r="G14" s="19"/>
      <c r="H14" s="19" t="s">
        <v>278</v>
      </c>
      <c r="I14" s="19"/>
      <c r="J14" s="19"/>
      <c r="K14" s="51">
        <v>1.8389261744966441</v>
      </c>
      <c r="L14" s="19"/>
      <c r="M14" s="19"/>
      <c r="N14" s="19"/>
      <c r="O14" s="19"/>
      <c r="P14" s="19"/>
      <c r="Q14" s="19"/>
      <c r="R14" s="51">
        <f>O34</f>
        <v>3.1347962382445138E-2</v>
      </c>
    </row>
    <row r="15" spans="2:19" x14ac:dyDescent="0.2">
      <c r="B15" s="19"/>
      <c r="C15" s="19"/>
      <c r="D15" s="19"/>
      <c r="E15" s="19" t="s">
        <v>76</v>
      </c>
      <c r="F15" s="19"/>
      <c r="G15" s="19"/>
      <c r="H15" s="19" t="s">
        <v>278</v>
      </c>
      <c r="I15" s="19"/>
      <c r="J15" s="19"/>
      <c r="K15" s="51">
        <v>2.2147651006711411</v>
      </c>
      <c r="L15" s="19"/>
      <c r="M15" s="19"/>
      <c r="N15" s="19"/>
      <c r="O15" s="19"/>
      <c r="P15" s="19"/>
      <c r="Q15" s="19"/>
      <c r="R15" s="51">
        <f>O35</f>
        <v>0.45768025078369906</v>
      </c>
    </row>
    <row r="16" spans="2:19" x14ac:dyDescent="0.2">
      <c r="B16" s="19"/>
      <c r="C16" s="19"/>
      <c r="D16" s="19"/>
      <c r="E16" s="19" t="s">
        <v>80</v>
      </c>
      <c r="F16" s="19"/>
      <c r="G16" s="19"/>
      <c r="H16" s="19" t="s">
        <v>278</v>
      </c>
      <c r="I16" s="19"/>
      <c r="J16" s="19"/>
      <c r="K16" s="51">
        <v>-1.5838926174496646</v>
      </c>
      <c r="L16" s="19"/>
      <c r="M16" s="19"/>
      <c r="N16" s="19"/>
      <c r="O16" s="19"/>
      <c r="P16" s="19"/>
      <c r="Q16" s="19"/>
      <c r="R16" s="51">
        <f>O36</f>
        <v>0.16300940438871472</v>
      </c>
    </row>
    <row r="17" spans="2:18" x14ac:dyDescent="0.2">
      <c r="B17" s="19"/>
      <c r="C17" s="19"/>
      <c r="D17" s="19"/>
      <c r="E17" s="19"/>
      <c r="F17" s="19" t="s">
        <v>144</v>
      </c>
      <c r="G17" s="19"/>
      <c r="H17" s="19"/>
      <c r="I17" s="19"/>
      <c r="J17" s="52">
        <v>3.6994996289009163E-3</v>
      </c>
      <c r="K17" s="19"/>
      <c r="L17" s="19"/>
      <c r="M17" s="19"/>
      <c r="N17" s="19"/>
      <c r="O17" s="19"/>
      <c r="P17" s="19"/>
      <c r="Q17" s="19"/>
      <c r="R17" s="19"/>
    </row>
    <row r="18" spans="2:18" x14ac:dyDescent="0.2">
      <c r="B18" s="19"/>
      <c r="C18" s="19"/>
      <c r="D18" s="19"/>
      <c r="E18" s="19"/>
      <c r="F18" s="19" t="s">
        <v>307</v>
      </c>
      <c r="G18" s="19"/>
      <c r="H18" s="19"/>
      <c r="I18" s="19"/>
      <c r="J18" s="52">
        <v>1.846505460383866E-3</v>
      </c>
      <c r="K18" s="19"/>
      <c r="L18" s="19"/>
      <c r="M18" s="19"/>
      <c r="N18" s="19"/>
      <c r="O18" s="19"/>
      <c r="P18" s="19"/>
      <c r="Q18" s="19"/>
      <c r="R18" s="19"/>
    </row>
    <row r="19" spans="2:18" x14ac:dyDescent="0.2">
      <c r="B19" s="19" t="str">
        <f>SEC_Processes!D64</f>
        <v>FT-SUPELC</v>
      </c>
      <c r="C19" s="19" t="str">
        <f>SEC_Processes!E64</f>
        <v xml:space="preserve">Electricity for Supply </v>
      </c>
      <c r="D19" s="19" t="s">
        <v>146</v>
      </c>
      <c r="E19" s="19" t="s">
        <v>144</v>
      </c>
      <c r="F19" s="19"/>
      <c r="G19" s="19"/>
      <c r="H19" s="19"/>
      <c r="I19" s="19">
        <v>1</v>
      </c>
      <c r="J19" s="19"/>
      <c r="K19" s="19"/>
      <c r="L19" s="19"/>
      <c r="M19" s="19"/>
      <c r="N19" s="19"/>
      <c r="O19" s="19"/>
      <c r="P19" s="19"/>
      <c r="Q19" s="19"/>
      <c r="R19" s="19"/>
    </row>
    <row r="20" spans="2:18" x14ac:dyDescent="0.2">
      <c r="B20" s="19" t="str">
        <f>SEC_Processes!D65</f>
        <v>FT-SUPHET</v>
      </c>
      <c r="C20" s="19" t="str">
        <f>SEC_Processes!E65</f>
        <v xml:space="preserve">Heat for supply - district heat </v>
      </c>
      <c r="D20" s="19" t="s">
        <v>307</v>
      </c>
      <c r="E20" s="19" t="s">
        <v>308</v>
      </c>
      <c r="F20" s="19"/>
      <c r="G20" s="19"/>
      <c r="H20" s="19"/>
      <c r="I20" s="19">
        <v>1</v>
      </c>
      <c r="J20" s="19"/>
      <c r="K20" s="19"/>
      <c r="L20" s="19"/>
      <c r="M20" s="19"/>
      <c r="N20" s="19"/>
      <c r="O20" s="19"/>
      <c r="P20" s="19"/>
      <c r="Q20" s="19"/>
      <c r="R20" s="19"/>
    </row>
    <row r="21" spans="2:18" x14ac:dyDescent="0.2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2:18" x14ac:dyDescent="0.2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6" spans="2:18" ht="26.25" x14ac:dyDescent="0.4">
      <c r="B26" s="46" t="s">
        <v>282</v>
      </c>
    </row>
    <row r="29" spans="2:18" x14ac:dyDescent="0.2">
      <c r="B29" s="23" t="s">
        <v>281</v>
      </c>
    </row>
    <row r="30" spans="2:18" x14ac:dyDescent="0.2">
      <c r="B30" s="22" t="s">
        <v>0</v>
      </c>
      <c r="C30" s="22" t="s">
        <v>294</v>
      </c>
      <c r="D30" s="22" t="s">
        <v>292</v>
      </c>
      <c r="E30" s="22" t="s">
        <v>290</v>
      </c>
      <c r="F30" s="1"/>
      <c r="M30" t="s">
        <v>316</v>
      </c>
    </row>
    <row r="31" spans="2:18" ht="39" thickBot="1" x14ac:dyDescent="0.25">
      <c r="B31" s="20" t="s">
        <v>49</v>
      </c>
      <c r="C31" s="20" t="s">
        <v>29</v>
      </c>
      <c r="D31" s="20" t="s">
        <v>4</v>
      </c>
      <c r="E31" s="21" t="s">
        <v>50</v>
      </c>
      <c r="M31" s="72"/>
      <c r="N31" s="78" t="s">
        <v>73</v>
      </c>
      <c r="O31" s="73" t="s">
        <v>317</v>
      </c>
    </row>
    <row r="32" spans="2:18" x14ac:dyDescent="0.2">
      <c r="B32" s="24"/>
      <c r="C32" s="24"/>
      <c r="D32" s="24"/>
      <c r="E32" s="24"/>
      <c r="M32" s="81" t="s">
        <v>86</v>
      </c>
      <c r="N32" s="78">
        <v>23</v>
      </c>
      <c r="O32" s="73">
        <f t="shared" ref="O32:O37" si="0">N32/$N$37</f>
        <v>7.2100313479623826E-2</v>
      </c>
    </row>
    <row r="33" spans="2:15" x14ac:dyDescent="0.2">
      <c r="B33" s="19"/>
      <c r="C33" s="19"/>
      <c r="D33" s="19"/>
      <c r="E33" s="19"/>
      <c r="M33" s="74" t="s">
        <v>78</v>
      </c>
      <c r="N33" s="79">
        <v>88</v>
      </c>
      <c r="O33" s="75">
        <f t="shared" si="0"/>
        <v>0.27586206896551724</v>
      </c>
    </row>
    <row r="34" spans="2:15" x14ac:dyDescent="0.2">
      <c r="B34" s="19"/>
      <c r="C34" s="19"/>
      <c r="D34" s="19"/>
      <c r="E34" s="19"/>
      <c r="M34" s="74" t="s">
        <v>82</v>
      </c>
      <c r="N34" s="79">
        <v>10</v>
      </c>
      <c r="O34" s="75">
        <f t="shared" si="0"/>
        <v>3.1347962382445138E-2</v>
      </c>
    </row>
    <row r="35" spans="2:15" x14ac:dyDescent="0.2">
      <c r="B35" s="19"/>
      <c r="C35" s="19"/>
      <c r="D35" s="19"/>
      <c r="E35" s="19"/>
      <c r="M35" s="74" t="s">
        <v>76</v>
      </c>
      <c r="N35" s="79">
        <v>146</v>
      </c>
      <c r="O35" s="75">
        <f t="shared" si="0"/>
        <v>0.45768025078369906</v>
      </c>
    </row>
    <row r="36" spans="2:15" x14ac:dyDescent="0.2">
      <c r="B36" s="19"/>
      <c r="C36" s="19"/>
      <c r="D36" s="19"/>
      <c r="E36" s="19"/>
      <c r="M36" s="76" t="s">
        <v>80</v>
      </c>
      <c r="N36" s="80">
        <v>52</v>
      </c>
      <c r="O36" s="77">
        <f t="shared" si="0"/>
        <v>0.16300940438871472</v>
      </c>
    </row>
    <row r="37" spans="2:15" x14ac:dyDescent="0.2">
      <c r="B37" s="19"/>
      <c r="C37" s="19"/>
      <c r="D37" s="19"/>
      <c r="E37" s="19"/>
      <c r="N37">
        <f>SUM(N32:N36)</f>
        <v>319</v>
      </c>
      <c r="O37">
        <f t="shared" si="0"/>
        <v>1</v>
      </c>
    </row>
    <row r="38" spans="2:15" x14ac:dyDescent="0.2">
      <c r="N38">
        <f>N37/Q11</f>
        <v>0.99687499999999996</v>
      </c>
      <c r="O38" s="82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65"/>
  <sheetViews>
    <sheetView zoomScaleNormal="100" workbookViewId="0">
      <selection activeCell="I10" sqref="I10"/>
    </sheetView>
  </sheetViews>
  <sheetFormatPr defaultRowHeight="12.75" x14ac:dyDescent="0.2"/>
  <cols>
    <col min="1" max="1" width="7" style="33" customWidth="1"/>
    <col min="2" max="2" width="15.5703125" style="33" customWidth="1"/>
    <col min="3" max="3" width="46.140625" style="33" bestFit="1" customWidth="1"/>
    <col min="4" max="4" width="12.140625" style="33" customWidth="1"/>
    <col min="5" max="5" width="11.85546875" style="33" bestFit="1" customWidth="1"/>
    <col min="6" max="6" width="9.85546875" style="33" bestFit="1" customWidth="1"/>
    <col min="7" max="7" width="8.42578125" style="33" bestFit="1" customWidth="1"/>
    <col min="8" max="8" width="10.85546875" style="33" customWidth="1"/>
    <col min="9" max="9" width="13.85546875" style="33" customWidth="1"/>
    <col min="10" max="10" width="10.42578125" style="33" bestFit="1" customWidth="1"/>
    <col min="11" max="49" width="6" style="33" customWidth="1"/>
    <col min="50" max="51" width="5.42578125" style="33" bestFit="1" customWidth="1"/>
    <col min="52" max="52" width="11.85546875" style="33" customWidth="1"/>
    <col min="53" max="16384" width="9.140625" style="33"/>
  </cols>
  <sheetData>
    <row r="1" spans="1:52" ht="26.25" x14ac:dyDescent="0.4">
      <c r="B1" s="46" t="s">
        <v>67</v>
      </c>
      <c r="I1" s="33" t="s">
        <v>269</v>
      </c>
    </row>
    <row r="2" spans="1:52" x14ac:dyDescent="0.2">
      <c r="B2"/>
      <c r="I2"/>
      <c r="J2" s="48" t="s">
        <v>273</v>
      </c>
    </row>
    <row r="3" spans="1:52" ht="18" x14ac:dyDescent="0.25">
      <c r="B3" s="14" t="s">
        <v>36</v>
      </c>
      <c r="I3" s="49" t="s">
        <v>274</v>
      </c>
      <c r="J3" s="50">
        <v>0.95</v>
      </c>
    </row>
    <row r="4" spans="1:52" x14ac:dyDescent="0.2">
      <c r="I4" s="48" t="s">
        <v>275</v>
      </c>
      <c r="J4" s="50">
        <v>0.05</v>
      </c>
    </row>
    <row r="5" spans="1:52" ht="15" x14ac:dyDescent="0.2">
      <c r="B5" s="25" t="s">
        <v>63</v>
      </c>
      <c r="C5"/>
      <c r="D5"/>
      <c r="K5" s="34"/>
      <c r="L5" s="34"/>
    </row>
    <row r="6" spans="1:52" x14ac:dyDescent="0.2">
      <c r="B6" s="9"/>
      <c r="C6" s="2"/>
      <c r="D6"/>
      <c r="E6" s="12"/>
      <c r="F6" s="35"/>
      <c r="G6" s="35"/>
      <c r="K6" s="34"/>
      <c r="L6" s="34"/>
    </row>
    <row r="7" spans="1:52" x14ac:dyDescent="0.2">
      <c r="B7"/>
      <c r="C7"/>
      <c r="D7"/>
      <c r="E7"/>
      <c r="J7" s="36" t="s">
        <v>13</v>
      </c>
      <c r="M7" s="34"/>
      <c r="N7" s="34"/>
    </row>
    <row r="8" spans="1:52" s="38" customFormat="1" ht="19.5" customHeight="1" x14ac:dyDescent="0.2">
      <c r="B8" s="39" t="s">
        <v>1</v>
      </c>
      <c r="C8" s="39" t="s">
        <v>51</v>
      </c>
      <c r="D8" s="39" t="s">
        <v>5</v>
      </c>
      <c r="E8" s="40" t="s">
        <v>6</v>
      </c>
      <c r="F8" s="40" t="s">
        <v>55</v>
      </c>
      <c r="G8" s="40" t="s">
        <v>8</v>
      </c>
      <c r="H8" s="40" t="s">
        <v>270</v>
      </c>
      <c r="I8" s="40" t="s">
        <v>313</v>
      </c>
      <c r="J8" s="40" t="s">
        <v>52</v>
      </c>
      <c r="K8" s="39">
        <v>2010</v>
      </c>
      <c r="L8" s="39">
        <v>2011</v>
      </c>
      <c r="M8" s="39">
        <v>2012</v>
      </c>
      <c r="N8" s="39">
        <v>2013</v>
      </c>
      <c r="O8" s="39">
        <v>2014</v>
      </c>
      <c r="P8" s="39">
        <v>2015</v>
      </c>
      <c r="Q8" s="39">
        <v>2016</v>
      </c>
      <c r="R8" s="39">
        <v>2017</v>
      </c>
      <c r="S8" s="39">
        <v>2018</v>
      </c>
      <c r="T8" s="39">
        <v>2019</v>
      </c>
      <c r="U8" s="39">
        <v>2020</v>
      </c>
      <c r="V8" s="39">
        <v>2021</v>
      </c>
      <c r="W8" s="39">
        <v>2022</v>
      </c>
      <c r="X8" s="39">
        <v>2023</v>
      </c>
      <c r="Y8" s="39">
        <v>2024</v>
      </c>
      <c r="Z8" s="39">
        <v>2025</v>
      </c>
      <c r="AA8" s="39">
        <v>2026</v>
      </c>
      <c r="AB8" s="39">
        <v>2027</v>
      </c>
      <c r="AC8" s="39">
        <v>2028</v>
      </c>
      <c r="AD8" s="39">
        <v>2029</v>
      </c>
      <c r="AE8" s="39">
        <v>2030</v>
      </c>
      <c r="AF8" s="39">
        <v>2031</v>
      </c>
      <c r="AG8" s="39">
        <v>2032</v>
      </c>
      <c r="AH8" s="39">
        <v>2033</v>
      </c>
      <c r="AI8" s="39">
        <v>2034</v>
      </c>
      <c r="AJ8" s="39">
        <v>2035</v>
      </c>
      <c r="AK8" s="39">
        <v>2036</v>
      </c>
      <c r="AL8" s="39">
        <v>2037</v>
      </c>
      <c r="AM8" s="39">
        <v>2038</v>
      </c>
      <c r="AN8" s="39">
        <v>2039</v>
      </c>
      <c r="AO8" s="39">
        <v>2040</v>
      </c>
      <c r="AP8" s="39">
        <v>2041</v>
      </c>
      <c r="AQ8" s="39">
        <v>2042</v>
      </c>
      <c r="AR8" s="39">
        <v>2043</v>
      </c>
      <c r="AS8" s="39">
        <v>2044</v>
      </c>
      <c r="AT8" s="39">
        <v>2045</v>
      </c>
      <c r="AU8" s="39">
        <v>2046</v>
      </c>
      <c r="AV8" s="39">
        <v>2047</v>
      </c>
      <c r="AW8" s="39">
        <v>2048</v>
      </c>
      <c r="AX8" s="39">
        <v>2049</v>
      </c>
      <c r="AY8" s="39">
        <v>2050</v>
      </c>
      <c r="AZ8" s="39">
        <v>0</v>
      </c>
    </row>
    <row r="9" spans="1:52" ht="38.85" customHeight="1" x14ac:dyDescent="0.2">
      <c r="A9" s="41"/>
      <c r="B9" s="66" t="s">
        <v>60</v>
      </c>
      <c r="C9" s="66" t="s">
        <v>24</v>
      </c>
      <c r="D9" s="66" t="s">
        <v>37</v>
      </c>
      <c r="E9" s="66" t="s">
        <v>38</v>
      </c>
      <c r="F9" s="66" t="s">
        <v>56</v>
      </c>
      <c r="G9" s="66" t="s">
        <v>57</v>
      </c>
      <c r="H9" s="66" t="s">
        <v>296</v>
      </c>
      <c r="I9" s="66" t="s">
        <v>314</v>
      </c>
      <c r="J9" s="66" t="s">
        <v>53</v>
      </c>
      <c r="K9" s="66" t="s">
        <v>54</v>
      </c>
      <c r="L9" s="66" t="s">
        <v>66</v>
      </c>
      <c r="M9" s="66" t="s">
        <v>66</v>
      </c>
      <c r="N9" s="66" t="s">
        <v>66</v>
      </c>
      <c r="O9" s="66" t="s">
        <v>66</v>
      </c>
      <c r="P9" s="66" t="s">
        <v>66</v>
      </c>
      <c r="Q9" s="66" t="s">
        <v>66</v>
      </c>
      <c r="R9" s="66" t="s">
        <v>66</v>
      </c>
      <c r="S9" s="66" t="s">
        <v>66</v>
      </c>
      <c r="T9" s="66" t="s">
        <v>66</v>
      </c>
      <c r="U9" s="66" t="s">
        <v>66</v>
      </c>
      <c r="V9" s="66" t="s">
        <v>66</v>
      </c>
      <c r="W9" s="66" t="s">
        <v>66</v>
      </c>
      <c r="X9" s="66" t="s">
        <v>66</v>
      </c>
      <c r="Y9" s="66" t="s">
        <v>66</v>
      </c>
      <c r="Z9" s="66" t="s">
        <v>66</v>
      </c>
      <c r="AA9" s="66" t="s">
        <v>66</v>
      </c>
      <c r="AB9" s="66" t="s">
        <v>66</v>
      </c>
      <c r="AC9" s="66" t="s">
        <v>66</v>
      </c>
      <c r="AD9" s="66" t="s">
        <v>66</v>
      </c>
      <c r="AE9" s="66" t="s">
        <v>66</v>
      </c>
      <c r="AF9" s="66" t="s">
        <v>66</v>
      </c>
      <c r="AG9" s="66" t="s">
        <v>66</v>
      </c>
      <c r="AH9" s="66" t="s">
        <v>66</v>
      </c>
      <c r="AI9" s="66" t="s">
        <v>66</v>
      </c>
      <c r="AJ9" s="66" t="s">
        <v>66</v>
      </c>
      <c r="AK9" s="66" t="s">
        <v>66</v>
      </c>
      <c r="AL9" s="66" t="s">
        <v>66</v>
      </c>
      <c r="AM9" s="66" t="s">
        <v>66</v>
      </c>
      <c r="AN9" s="66" t="s">
        <v>66</v>
      </c>
      <c r="AO9" s="66" t="s">
        <v>66</v>
      </c>
      <c r="AP9" s="66" t="s">
        <v>66</v>
      </c>
      <c r="AQ9" s="66" t="s">
        <v>66</v>
      </c>
      <c r="AR9" s="66" t="s">
        <v>66</v>
      </c>
      <c r="AS9" s="66" t="s">
        <v>66</v>
      </c>
      <c r="AT9" s="66" t="s">
        <v>66</v>
      </c>
      <c r="AU9" s="66" t="s">
        <v>66</v>
      </c>
      <c r="AV9" s="66" t="s">
        <v>66</v>
      </c>
      <c r="AW9" s="66" t="s">
        <v>66</v>
      </c>
      <c r="AX9" s="66" t="s">
        <v>66</v>
      </c>
      <c r="AY9" s="66" t="s">
        <v>66</v>
      </c>
      <c r="AZ9" s="66" t="s">
        <v>272</v>
      </c>
    </row>
    <row r="10" spans="1:52" ht="15.6" customHeight="1" thickBot="1" x14ac:dyDescent="0.25">
      <c r="A10" s="41"/>
      <c r="B10" s="70" t="s">
        <v>292</v>
      </c>
      <c r="C10" s="71"/>
      <c r="D10" s="71"/>
      <c r="E10" s="71"/>
      <c r="F10" s="71"/>
      <c r="G10" s="70"/>
      <c r="H10" s="70"/>
      <c r="I10" s="70"/>
      <c r="J10" s="70"/>
      <c r="K10" s="70" t="s">
        <v>303</v>
      </c>
      <c r="L10" s="70" t="s">
        <v>303</v>
      </c>
      <c r="M10" s="70" t="s">
        <v>303</v>
      </c>
      <c r="N10" s="70" t="s">
        <v>303</v>
      </c>
      <c r="O10" s="70" t="s">
        <v>303</v>
      </c>
      <c r="P10" s="71" t="s">
        <v>303</v>
      </c>
      <c r="Q10" s="70" t="s">
        <v>303</v>
      </c>
      <c r="R10" s="71" t="s">
        <v>303</v>
      </c>
      <c r="S10" s="71" t="s">
        <v>303</v>
      </c>
      <c r="T10" s="71" t="s">
        <v>303</v>
      </c>
      <c r="U10" s="71" t="s">
        <v>303</v>
      </c>
      <c r="V10" s="71" t="s">
        <v>303</v>
      </c>
      <c r="W10" s="71" t="s">
        <v>303</v>
      </c>
      <c r="X10" s="71" t="s">
        <v>303</v>
      </c>
      <c r="Y10" s="71" t="s">
        <v>303</v>
      </c>
      <c r="Z10" s="71" t="s">
        <v>303</v>
      </c>
      <c r="AA10" s="71" t="s">
        <v>303</v>
      </c>
      <c r="AB10" s="71" t="s">
        <v>303</v>
      </c>
      <c r="AC10" s="71" t="s">
        <v>303</v>
      </c>
      <c r="AD10" s="71" t="s">
        <v>303</v>
      </c>
      <c r="AE10" s="71" t="s">
        <v>303</v>
      </c>
      <c r="AF10" s="71" t="s">
        <v>303</v>
      </c>
      <c r="AG10" s="71" t="s">
        <v>303</v>
      </c>
      <c r="AH10" s="71" t="s">
        <v>303</v>
      </c>
      <c r="AI10" s="71" t="s">
        <v>303</v>
      </c>
      <c r="AJ10" s="71" t="s">
        <v>303</v>
      </c>
      <c r="AK10" s="71" t="s">
        <v>303</v>
      </c>
      <c r="AL10" s="71" t="s">
        <v>303</v>
      </c>
      <c r="AM10" s="71" t="s">
        <v>303</v>
      </c>
      <c r="AN10" s="71" t="s">
        <v>303</v>
      </c>
      <c r="AO10" s="71" t="s">
        <v>303</v>
      </c>
      <c r="AP10" s="71" t="s">
        <v>303</v>
      </c>
      <c r="AQ10" s="71" t="s">
        <v>303</v>
      </c>
      <c r="AR10" s="71" t="s">
        <v>303</v>
      </c>
      <c r="AS10" s="71" t="s">
        <v>303</v>
      </c>
      <c r="AT10" s="71" t="s">
        <v>303</v>
      </c>
      <c r="AU10" s="71" t="s">
        <v>303</v>
      </c>
      <c r="AV10" s="71" t="s">
        <v>303</v>
      </c>
      <c r="AW10" s="71" t="s">
        <v>303</v>
      </c>
      <c r="AX10" s="71" t="s">
        <v>303</v>
      </c>
      <c r="AY10" s="71" t="s">
        <v>303</v>
      </c>
      <c r="AZ10" s="71"/>
    </row>
    <row r="11" spans="1:52" ht="13.35" customHeight="1" x14ac:dyDescent="0.2">
      <c r="A11" s="42"/>
      <c r="B11" s="43" t="str">
        <f>SEC_Processes!D9</f>
        <v>IMPCOA</v>
      </c>
      <c r="C11" s="43" t="str">
        <f>SEC_Processes!E9</f>
        <v>Import technology - Coal</v>
      </c>
      <c r="D11" s="44"/>
      <c r="E11" s="44" t="str">
        <f>SEC_Comm!D10</f>
        <v>COA</v>
      </c>
      <c r="F11" s="44"/>
      <c r="G11" s="44"/>
      <c r="H11" s="44" t="s">
        <v>271</v>
      </c>
      <c r="I11" s="44" t="s">
        <v>154</v>
      </c>
      <c r="J11" s="45" t="s">
        <v>291</v>
      </c>
      <c r="K11" s="47">
        <v>3.1048387096774195</v>
      </c>
      <c r="L11" s="47">
        <v>3.7231182795698921</v>
      </c>
      <c r="M11" s="47">
        <v>3.2123655913978491</v>
      </c>
      <c r="N11" s="47">
        <v>2.728494623655914</v>
      </c>
      <c r="O11" s="47">
        <v>2.311827956989247</v>
      </c>
      <c r="P11" s="47">
        <v>2.1102150537634405</v>
      </c>
      <c r="Q11" s="47">
        <v>1.639784946236559</v>
      </c>
      <c r="R11" s="47">
        <v>1.57258064516129</v>
      </c>
      <c r="S11" s="47">
        <v>1.7204301075268817</v>
      </c>
      <c r="T11" s="47">
        <v>1.9086021505376343</v>
      </c>
      <c r="U11" s="47">
        <v>2.1774193548387095</v>
      </c>
      <c r="V11" s="47">
        <v>2.4193548387096775</v>
      </c>
      <c r="W11" s="47">
        <v>2.6881720430107525</v>
      </c>
      <c r="X11" s="47">
        <v>2.71505376344086</v>
      </c>
      <c r="Y11" s="47">
        <v>2.7419354838709675</v>
      </c>
      <c r="Z11" s="47">
        <v>2.782258064516129</v>
      </c>
      <c r="AA11" s="47">
        <v>2.7956989247311825</v>
      </c>
      <c r="AB11" s="47">
        <v>2.82258064516129</v>
      </c>
      <c r="AC11" s="47">
        <v>2.8494623655913975</v>
      </c>
      <c r="AD11" s="47">
        <v>2.8629032258064515</v>
      </c>
      <c r="AE11" s="47">
        <v>2.889784946236559</v>
      </c>
      <c r="AF11" s="47">
        <v>2.903225806451613</v>
      </c>
      <c r="AG11" s="47">
        <v>2.9301075268817205</v>
      </c>
      <c r="AH11" s="47">
        <v>2.943548387096774</v>
      </c>
      <c r="AI11" s="47">
        <v>2.970430107526882</v>
      </c>
      <c r="AJ11" s="47">
        <v>2.9838709677419351</v>
      </c>
      <c r="AK11" s="47">
        <v>2.997311827956989</v>
      </c>
      <c r="AL11" s="47">
        <v>3.0107526881720426</v>
      </c>
      <c r="AM11" s="47">
        <v>3.0241935483870965</v>
      </c>
      <c r="AN11" s="47">
        <v>3.0241935483870965</v>
      </c>
      <c r="AO11" s="47">
        <v>3.0376344086021505</v>
      </c>
      <c r="AP11" s="47">
        <v>3.0376344086021505</v>
      </c>
      <c r="AQ11" s="47">
        <v>3.051075268817204</v>
      </c>
      <c r="AR11" s="47">
        <v>3.051075268817204</v>
      </c>
      <c r="AS11" s="47">
        <v>3.051075268817204</v>
      </c>
      <c r="AT11" s="47">
        <v>3.064516129032258</v>
      </c>
      <c r="AU11" s="47">
        <v>3.064516129032258</v>
      </c>
      <c r="AV11" s="47">
        <v>3.064516129032258</v>
      </c>
      <c r="AW11" s="47">
        <v>3.0779569892473115</v>
      </c>
      <c r="AX11" s="47">
        <v>3.0779569892473115</v>
      </c>
      <c r="AY11" s="47">
        <v>3.0779569892473115</v>
      </c>
      <c r="AZ11" s="47"/>
    </row>
    <row r="12" spans="1:52" ht="25.5" x14ac:dyDescent="0.2">
      <c r="A12" s="42"/>
      <c r="B12" s="43" t="str">
        <f>SEC_Processes!D10</f>
        <v>IMPCRD</v>
      </c>
      <c r="C12" s="43" t="str">
        <f>SEC_Processes!E10</f>
        <v>Import technology - Crude Oil</v>
      </c>
      <c r="D12" s="44"/>
      <c r="E12" s="44" t="str">
        <f>SEC_Comm!D11</f>
        <v>CRD</v>
      </c>
      <c r="F12" s="44"/>
      <c r="G12" s="44"/>
      <c r="H12" s="44" t="s">
        <v>271</v>
      </c>
      <c r="I12" s="44" t="s">
        <v>154</v>
      </c>
      <c r="J12" s="45" t="s">
        <v>291</v>
      </c>
      <c r="K12" s="47">
        <v>10.241935483870968</v>
      </c>
      <c r="L12" s="47">
        <v>14.260752688172042</v>
      </c>
      <c r="M12" s="47">
        <v>15.174731182795698</v>
      </c>
      <c r="N12" s="47">
        <v>13.481182795698924</v>
      </c>
      <c r="O12" s="47">
        <v>13.07795698924731</v>
      </c>
      <c r="P12" s="47">
        <v>8.42741935483871</v>
      </c>
      <c r="Q12" s="47">
        <v>8.051075268817204</v>
      </c>
      <c r="R12" s="47">
        <v>8.5887096774193541</v>
      </c>
      <c r="S12" s="47">
        <v>8.5618279569892479</v>
      </c>
      <c r="T12" s="47">
        <v>8.3467741935483861</v>
      </c>
      <c r="U12" s="47">
        <v>8.077956989247312</v>
      </c>
      <c r="V12" s="47">
        <v>8.051075268817204</v>
      </c>
      <c r="W12" s="47">
        <v>8.1317204301075261</v>
      </c>
      <c r="X12" s="47">
        <v>8.3467741935483861</v>
      </c>
      <c r="Y12" s="47">
        <v>8.5483870967741939</v>
      </c>
      <c r="Z12" s="47">
        <v>8.7499999999999982</v>
      </c>
      <c r="AA12" s="47">
        <v>8.9381720430107521</v>
      </c>
      <c r="AB12" s="47">
        <v>9.1129032258064502</v>
      </c>
      <c r="AC12" s="47">
        <v>9.2741935483870961</v>
      </c>
      <c r="AD12" s="47">
        <v>9.435483870967742</v>
      </c>
      <c r="AE12" s="47">
        <v>9.5967741935483879</v>
      </c>
      <c r="AF12" s="47">
        <v>9.8387096774193541</v>
      </c>
      <c r="AG12" s="47">
        <v>10.06720430107527</v>
      </c>
      <c r="AH12" s="47">
        <v>10.282258064516128</v>
      </c>
      <c r="AI12" s="47">
        <v>10.497311827956988</v>
      </c>
      <c r="AJ12" s="47">
        <v>10.698924731182794</v>
      </c>
      <c r="AK12" s="47">
        <v>10.873655913978494</v>
      </c>
      <c r="AL12" s="47">
        <v>11.061827956989246</v>
      </c>
      <c r="AM12" s="47">
        <v>11.223118279569892</v>
      </c>
      <c r="AN12" s="47">
        <v>11.384408602150538</v>
      </c>
      <c r="AO12" s="47">
        <v>11.532258064516128</v>
      </c>
      <c r="AP12" s="47">
        <v>11.74731182795699</v>
      </c>
      <c r="AQ12" s="47">
        <v>11.948924731182796</v>
      </c>
      <c r="AR12" s="47">
        <v>12.137096774193548</v>
      </c>
      <c r="AS12" s="47">
        <v>12.311827956989246</v>
      </c>
      <c r="AT12" s="47">
        <v>12.473118279569892</v>
      </c>
      <c r="AU12" s="47">
        <v>12.674731182795698</v>
      </c>
      <c r="AV12" s="47">
        <v>12.862903225806452</v>
      </c>
      <c r="AW12" s="47">
        <v>13.051075268817202</v>
      </c>
      <c r="AX12" s="47">
        <v>13.212365591397848</v>
      </c>
      <c r="AY12" s="47">
        <v>13.373655913978494</v>
      </c>
      <c r="AZ12" s="47"/>
    </row>
    <row r="13" spans="1:52" ht="25.5" x14ac:dyDescent="0.2">
      <c r="A13" s="42"/>
      <c r="B13" s="43" t="str">
        <f>SEC_Processes!D11</f>
        <v>IMPDSL</v>
      </c>
      <c r="C13" s="43" t="str">
        <f>SEC_Processes!E11</f>
        <v>Import technology - Diesel</v>
      </c>
      <c r="D13" s="44"/>
      <c r="E13" s="44" t="str">
        <f>SEC_Comm!D12</f>
        <v>DSL</v>
      </c>
      <c r="F13" s="44"/>
      <c r="G13" s="44"/>
      <c r="H13" s="44" t="s">
        <v>271</v>
      </c>
      <c r="I13" s="44" t="s">
        <v>154</v>
      </c>
      <c r="J13" s="45" t="s">
        <v>291</v>
      </c>
      <c r="K13" s="47">
        <v>14.166666666666666</v>
      </c>
      <c r="L13" s="47">
        <v>15.779569892473118</v>
      </c>
      <c r="M13" s="47">
        <v>18.037634408602148</v>
      </c>
      <c r="N13" s="47">
        <v>16.559139784946236</v>
      </c>
      <c r="O13" s="47">
        <v>15.25537634408602</v>
      </c>
      <c r="P13" s="47">
        <v>10.349462365591398</v>
      </c>
      <c r="Q13" s="47">
        <v>9.9462365591397841</v>
      </c>
      <c r="R13" s="47">
        <v>10.510752688172042</v>
      </c>
      <c r="S13" s="47">
        <v>10.483870967741934</v>
      </c>
      <c r="T13" s="47">
        <v>10.268817204301076</v>
      </c>
      <c r="U13" s="47">
        <v>9.9731182795698921</v>
      </c>
      <c r="V13" s="47">
        <v>9.9596774193548381</v>
      </c>
      <c r="W13" s="47">
        <v>10.026881720430106</v>
      </c>
      <c r="X13" s="47">
        <v>10.25537634408602</v>
      </c>
      <c r="Y13" s="47">
        <v>10.470430107526882</v>
      </c>
      <c r="Z13" s="47">
        <v>10.685483870967742</v>
      </c>
      <c r="AA13" s="47">
        <v>10.887096774193548</v>
      </c>
      <c r="AB13" s="47">
        <v>11.075268817204302</v>
      </c>
      <c r="AC13" s="47">
        <v>11.25</v>
      </c>
      <c r="AD13" s="47">
        <v>11.411290322580646</v>
      </c>
      <c r="AE13" s="47">
        <v>11.572580645161288</v>
      </c>
      <c r="AF13" s="47">
        <v>11.827956989247312</v>
      </c>
      <c r="AG13" s="47">
        <v>12.083333333333334</v>
      </c>
      <c r="AH13" s="47">
        <v>12.311827956989246</v>
      </c>
      <c r="AI13" s="47">
        <v>12.526881720430108</v>
      </c>
      <c r="AJ13" s="47">
        <v>12.741935483870966</v>
      </c>
      <c r="AK13" s="47">
        <v>12.93010752688172</v>
      </c>
      <c r="AL13" s="47">
        <v>13.118279569892472</v>
      </c>
      <c r="AM13" s="47">
        <v>13.293010752688172</v>
      </c>
      <c r="AN13" s="47">
        <v>13.46774193548387</v>
      </c>
      <c r="AO13" s="47">
        <v>13.615591397849462</v>
      </c>
      <c r="AP13" s="47">
        <v>13.844086021505376</v>
      </c>
      <c r="AQ13" s="47">
        <v>14.059139784946234</v>
      </c>
      <c r="AR13" s="47">
        <v>14.260752688172042</v>
      </c>
      <c r="AS13" s="47">
        <v>14.448924731182794</v>
      </c>
      <c r="AT13" s="47">
        <v>14.623655913978494</v>
      </c>
      <c r="AU13" s="47">
        <v>14.838709677419354</v>
      </c>
      <c r="AV13" s="47">
        <v>15.040322580645162</v>
      </c>
      <c r="AW13" s="47">
        <v>15.228494623655912</v>
      </c>
      <c r="AX13" s="47">
        <v>15.403225806451612</v>
      </c>
      <c r="AY13" s="47">
        <v>15.564516129032256</v>
      </c>
      <c r="AZ13" s="47"/>
    </row>
    <row r="14" spans="1:52" ht="25.5" x14ac:dyDescent="0.2">
      <c r="A14" s="42"/>
      <c r="B14" s="43" t="str">
        <f>SEC_Processes!D12</f>
        <v>IMPGSL</v>
      </c>
      <c r="C14" s="43" t="str">
        <f>SEC_Processes!E12</f>
        <v>Import technology - Gasoline</v>
      </c>
      <c r="D14" s="44"/>
      <c r="E14" s="44" t="str">
        <f>SEC_Comm!D13</f>
        <v>GSL</v>
      </c>
      <c r="F14" s="44"/>
      <c r="G14" s="44"/>
      <c r="H14" s="44" t="s">
        <v>271</v>
      </c>
      <c r="I14" s="44" t="s">
        <v>154</v>
      </c>
      <c r="J14" s="45" t="s">
        <v>291</v>
      </c>
      <c r="K14" s="47">
        <v>12.473118279569892</v>
      </c>
      <c r="L14" s="47">
        <v>16.518817204301076</v>
      </c>
      <c r="M14" s="47">
        <v>18.373655913978492</v>
      </c>
      <c r="N14" s="47">
        <v>16.397849462365592</v>
      </c>
      <c r="O14" s="47">
        <v>15.43010752688172</v>
      </c>
      <c r="P14" s="47">
        <v>10.510752688172042</v>
      </c>
      <c r="Q14" s="47">
        <v>10.120967741935482</v>
      </c>
      <c r="R14" s="47">
        <v>10.672043010752688</v>
      </c>
      <c r="S14" s="47">
        <v>10.658602150537634</v>
      </c>
      <c r="T14" s="47">
        <v>10.430107526881718</v>
      </c>
      <c r="U14" s="47">
        <v>10.134408602150538</v>
      </c>
      <c r="V14" s="47">
        <v>10.120967741935482</v>
      </c>
      <c r="W14" s="47">
        <v>10.188172043010752</v>
      </c>
      <c r="X14" s="47">
        <v>10.416666666666666</v>
      </c>
      <c r="Y14" s="47">
        <v>10.64516129032258</v>
      </c>
      <c r="Z14" s="47">
        <v>10.846774193548386</v>
      </c>
      <c r="AA14" s="47">
        <v>11.048387096774194</v>
      </c>
      <c r="AB14" s="47">
        <v>11.236559139784944</v>
      </c>
      <c r="AC14" s="47">
        <v>11.411290322580646</v>
      </c>
      <c r="AD14" s="47">
        <v>11.572580645161288</v>
      </c>
      <c r="AE14" s="47">
        <v>11.74731182795699</v>
      </c>
      <c r="AF14" s="47">
        <v>12.00268817204301</v>
      </c>
      <c r="AG14" s="47">
        <v>12.244623655913976</v>
      </c>
      <c r="AH14" s="47">
        <v>12.473118279569892</v>
      </c>
      <c r="AI14" s="47">
        <v>12.701612903225806</v>
      </c>
      <c r="AJ14" s="47">
        <v>12.903225806451612</v>
      </c>
      <c r="AK14" s="47">
        <v>13.104838709677418</v>
      </c>
      <c r="AL14" s="47">
        <v>13.293010752688172</v>
      </c>
      <c r="AM14" s="47">
        <v>13.46774193548387</v>
      </c>
      <c r="AN14" s="47">
        <v>13.629032258064516</v>
      </c>
      <c r="AO14" s="47">
        <v>13.79032258064516</v>
      </c>
      <c r="AP14" s="47">
        <v>14.018817204301074</v>
      </c>
      <c r="AQ14" s="47">
        <v>14.22043010752688</v>
      </c>
      <c r="AR14" s="47">
        <v>14.422043010752686</v>
      </c>
      <c r="AS14" s="47">
        <v>14.61021505376344</v>
      </c>
      <c r="AT14" s="47">
        <v>14.784946236559138</v>
      </c>
      <c r="AU14" s="47">
        <v>14.999999999999998</v>
      </c>
      <c r="AV14" s="47">
        <v>15.201612903225804</v>
      </c>
      <c r="AW14" s="47">
        <v>15.389784946236558</v>
      </c>
      <c r="AX14" s="47">
        <v>15.577956989247312</v>
      </c>
      <c r="AY14" s="47">
        <v>15.739247311827956</v>
      </c>
      <c r="AZ14" s="47"/>
    </row>
    <row r="15" spans="1:52" ht="25.5" x14ac:dyDescent="0.2">
      <c r="A15" s="42"/>
      <c r="B15" s="43" t="str">
        <f>SEC_Processes!D13</f>
        <v>IMPHFO</v>
      </c>
      <c r="C15" s="43" t="str">
        <f>SEC_Processes!E13</f>
        <v>Import technology - Heavy Fuel Oil</v>
      </c>
      <c r="D15" s="44"/>
      <c r="E15" s="44" t="str">
        <f>SEC_Comm!D14</f>
        <v>HFO</v>
      </c>
      <c r="F15" s="44"/>
      <c r="G15" s="44"/>
      <c r="H15" s="44" t="s">
        <v>271</v>
      </c>
      <c r="I15" s="44" t="s">
        <v>154</v>
      </c>
      <c r="J15" s="45" t="s">
        <v>291</v>
      </c>
      <c r="K15" s="47">
        <v>9.1666666666666661</v>
      </c>
      <c r="L15" s="47">
        <v>13.709677419354838</v>
      </c>
      <c r="M15" s="47">
        <v>12.93010752688172</v>
      </c>
      <c r="N15" s="47">
        <v>12.3252688172043</v>
      </c>
      <c r="O15" s="47">
        <v>11.29032258064516</v>
      </c>
      <c r="P15" s="47">
        <v>6.3844086021505371</v>
      </c>
      <c r="Q15" s="47">
        <v>5.9811827956989241</v>
      </c>
      <c r="R15" s="47">
        <v>6.545698924731183</v>
      </c>
      <c r="S15" s="47">
        <v>6.518817204301075</v>
      </c>
      <c r="T15" s="47">
        <v>6.3037634408602141</v>
      </c>
      <c r="U15" s="47">
        <v>6.008064516129032</v>
      </c>
      <c r="V15" s="47">
        <v>5.9946236559139781</v>
      </c>
      <c r="W15" s="47">
        <v>6.061827956989247</v>
      </c>
      <c r="X15" s="47">
        <v>6.2903225806451601</v>
      </c>
      <c r="Y15" s="47">
        <v>6.5053763440860211</v>
      </c>
      <c r="Z15" s="47">
        <v>6.7204301075268811</v>
      </c>
      <c r="AA15" s="47">
        <v>6.922043010752688</v>
      </c>
      <c r="AB15" s="47">
        <v>7.1102150537634401</v>
      </c>
      <c r="AC15" s="47">
        <v>7.28494623655914</v>
      </c>
      <c r="AD15" s="47">
        <v>7.4462365591397841</v>
      </c>
      <c r="AE15" s="47">
        <v>7.60752688172043</v>
      </c>
      <c r="AF15" s="47">
        <v>7.8629032258064511</v>
      </c>
      <c r="AG15" s="47">
        <v>8.1182795698924721</v>
      </c>
      <c r="AH15" s="47">
        <v>8.3467741935483861</v>
      </c>
      <c r="AI15" s="47">
        <v>8.5618279569892479</v>
      </c>
      <c r="AJ15" s="47">
        <v>8.7768817204301062</v>
      </c>
      <c r="AK15" s="47">
        <v>8.96505376344086</v>
      </c>
      <c r="AL15" s="47">
        <v>9.1532258064516121</v>
      </c>
      <c r="AM15" s="47">
        <v>9.327956989247312</v>
      </c>
      <c r="AN15" s="47">
        <v>9.5026881720430101</v>
      </c>
      <c r="AO15" s="47">
        <v>9.650537634408602</v>
      </c>
      <c r="AP15" s="47">
        <v>9.879032258064516</v>
      </c>
      <c r="AQ15" s="47">
        <v>10.094086021505374</v>
      </c>
      <c r="AR15" s="47">
        <v>10.295698924731182</v>
      </c>
      <c r="AS15" s="47">
        <v>10.483870967741934</v>
      </c>
      <c r="AT15" s="47">
        <v>10.658602150537634</v>
      </c>
      <c r="AU15" s="47">
        <v>10.873655913978494</v>
      </c>
      <c r="AV15" s="47">
        <v>11.075268817204302</v>
      </c>
      <c r="AW15" s="47">
        <v>11.263440860215052</v>
      </c>
      <c r="AX15" s="47">
        <v>11.438172043010752</v>
      </c>
      <c r="AY15" s="47">
        <v>11.599462365591396</v>
      </c>
      <c r="AZ15" s="47"/>
    </row>
    <row r="16" spans="1:52" ht="25.5" x14ac:dyDescent="0.2">
      <c r="A16" s="42"/>
      <c r="B16" s="43" t="str">
        <f>SEC_Processes!D14</f>
        <v>IMPKER</v>
      </c>
      <c r="C16" s="43" t="str">
        <f>SEC_Processes!E14</f>
        <v>Import technology - Kerosene</v>
      </c>
      <c r="D16" s="44"/>
      <c r="E16" s="44" t="str">
        <f>SEC_Comm!D15</f>
        <v>KER</v>
      </c>
      <c r="F16" s="44"/>
      <c r="G16" s="44"/>
      <c r="H16" s="44" t="s">
        <v>271</v>
      </c>
      <c r="I16" s="44" t="s">
        <v>154</v>
      </c>
      <c r="J16" s="45" t="s">
        <v>291</v>
      </c>
      <c r="K16" s="47">
        <v>10.282258064516128</v>
      </c>
      <c r="L16" s="47">
        <v>15.10752688172043</v>
      </c>
      <c r="M16" s="47">
        <v>15.631720430107526</v>
      </c>
      <c r="N16" s="47">
        <v>15.940860215053762</v>
      </c>
      <c r="O16" s="47">
        <v>14.798387096774192</v>
      </c>
      <c r="P16" s="47">
        <v>9.879032258064516</v>
      </c>
      <c r="Q16" s="47">
        <v>9.4892473118279561</v>
      </c>
      <c r="R16" s="47">
        <v>10.040322580645162</v>
      </c>
      <c r="S16" s="47">
        <v>10.026881720430106</v>
      </c>
      <c r="T16" s="47">
        <v>9.7983870967741939</v>
      </c>
      <c r="U16" s="47">
        <v>9.5026881720430101</v>
      </c>
      <c r="V16" s="47">
        <v>9.4892473118279561</v>
      </c>
      <c r="W16" s="47">
        <v>9.56989247311828</v>
      </c>
      <c r="X16" s="47">
        <v>9.7983870967741939</v>
      </c>
      <c r="Y16" s="47">
        <v>10.013440860215054</v>
      </c>
      <c r="Z16" s="47">
        <v>10.228494623655912</v>
      </c>
      <c r="AA16" s="47">
        <v>10.416666666666666</v>
      </c>
      <c r="AB16" s="47">
        <v>10.60483870967742</v>
      </c>
      <c r="AC16" s="47">
        <v>10.779569892473118</v>
      </c>
      <c r="AD16" s="47">
        <v>10.954301075268816</v>
      </c>
      <c r="AE16" s="47">
        <v>11.115591397849462</v>
      </c>
      <c r="AF16" s="47">
        <v>11.370967741935482</v>
      </c>
      <c r="AG16" s="47">
        <v>11.612903225806452</v>
      </c>
      <c r="AH16" s="47">
        <v>11.85483870967742</v>
      </c>
      <c r="AI16" s="47">
        <v>12.069892473118278</v>
      </c>
      <c r="AJ16" s="47">
        <v>12.271505376344084</v>
      </c>
      <c r="AK16" s="47">
        <v>12.473118279569892</v>
      </c>
      <c r="AL16" s="47">
        <v>12.661290322580644</v>
      </c>
      <c r="AM16" s="47">
        <v>12.836021505376344</v>
      </c>
      <c r="AN16" s="47">
        <v>12.997311827956988</v>
      </c>
      <c r="AO16" s="47">
        <v>13.158602150537634</v>
      </c>
      <c r="AP16" s="47">
        <v>13.387096774193546</v>
      </c>
      <c r="AQ16" s="47">
        <v>13.602150537634408</v>
      </c>
      <c r="AR16" s="47">
        <v>13.79032258064516</v>
      </c>
      <c r="AS16" s="47">
        <v>13.978494623655914</v>
      </c>
      <c r="AT16" s="47">
        <v>14.153225806451612</v>
      </c>
      <c r="AU16" s="47">
        <v>14.368279569892474</v>
      </c>
      <c r="AV16" s="47">
        <v>14.56989247311828</v>
      </c>
      <c r="AW16" s="47">
        <v>14.771505376344086</v>
      </c>
      <c r="AX16" s="47">
        <v>14.946236559139784</v>
      </c>
      <c r="AY16" s="47">
        <v>15.10752688172043</v>
      </c>
      <c r="AZ16" s="47"/>
    </row>
    <row r="17" spans="1:52" ht="25.5" x14ac:dyDescent="0.2">
      <c r="A17" s="42"/>
      <c r="B17" s="43" t="str">
        <f>SEC_Processes!D15</f>
        <v>IMPLPG</v>
      </c>
      <c r="C17" s="43" t="str">
        <f>SEC_Processes!E15</f>
        <v>Import technology - Liquid petrol gas</v>
      </c>
      <c r="D17" s="44"/>
      <c r="E17" s="44" t="str">
        <f>SEC_Comm!D16</f>
        <v>LPG</v>
      </c>
      <c r="F17" s="44"/>
      <c r="G17" s="44"/>
      <c r="H17" s="44" t="s">
        <v>271</v>
      </c>
      <c r="I17" s="44" t="s">
        <v>154</v>
      </c>
      <c r="J17" s="45" t="s">
        <v>291</v>
      </c>
      <c r="K17" s="47">
        <v>11.93548387096774</v>
      </c>
      <c r="L17" s="47">
        <v>12.39247311827957</v>
      </c>
      <c r="M17" s="47">
        <v>14.811827956989246</v>
      </c>
      <c r="N17" s="47">
        <v>14.56989247311828</v>
      </c>
      <c r="O17" s="47">
        <v>12.28494623655914</v>
      </c>
      <c r="P17" s="47">
        <v>11.827956989247312</v>
      </c>
      <c r="Q17" s="47">
        <v>9.8924731182795682</v>
      </c>
      <c r="R17" s="47">
        <v>9.9193548387096762</v>
      </c>
      <c r="S17" s="47">
        <v>9.435483870967742</v>
      </c>
      <c r="T17" s="47">
        <v>8.763440860215054</v>
      </c>
      <c r="U17" s="47">
        <v>7.876344086021505</v>
      </c>
      <c r="V17" s="47">
        <v>7.8494623655913971</v>
      </c>
      <c r="W17" s="47">
        <v>8.0376344086021501</v>
      </c>
      <c r="X17" s="47">
        <v>8.5483870967741939</v>
      </c>
      <c r="Y17" s="47">
        <v>9.0591397849462361</v>
      </c>
      <c r="Z17" s="47">
        <v>9.543010752688172</v>
      </c>
      <c r="AA17" s="47">
        <v>10</v>
      </c>
      <c r="AB17" s="47">
        <v>10.456989247311826</v>
      </c>
      <c r="AC17" s="47">
        <v>10.86021505376344</v>
      </c>
      <c r="AD17" s="47">
        <v>11.263440860215052</v>
      </c>
      <c r="AE17" s="47">
        <v>11.639784946236558</v>
      </c>
      <c r="AF17" s="47">
        <v>12.150537634408602</v>
      </c>
      <c r="AG17" s="47">
        <v>12.607526881720428</v>
      </c>
      <c r="AH17" s="47">
        <v>13.064516129032258</v>
      </c>
      <c r="AI17" s="47">
        <v>13.46774193548387</v>
      </c>
      <c r="AJ17" s="47">
        <v>13.870967741935484</v>
      </c>
      <c r="AK17" s="47">
        <v>14.247311827956988</v>
      </c>
      <c r="AL17" s="47">
        <v>14.623655913978494</v>
      </c>
      <c r="AM17" s="47">
        <v>14.973118279569892</v>
      </c>
      <c r="AN17" s="47">
        <v>15.295698924731182</v>
      </c>
      <c r="AO17" s="47">
        <v>15.591397849462364</v>
      </c>
      <c r="AP17" s="47">
        <v>15.779569892473118</v>
      </c>
      <c r="AQ17" s="47">
        <v>15.913978494623656</v>
      </c>
      <c r="AR17" s="47">
        <v>16.0752688172043</v>
      </c>
      <c r="AS17" s="47">
        <v>16.209677419354836</v>
      </c>
      <c r="AT17" s="47">
        <v>16.317204301075268</v>
      </c>
      <c r="AU17" s="47">
        <v>16.50537634408602</v>
      </c>
      <c r="AV17" s="47">
        <v>16.639784946236556</v>
      </c>
      <c r="AW17" s="47">
        <v>16.801075268817204</v>
      </c>
      <c r="AX17" s="47">
        <v>16.908602150537632</v>
      </c>
      <c r="AY17" s="47">
        <v>17.043010752688172</v>
      </c>
      <c r="AZ17" s="47"/>
    </row>
    <row r="18" spans="1:52" ht="25.5" x14ac:dyDescent="0.2">
      <c r="A18" s="42"/>
      <c r="B18" s="43" t="str">
        <f>SEC_Processes!D16</f>
        <v>IMPLVN</v>
      </c>
      <c r="C18" s="43" t="str">
        <f>SEC_Processes!E16</f>
        <v>Import technology - Naphtha (Petroleoum)</v>
      </c>
      <c r="D18" s="44"/>
      <c r="E18" s="44" t="str">
        <f>SEC_Comm!D17</f>
        <v>LVN</v>
      </c>
      <c r="F18" s="44"/>
      <c r="G18" s="44"/>
      <c r="H18" s="44" t="s">
        <v>271</v>
      </c>
      <c r="I18" s="44" t="s">
        <v>154</v>
      </c>
      <c r="J18" s="45" t="s">
        <v>291</v>
      </c>
      <c r="K18" s="47">
        <f>K17</f>
        <v>11.93548387096774</v>
      </c>
      <c r="L18" s="47">
        <f t="shared" ref="L18:AY18" si="0">L17</f>
        <v>12.39247311827957</v>
      </c>
      <c r="M18" s="47">
        <f t="shared" si="0"/>
        <v>14.811827956989246</v>
      </c>
      <c r="N18" s="47">
        <f t="shared" si="0"/>
        <v>14.56989247311828</v>
      </c>
      <c r="O18" s="47">
        <f t="shared" si="0"/>
        <v>12.28494623655914</v>
      </c>
      <c r="P18" s="47">
        <f t="shared" si="0"/>
        <v>11.827956989247312</v>
      </c>
      <c r="Q18" s="47">
        <f t="shared" si="0"/>
        <v>9.8924731182795682</v>
      </c>
      <c r="R18" s="47">
        <f t="shared" si="0"/>
        <v>9.9193548387096762</v>
      </c>
      <c r="S18" s="47">
        <f t="shared" si="0"/>
        <v>9.435483870967742</v>
      </c>
      <c r="T18" s="47">
        <f t="shared" si="0"/>
        <v>8.763440860215054</v>
      </c>
      <c r="U18" s="47">
        <f t="shared" si="0"/>
        <v>7.876344086021505</v>
      </c>
      <c r="V18" s="47">
        <f t="shared" si="0"/>
        <v>7.8494623655913971</v>
      </c>
      <c r="W18" s="47">
        <f t="shared" si="0"/>
        <v>8.0376344086021501</v>
      </c>
      <c r="X18" s="47">
        <f t="shared" si="0"/>
        <v>8.5483870967741939</v>
      </c>
      <c r="Y18" s="47">
        <f t="shared" si="0"/>
        <v>9.0591397849462361</v>
      </c>
      <c r="Z18" s="47">
        <f t="shared" si="0"/>
        <v>9.543010752688172</v>
      </c>
      <c r="AA18" s="47">
        <f t="shared" si="0"/>
        <v>10</v>
      </c>
      <c r="AB18" s="47">
        <f t="shared" si="0"/>
        <v>10.456989247311826</v>
      </c>
      <c r="AC18" s="47">
        <f t="shared" si="0"/>
        <v>10.86021505376344</v>
      </c>
      <c r="AD18" s="47">
        <f t="shared" si="0"/>
        <v>11.263440860215052</v>
      </c>
      <c r="AE18" s="47">
        <f t="shared" si="0"/>
        <v>11.639784946236558</v>
      </c>
      <c r="AF18" s="47">
        <f t="shared" si="0"/>
        <v>12.150537634408602</v>
      </c>
      <c r="AG18" s="47">
        <f t="shared" si="0"/>
        <v>12.607526881720428</v>
      </c>
      <c r="AH18" s="47">
        <f t="shared" si="0"/>
        <v>13.064516129032258</v>
      </c>
      <c r="AI18" s="47">
        <f t="shared" si="0"/>
        <v>13.46774193548387</v>
      </c>
      <c r="AJ18" s="47">
        <f t="shared" si="0"/>
        <v>13.870967741935484</v>
      </c>
      <c r="AK18" s="47">
        <f t="shared" si="0"/>
        <v>14.247311827956988</v>
      </c>
      <c r="AL18" s="47">
        <f t="shared" si="0"/>
        <v>14.623655913978494</v>
      </c>
      <c r="AM18" s="47">
        <f t="shared" si="0"/>
        <v>14.973118279569892</v>
      </c>
      <c r="AN18" s="47">
        <f t="shared" si="0"/>
        <v>15.295698924731182</v>
      </c>
      <c r="AO18" s="47">
        <f t="shared" si="0"/>
        <v>15.591397849462364</v>
      </c>
      <c r="AP18" s="47">
        <f t="shared" si="0"/>
        <v>15.779569892473118</v>
      </c>
      <c r="AQ18" s="47">
        <f t="shared" si="0"/>
        <v>15.913978494623656</v>
      </c>
      <c r="AR18" s="47">
        <f t="shared" si="0"/>
        <v>16.0752688172043</v>
      </c>
      <c r="AS18" s="47">
        <f t="shared" si="0"/>
        <v>16.209677419354836</v>
      </c>
      <c r="AT18" s="47">
        <f t="shared" si="0"/>
        <v>16.317204301075268</v>
      </c>
      <c r="AU18" s="47">
        <f t="shared" si="0"/>
        <v>16.50537634408602</v>
      </c>
      <c r="AV18" s="47">
        <f t="shared" si="0"/>
        <v>16.639784946236556</v>
      </c>
      <c r="AW18" s="47">
        <f t="shared" si="0"/>
        <v>16.801075268817204</v>
      </c>
      <c r="AX18" s="47">
        <f t="shared" si="0"/>
        <v>16.908602150537632</v>
      </c>
      <c r="AY18" s="47">
        <f t="shared" si="0"/>
        <v>17.043010752688172</v>
      </c>
      <c r="AZ18" s="47"/>
    </row>
    <row r="19" spans="1:52" ht="25.5" x14ac:dyDescent="0.2">
      <c r="A19" s="42"/>
      <c r="B19" s="43" t="str">
        <f>SEC_Processes!D17</f>
        <v>IMPNGA</v>
      </c>
      <c r="C19" s="43" t="str">
        <f>SEC_Processes!E17</f>
        <v>Import technology - Natural Gas</v>
      </c>
      <c r="D19" s="44"/>
      <c r="E19" s="44" t="str">
        <f>SEC_Comm!D18</f>
        <v>NGA</v>
      </c>
      <c r="F19" s="44"/>
      <c r="G19" s="44"/>
      <c r="H19" s="44" t="s">
        <v>271</v>
      </c>
      <c r="I19" s="44" t="s">
        <v>154</v>
      </c>
      <c r="J19" s="45" t="s">
        <v>291</v>
      </c>
      <c r="K19" s="47">
        <v>5.9677419354838701</v>
      </c>
      <c r="L19" s="47">
        <v>6.196236559139785</v>
      </c>
      <c r="M19" s="47">
        <v>7.4059139784946231</v>
      </c>
      <c r="N19" s="47">
        <v>7.28494623655914</v>
      </c>
      <c r="O19" s="47">
        <v>6.14247311827957</v>
      </c>
      <c r="P19" s="47">
        <v>5.913978494623656</v>
      </c>
      <c r="Q19" s="47">
        <v>4.9462365591397841</v>
      </c>
      <c r="R19" s="47">
        <v>4.9596774193548381</v>
      </c>
      <c r="S19" s="47">
        <v>4.717741935483871</v>
      </c>
      <c r="T19" s="47">
        <v>4.381720430107527</v>
      </c>
      <c r="U19" s="47">
        <v>3.9381720430107525</v>
      </c>
      <c r="V19" s="47">
        <v>3.9247311827956985</v>
      </c>
      <c r="W19" s="47">
        <v>4.018817204301075</v>
      </c>
      <c r="X19" s="47">
        <v>4.274193548387097</v>
      </c>
      <c r="Y19" s="47">
        <v>4.529569892473118</v>
      </c>
      <c r="Z19" s="47">
        <v>4.771505376344086</v>
      </c>
      <c r="AA19" s="47">
        <v>5</v>
      </c>
      <c r="AB19" s="47">
        <v>5.2284946236559131</v>
      </c>
      <c r="AC19" s="47">
        <v>5.43010752688172</v>
      </c>
      <c r="AD19" s="47">
        <v>5.6317204301075261</v>
      </c>
      <c r="AE19" s="47">
        <v>5.8198924731182791</v>
      </c>
      <c r="AF19" s="47">
        <v>6.075268817204301</v>
      </c>
      <c r="AG19" s="47">
        <v>6.3037634408602141</v>
      </c>
      <c r="AH19" s="47">
        <v>6.532258064516129</v>
      </c>
      <c r="AI19" s="47">
        <v>6.7338709677419351</v>
      </c>
      <c r="AJ19" s="47">
        <v>6.935483870967742</v>
      </c>
      <c r="AK19" s="47">
        <v>7.1236559139784941</v>
      </c>
      <c r="AL19" s="47">
        <v>7.311827956989247</v>
      </c>
      <c r="AM19" s="47">
        <v>7.486559139784946</v>
      </c>
      <c r="AN19" s="47">
        <v>7.647849462365591</v>
      </c>
      <c r="AO19" s="47">
        <v>7.7956989247311821</v>
      </c>
      <c r="AP19" s="47">
        <v>7.889784946236559</v>
      </c>
      <c r="AQ19" s="47">
        <v>7.956989247311828</v>
      </c>
      <c r="AR19" s="47">
        <v>8.0376344086021501</v>
      </c>
      <c r="AS19" s="47">
        <v>8.1048387096774182</v>
      </c>
      <c r="AT19" s="47">
        <v>8.158602150537634</v>
      </c>
      <c r="AU19" s="47">
        <v>8.2526881720430101</v>
      </c>
      <c r="AV19" s="47">
        <v>8.3198924731182782</v>
      </c>
      <c r="AW19" s="47">
        <v>8.400537634408602</v>
      </c>
      <c r="AX19" s="47">
        <v>8.4543010752688161</v>
      </c>
      <c r="AY19" s="47">
        <v>8.521505376344086</v>
      </c>
      <c r="AZ19" s="47"/>
    </row>
    <row r="20" spans="1:52" ht="25.5" x14ac:dyDescent="0.2">
      <c r="A20" s="37"/>
      <c r="B20" s="43" t="str">
        <f>SEC_Processes!D18</f>
        <v>IMPCRN</v>
      </c>
      <c r="C20" s="43" t="str">
        <f>SEC_Processes!E18</f>
        <v>Import technology - Corn</v>
      </c>
      <c r="D20" s="44"/>
      <c r="E20" s="44" t="str">
        <f>SEC_Comm!D19</f>
        <v>CRN</v>
      </c>
      <c r="F20" s="44"/>
      <c r="G20" s="44"/>
      <c r="H20" s="44" t="s">
        <v>271</v>
      </c>
      <c r="I20" s="44" t="s">
        <v>154</v>
      </c>
      <c r="J20" s="45" t="s">
        <v>291</v>
      </c>
      <c r="K20" s="47">
        <f>72/7.44</f>
        <v>9.67741935483871</v>
      </c>
      <c r="L20" s="47">
        <f t="shared" ref="L20:AY20" si="1">72/7.44</f>
        <v>9.67741935483871</v>
      </c>
      <c r="M20" s="47">
        <f t="shared" si="1"/>
        <v>9.67741935483871</v>
      </c>
      <c r="N20" s="47">
        <f t="shared" si="1"/>
        <v>9.67741935483871</v>
      </c>
      <c r="O20" s="47">
        <f t="shared" si="1"/>
        <v>9.67741935483871</v>
      </c>
      <c r="P20" s="47">
        <f t="shared" si="1"/>
        <v>9.67741935483871</v>
      </c>
      <c r="Q20" s="47">
        <f t="shared" si="1"/>
        <v>9.67741935483871</v>
      </c>
      <c r="R20" s="47">
        <f t="shared" si="1"/>
        <v>9.67741935483871</v>
      </c>
      <c r="S20" s="47">
        <f t="shared" si="1"/>
        <v>9.67741935483871</v>
      </c>
      <c r="T20" s="47">
        <f t="shared" si="1"/>
        <v>9.67741935483871</v>
      </c>
      <c r="U20" s="47">
        <f t="shared" si="1"/>
        <v>9.67741935483871</v>
      </c>
      <c r="V20" s="47">
        <f t="shared" si="1"/>
        <v>9.67741935483871</v>
      </c>
      <c r="W20" s="47">
        <f t="shared" si="1"/>
        <v>9.67741935483871</v>
      </c>
      <c r="X20" s="47">
        <f t="shared" si="1"/>
        <v>9.67741935483871</v>
      </c>
      <c r="Y20" s="47">
        <f t="shared" si="1"/>
        <v>9.67741935483871</v>
      </c>
      <c r="Z20" s="47">
        <f t="shared" si="1"/>
        <v>9.67741935483871</v>
      </c>
      <c r="AA20" s="47">
        <f t="shared" si="1"/>
        <v>9.67741935483871</v>
      </c>
      <c r="AB20" s="47">
        <f t="shared" si="1"/>
        <v>9.67741935483871</v>
      </c>
      <c r="AC20" s="47">
        <f t="shared" si="1"/>
        <v>9.67741935483871</v>
      </c>
      <c r="AD20" s="47">
        <f t="shared" si="1"/>
        <v>9.67741935483871</v>
      </c>
      <c r="AE20" s="47">
        <f t="shared" si="1"/>
        <v>9.67741935483871</v>
      </c>
      <c r="AF20" s="47">
        <f t="shared" si="1"/>
        <v>9.67741935483871</v>
      </c>
      <c r="AG20" s="47">
        <f t="shared" si="1"/>
        <v>9.67741935483871</v>
      </c>
      <c r="AH20" s="47">
        <f t="shared" si="1"/>
        <v>9.67741935483871</v>
      </c>
      <c r="AI20" s="47">
        <f t="shared" si="1"/>
        <v>9.67741935483871</v>
      </c>
      <c r="AJ20" s="47">
        <f t="shared" si="1"/>
        <v>9.67741935483871</v>
      </c>
      <c r="AK20" s="47">
        <f t="shared" si="1"/>
        <v>9.67741935483871</v>
      </c>
      <c r="AL20" s="47">
        <f t="shared" si="1"/>
        <v>9.67741935483871</v>
      </c>
      <c r="AM20" s="47">
        <f t="shared" si="1"/>
        <v>9.67741935483871</v>
      </c>
      <c r="AN20" s="47">
        <f t="shared" si="1"/>
        <v>9.67741935483871</v>
      </c>
      <c r="AO20" s="47">
        <f t="shared" si="1"/>
        <v>9.67741935483871</v>
      </c>
      <c r="AP20" s="47">
        <f t="shared" si="1"/>
        <v>9.67741935483871</v>
      </c>
      <c r="AQ20" s="47">
        <f t="shared" si="1"/>
        <v>9.67741935483871</v>
      </c>
      <c r="AR20" s="47">
        <f t="shared" si="1"/>
        <v>9.67741935483871</v>
      </c>
      <c r="AS20" s="47">
        <f t="shared" si="1"/>
        <v>9.67741935483871</v>
      </c>
      <c r="AT20" s="47">
        <f t="shared" si="1"/>
        <v>9.67741935483871</v>
      </c>
      <c r="AU20" s="47">
        <f t="shared" si="1"/>
        <v>9.67741935483871</v>
      </c>
      <c r="AV20" s="47">
        <f t="shared" si="1"/>
        <v>9.67741935483871</v>
      </c>
      <c r="AW20" s="47">
        <f t="shared" si="1"/>
        <v>9.67741935483871</v>
      </c>
      <c r="AX20" s="47">
        <f t="shared" si="1"/>
        <v>9.67741935483871</v>
      </c>
      <c r="AY20" s="47">
        <f t="shared" si="1"/>
        <v>9.67741935483871</v>
      </c>
      <c r="AZ20" s="47"/>
    </row>
    <row r="21" spans="1:52" ht="25.5" x14ac:dyDescent="0.2">
      <c r="A21" s="37"/>
      <c r="B21" s="43" t="str">
        <f>SEC_Processes!D19</f>
        <v>IMPGEO</v>
      </c>
      <c r="C21" s="43" t="str">
        <f>SEC_Processes!E19</f>
        <v>Import technology - Geothermal</v>
      </c>
      <c r="D21" s="44"/>
      <c r="E21" s="44" t="str">
        <f>SEC_Comm!D20</f>
        <v>GEO</v>
      </c>
      <c r="F21" s="44"/>
      <c r="G21" s="44"/>
      <c r="H21" s="44" t="s">
        <v>271</v>
      </c>
      <c r="I21" s="44" t="s">
        <v>154</v>
      </c>
      <c r="J21" s="45" t="s">
        <v>291</v>
      </c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 ht="25.5" x14ac:dyDescent="0.2">
      <c r="A22" s="37"/>
      <c r="B22" s="43" t="str">
        <f>SEC_Processes!D20</f>
        <v>IMPHYD</v>
      </c>
      <c r="C22" s="43" t="str">
        <f>SEC_Processes!E20</f>
        <v>Import technology - Hydro</v>
      </c>
      <c r="D22" s="44"/>
      <c r="E22" s="44" t="str">
        <f>SEC_Comm!D21</f>
        <v>HYD</v>
      </c>
      <c r="F22" s="44"/>
      <c r="G22" s="44"/>
      <c r="H22" s="44" t="s">
        <v>271</v>
      </c>
      <c r="I22" s="44" t="s">
        <v>154</v>
      </c>
      <c r="J22" s="45" t="s">
        <v>291</v>
      </c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ht="25.5" x14ac:dyDescent="0.2">
      <c r="A23" s="37"/>
      <c r="B23" s="43" t="str">
        <f>SEC_Processes!D21</f>
        <v>IMPMNR</v>
      </c>
      <c r="C23" s="43" t="str">
        <f>SEC_Processes!E21</f>
        <v xml:space="preserve">Import technology - Manure </v>
      </c>
      <c r="D23" s="44"/>
      <c r="E23" s="44" t="str">
        <f>SEC_Comm!D22</f>
        <v>MNR</v>
      </c>
      <c r="F23" s="44"/>
      <c r="G23" s="44"/>
      <c r="H23" s="44" t="s">
        <v>271</v>
      </c>
      <c r="I23" s="44" t="s">
        <v>154</v>
      </c>
      <c r="J23" s="45" t="s">
        <v>291</v>
      </c>
      <c r="K23" s="47">
        <v>3.897849462365591</v>
      </c>
      <c r="L23" s="47">
        <v>3.897849462365591</v>
      </c>
      <c r="M23" s="47">
        <v>3.897849462365591</v>
      </c>
      <c r="N23" s="47">
        <v>3.897849462365591</v>
      </c>
      <c r="O23" s="47">
        <v>3.897849462365591</v>
      </c>
      <c r="P23" s="47">
        <v>3.897849462365591</v>
      </c>
      <c r="Q23" s="47">
        <v>3.897849462365591</v>
      </c>
      <c r="R23" s="47">
        <v>3.897849462365591</v>
      </c>
      <c r="S23" s="47">
        <v>3.897849462365591</v>
      </c>
      <c r="T23" s="47">
        <v>3.897849462365591</v>
      </c>
      <c r="U23" s="47">
        <v>3.897849462365591</v>
      </c>
      <c r="V23" s="47">
        <v>3.897849462365591</v>
      </c>
      <c r="W23" s="47">
        <v>3.897849462365591</v>
      </c>
      <c r="X23" s="47">
        <v>3.897849462365591</v>
      </c>
      <c r="Y23" s="47">
        <v>3.897849462365591</v>
      </c>
      <c r="Z23" s="47">
        <v>3.897849462365591</v>
      </c>
      <c r="AA23" s="47">
        <v>3.897849462365591</v>
      </c>
      <c r="AB23" s="47">
        <v>3.897849462365591</v>
      </c>
      <c r="AC23" s="47">
        <v>3.897849462365591</v>
      </c>
      <c r="AD23" s="47">
        <v>3.897849462365591</v>
      </c>
      <c r="AE23" s="47">
        <v>3.897849462365591</v>
      </c>
      <c r="AF23" s="47">
        <v>3.897849462365591</v>
      </c>
      <c r="AG23" s="47">
        <v>3.897849462365591</v>
      </c>
      <c r="AH23" s="47">
        <v>3.897849462365591</v>
      </c>
      <c r="AI23" s="47">
        <v>3.897849462365591</v>
      </c>
      <c r="AJ23" s="47">
        <v>3.897849462365591</v>
      </c>
      <c r="AK23" s="47">
        <v>3.897849462365591</v>
      </c>
      <c r="AL23" s="47">
        <v>3.897849462365591</v>
      </c>
      <c r="AM23" s="47">
        <v>3.897849462365591</v>
      </c>
      <c r="AN23" s="47">
        <v>3.897849462365591</v>
      </c>
      <c r="AO23" s="47">
        <v>3.897849462365591</v>
      </c>
      <c r="AP23" s="47">
        <v>3.897849462365591</v>
      </c>
      <c r="AQ23" s="47">
        <v>3.897849462365591</v>
      </c>
      <c r="AR23" s="47">
        <v>3.897849462365591</v>
      </c>
      <c r="AS23" s="47">
        <v>3.897849462365591</v>
      </c>
      <c r="AT23" s="47">
        <v>3.897849462365591</v>
      </c>
      <c r="AU23" s="47">
        <v>3.897849462365591</v>
      </c>
      <c r="AV23" s="47">
        <v>3.897849462365591</v>
      </c>
      <c r="AW23" s="47">
        <v>3.897849462365591</v>
      </c>
      <c r="AX23" s="47">
        <v>3.897849462365591</v>
      </c>
      <c r="AY23" s="47">
        <v>3.897849462365591</v>
      </c>
      <c r="AZ23" s="47"/>
    </row>
    <row r="24" spans="1:52" ht="25.5" x14ac:dyDescent="0.2">
      <c r="A24" s="37"/>
      <c r="B24" s="43" t="str">
        <f>SEC_Processes!D22</f>
        <v>IMPRPC</v>
      </c>
      <c r="C24" s="43" t="str">
        <f>SEC_Processes!E22</f>
        <v>Import technology - Rape Cake</v>
      </c>
      <c r="D24" s="44"/>
      <c r="E24" s="44" t="str">
        <f>SEC_Comm!D23</f>
        <v>RPC</v>
      </c>
      <c r="F24" s="44"/>
      <c r="G24" s="44"/>
      <c r="H24" s="44" t="s">
        <v>271</v>
      </c>
      <c r="I24" s="44" t="s">
        <v>154</v>
      </c>
      <c r="J24" s="45" t="s">
        <v>291</v>
      </c>
      <c r="K24" s="47">
        <v>1.3440860215053763</v>
      </c>
      <c r="L24" s="47">
        <v>1.3440860215053763</v>
      </c>
      <c r="M24" s="47">
        <v>1.3440860215053763</v>
      </c>
      <c r="N24" s="47">
        <v>1.3440860215053763</v>
      </c>
      <c r="O24" s="47">
        <v>1.3440860215053763</v>
      </c>
      <c r="P24" s="47">
        <v>1.3440860215053763</v>
      </c>
      <c r="Q24" s="47">
        <v>1.3440860215053763</v>
      </c>
      <c r="R24" s="47">
        <v>1.3440860215053763</v>
      </c>
      <c r="S24" s="47">
        <v>1.3440860215053763</v>
      </c>
      <c r="T24" s="47">
        <v>1.3440860215053763</v>
      </c>
      <c r="U24" s="47">
        <v>1.3440860215053763</v>
      </c>
      <c r="V24" s="47">
        <v>1.3440860215053763</v>
      </c>
      <c r="W24" s="47">
        <v>1.3440860215053763</v>
      </c>
      <c r="X24" s="47">
        <v>1.3440860215053763</v>
      </c>
      <c r="Y24" s="47">
        <v>1.3440860215053763</v>
      </c>
      <c r="Z24" s="47">
        <v>1.3440860215053763</v>
      </c>
      <c r="AA24" s="47">
        <v>1.3440860215053763</v>
      </c>
      <c r="AB24" s="47">
        <v>1.3440860215053763</v>
      </c>
      <c r="AC24" s="47">
        <v>1.3440860215053763</v>
      </c>
      <c r="AD24" s="47">
        <v>1.3440860215053763</v>
      </c>
      <c r="AE24" s="47">
        <v>1.3440860215053763</v>
      </c>
      <c r="AF24" s="47">
        <v>1.3440860215053763</v>
      </c>
      <c r="AG24" s="47">
        <v>1.3440860215053763</v>
      </c>
      <c r="AH24" s="47">
        <v>1.3440860215053763</v>
      </c>
      <c r="AI24" s="47">
        <v>1.3440860215053763</v>
      </c>
      <c r="AJ24" s="47">
        <v>1.3440860215053763</v>
      </c>
      <c r="AK24" s="47">
        <v>1.3440860215053763</v>
      </c>
      <c r="AL24" s="47">
        <v>1.3440860215053763</v>
      </c>
      <c r="AM24" s="47">
        <v>1.3440860215053763</v>
      </c>
      <c r="AN24" s="47">
        <v>1.3440860215053763</v>
      </c>
      <c r="AO24" s="47">
        <v>1.3440860215053763</v>
      </c>
      <c r="AP24" s="47">
        <v>1.3440860215053763</v>
      </c>
      <c r="AQ24" s="47">
        <v>1.3440860215053763</v>
      </c>
      <c r="AR24" s="47">
        <v>1.3440860215053763</v>
      </c>
      <c r="AS24" s="47">
        <v>1.3440860215053763</v>
      </c>
      <c r="AT24" s="47">
        <v>1.3440860215053763</v>
      </c>
      <c r="AU24" s="47">
        <v>1.3440860215053763</v>
      </c>
      <c r="AV24" s="47">
        <v>1.3440860215053763</v>
      </c>
      <c r="AW24" s="47">
        <v>1.3440860215053763</v>
      </c>
      <c r="AX24" s="47">
        <v>1.3440860215053763</v>
      </c>
      <c r="AY24" s="47">
        <v>1.3440860215053763</v>
      </c>
      <c r="AZ24" s="47"/>
    </row>
    <row r="25" spans="1:52" ht="25.5" x14ac:dyDescent="0.2">
      <c r="A25" s="37"/>
      <c r="B25" s="43" t="str">
        <f>SEC_Processes!D23</f>
        <v>IMPRPS</v>
      </c>
      <c r="C25" s="43" t="str">
        <f>SEC_Processes!E23</f>
        <v>Import technology - Rapeseed</v>
      </c>
      <c r="D25" s="44"/>
      <c r="E25" s="44" t="str">
        <f>SEC_Comm!D24</f>
        <v>RPS</v>
      </c>
      <c r="F25" s="44"/>
      <c r="G25" s="44"/>
      <c r="H25" s="44" t="s">
        <v>271</v>
      </c>
      <c r="I25" s="44" t="s">
        <v>154</v>
      </c>
      <c r="J25" s="45" t="s">
        <v>291</v>
      </c>
      <c r="K25" s="47">
        <v>13.669354838709678</v>
      </c>
      <c r="L25" s="47">
        <v>13.669354838709678</v>
      </c>
      <c r="M25" s="47">
        <v>13.669354838709678</v>
      </c>
      <c r="N25" s="47">
        <v>13.669354838709678</v>
      </c>
      <c r="O25" s="47">
        <v>13.669354838709678</v>
      </c>
      <c r="P25" s="47">
        <v>13.669354838709678</v>
      </c>
      <c r="Q25" s="47">
        <v>13.669354838709678</v>
      </c>
      <c r="R25" s="47">
        <v>13.669354838709678</v>
      </c>
      <c r="S25" s="47">
        <v>13.669354838709678</v>
      </c>
      <c r="T25" s="47">
        <v>13.669354838709678</v>
      </c>
      <c r="U25" s="47">
        <v>13.669354838709678</v>
      </c>
      <c r="V25" s="47">
        <v>13.669354838709678</v>
      </c>
      <c r="W25" s="47">
        <v>13.669354838709678</v>
      </c>
      <c r="X25" s="47">
        <v>13.669354838709678</v>
      </c>
      <c r="Y25" s="47">
        <v>13.669354838709678</v>
      </c>
      <c r="Z25" s="47">
        <v>13.669354838709678</v>
      </c>
      <c r="AA25" s="47">
        <v>13.669354838709678</v>
      </c>
      <c r="AB25" s="47">
        <v>13.669354838709678</v>
      </c>
      <c r="AC25" s="47">
        <v>13.669354838709678</v>
      </c>
      <c r="AD25" s="47">
        <v>13.669354838709678</v>
      </c>
      <c r="AE25" s="47">
        <v>13.669354838709678</v>
      </c>
      <c r="AF25" s="47">
        <v>13.669354838709678</v>
      </c>
      <c r="AG25" s="47">
        <v>13.669354838709678</v>
      </c>
      <c r="AH25" s="47">
        <v>13.669354838709678</v>
      </c>
      <c r="AI25" s="47">
        <v>13.669354838709678</v>
      </c>
      <c r="AJ25" s="47">
        <v>13.669354838709678</v>
      </c>
      <c r="AK25" s="47">
        <v>13.669354838709678</v>
      </c>
      <c r="AL25" s="47">
        <v>13.669354838709678</v>
      </c>
      <c r="AM25" s="47">
        <v>13.669354838709678</v>
      </c>
      <c r="AN25" s="47">
        <v>13.669354838709678</v>
      </c>
      <c r="AO25" s="47">
        <v>13.669354838709678</v>
      </c>
      <c r="AP25" s="47">
        <v>13.669354838709678</v>
      </c>
      <c r="AQ25" s="47">
        <v>13.669354838709678</v>
      </c>
      <c r="AR25" s="47">
        <v>13.669354838709678</v>
      </c>
      <c r="AS25" s="47">
        <v>13.669354838709678</v>
      </c>
      <c r="AT25" s="47">
        <v>13.669354838709678</v>
      </c>
      <c r="AU25" s="47">
        <v>13.669354838709678</v>
      </c>
      <c r="AV25" s="47">
        <v>13.669354838709678</v>
      </c>
      <c r="AW25" s="47">
        <v>13.669354838709678</v>
      </c>
      <c r="AX25" s="47">
        <v>13.669354838709678</v>
      </c>
      <c r="AY25" s="47">
        <v>13.669354838709678</v>
      </c>
      <c r="AZ25" s="47"/>
    </row>
    <row r="26" spans="1:52" ht="25.5" x14ac:dyDescent="0.2">
      <c r="A26" s="37"/>
      <c r="B26" s="43" t="str">
        <f>SEC_Processes!D24</f>
        <v>IMPSGB</v>
      </c>
      <c r="C26" s="43" t="str">
        <f>SEC_Processes!E24</f>
        <v>Import technology - Sugar Beet</v>
      </c>
      <c r="D26" s="44"/>
      <c r="E26" s="44" t="str">
        <f>SEC_Comm!D25</f>
        <v>SGB</v>
      </c>
      <c r="F26" s="44"/>
      <c r="G26" s="44"/>
      <c r="H26" s="44" t="s">
        <v>271</v>
      </c>
      <c r="I26" s="44" t="s">
        <v>154</v>
      </c>
      <c r="J26" s="45" t="s">
        <v>291</v>
      </c>
      <c r="K26" s="47">
        <v>1.4247311827956988</v>
      </c>
      <c r="L26" s="47">
        <v>1.4247311827956988</v>
      </c>
      <c r="M26" s="47">
        <v>1.4247311827956988</v>
      </c>
      <c r="N26" s="47">
        <v>1.4247311827956988</v>
      </c>
      <c r="O26" s="47">
        <v>1.4247311827956988</v>
      </c>
      <c r="P26" s="47">
        <v>1.4247311827956988</v>
      </c>
      <c r="Q26" s="47">
        <v>1.4247311827956988</v>
      </c>
      <c r="R26" s="47">
        <v>1.4247311827956988</v>
      </c>
      <c r="S26" s="47">
        <v>1.4247311827956988</v>
      </c>
      <c r="T26" s="47">
        <v>1.4247311827956988</v>
      </c>
      <c r="U26" s="47">
        <v>1.4247311827956988</v>
      </c>
      <c r="V26" s="47">
        <v>1.4247311827956988</v>
      </c>
      <c r="W26" s="47">
        <v>1.4247311827956988</v>
      </c>
      <c r="X26" s="47">
        <v>1.4247311827956988</v>
      </c>
      <c r="Y26" s="47">
        <v>1.4247311827956988</v>
      </c>
      <c r="Z26" s="47">
        <v>1.4247311827956988</v>
      </c>
      <c r="AA26" s="47">
        <v>1.4247311827956988</v>
      </c>
      <c r="AB26" s="47">
        <v>1.4247311827956988</v>
      </c>
      <c r="AC26" s="47">
        <v>1.4247311827956988</v>
      </c>
      <c r="AD26" s="47">
        <v>1.4247311827956988</v>
      </c>
      <c r="AE26" s="47">
        <v>1.4247311827956988</v>
      </c>
      <c r="AF26" s="47">
        <v>1.4247311827956988</v>
      </c>
      <c r="AG26" s="47">
        <v>1.4247311827956988</v>
      </c>
      <c r="AH26" s="47">
        <v>1.4247311827956988</v>
      </c>
      <c r="AI26" s="47">
        <v>1.4247311827956988</v>
      </c>
      <c r="AJ26" s="47">
        <v>1.4247311827956988</v>
      </c>
      <c r="AK26" s="47">
        <v>1.4247311827956988</v>
      </c>
      <c r="AL26" s="47">
        <v>1.4247311827956988</v>
      </c>
      <c r="AM26" s="47">
        <v>1.4247311827956988</v>
      </c>
      <c r="AN26" s="47">
        <v>1.4247311827956988</v>
      </c>
      <c r="AO26" s="47">
        <v>1.4247311827956988</v>
      </c>
      <c r="AP26" s="47">
        <v>1.4247311827956988</v>
      </c>
      <c r="AQ26" s="47">
        <v>1.4247311827956988</v>
      </c>
      <c r="AR26" s="47">
        <v>1.4247311827956988</v>
      </c>
      <c r="AS26" s="47">
        <v>1.4247311827956988</v>
      </c>
      <c r="AT26" s="47">
        <v>1.4247311827956988</v>
      </c>
      <c r="AU26" s="47">
        <v>1.4247311827956988</v>
      </c>
      <c r="AV26" s="47">
        <v>1.4247311827956988</v>
      </c>
      <c r="AW26" s="47">
        <v>1.4247311827956988</v>
      </c>
      <c r="AX26" s="47">
        <v>1.4247311827956988</v>
      </c>
      <c r="AY26" s="47">
        <v>1.4247311827956988</v>
      </c>
      <c r="AZ26" s="47"/>
    </row>
    <row r="27" spans="1:52" ht="25.5" x14ac:dyDescent="0.2">
      <c r="B27" s="43" t="str">
        <f>SEC_Processes!D25</f>
        <v>IMPSGP</v>
      </c>
      <c r="C27" s="43" t="str">
        <f>SEC_Processes!E25</f>
        <v>Import technology - Sugar Beet Pulp</v>
      </c>
      <c r="D27" s="44"/>
      <c r="E27" s="44" t="str">
        <f>SEC_Comm!D26</f>
        <v>SGP</v>
      </c>
      <c r="F27" s="44"/>
      <c r="G27" s="44"/>
      <c r="H27" s="44" t="s">
        <v>271</v>
      </c>
      <c r="I27" s="44" t="s">
        <v>154</v>
      </c>
      <c r="J27" s="45" t="s">
        <v>291</v>
      </c>
      <c r="K27" s="47">
        <f>K24</f>
        <v>1.3440860215053763</v>
      </c>
      <c r="L27" s="47">
        <f t="shared" ref="L27:AY27" si="2">L24</f>
        <v>1.3440860215053763</v>
      </c>
      <c r="M27" s="47">
        <f t="shared" si="2"/>
        <v>1.3440860215053763</v>
      </c>
      <c r="N27" s="47">
        <f t="shared" si="2"/>
        <v>1.3440860215053763</v>
      </c>
      <c r="O27" s="47">
        <f t="shared" si="2"/>
        <v>1.3440860215053763</v>
      </c>
      <c r="P27" s="47">
        <f t="shared" si="2"/>
        <v>1.3440860215053763</v>
      </c>
      <c r="Q27" s="47">
        <f t="shared" si="2"/>
        <v>1.3440860215053763</v>
      </c>
      <c r="R27" s="47">
        <f t="shared" si="2"/>
        <v>1.3440860215053763</v>
      </c>
      <c r="S27" s="47">
        <f t="shared" si="2"/>
        <v>1.3440860215053763</v>
      </c>
      <c r="T27" s="47">
        <f t="shared" si="2"/>
        <v>1.3440860215053763</v>
      </c>
      <c r="U27" s="47">
        <f t="shared" si="2"/>
        <v>1.3440860215053763</v>
      </c>
      <c r="V27" s="47">
        <f t="shared" si="2"/>
        <v>1.3440860215053763</v>
      </c>
      <c r="W27" s="47">
        <f t="shared" si="2"/>
        <v>1.3440860215053763</v>
      </c>
      <c r="X27" s="47">
        <f t="shared" si="2"/>
        <v>1.3440860215053763</v>
      </c>
      <c r="Y27" s="47">
        <f t="shared" si="2"/>
        <v>1.3440860215053763</v>
      </c>
      <c r="Z27" s="47">
        <f t="shared" si="2"/>
        <v>1.3440860215053763</v>
      </c>
      <c r="AA27" s="47">
        <f t="shared" si="2"/>
        <v>1.3440860215053763</v>
      </c>
      <c r="AB27" s="47">
        <f t="shared" si="2"/>
        <v>1.3440860215053763</v>
      </c>
      <c r="AC27" s="47">
        <f t="shared" si="2"/>
        <v>1.3440860215053763</v>
      </c>
      <c r="AD27" s="47">
        <f t="shared" si="2"/>
        <v>1.3440860215053763</v>
      </c>
      <c r="AE27" s="47">
        <f t="shared" si="2"/>
        <v>1.3440860215053763</v>
      </c>
      <c r="AF27" s="47">
        <f t="shared" si="2"/>
        <v>1.3440860215053763</v>
      </c>
      <c r="AG27" s="47">
        <f t="shared" si="2"/>
        <v>1.3440860215053763</v>
      </c>
      <c r="AH27" s="47">
        <f t="shared" si="2"/>
        <v>1.3440860215053763</v>
      </c>
      <c r="AI27" s="47">
        <f t="shared" si="2"/>
        <v>1.3440860215053763</v>
      </c>
      <c r="AJ27" s="47">
        <f t="shared" si="2"/>
        <v>1.3440860215053763</v>
      </c>
      <c r="AK27" s="47">
        <f t="shared" si="2"/>
        <v>1.3440860215053763</v>
      </c>
      <c r="AL27" s="47">
        <f t="shared" si="2"/>
        <v>1.3440860215053763</v>
      </c>
      <c r="AM27" s="47">
        <f t="shared" si="2"/>
        <v>1.3440860215053763</v>
      </c>
      <c r="AN27" s="47">
        <f t="shared" si="2"/>
        <v>1.3440860215053763</v>
      </c>
      <c r="AO27" s="47">
        <f t="shared" si="2"/>
        <v>1.3440860215053763</v>
      </c>
      <c r="AP27" s="47">
        <f t="shared" si="2"/>
        <v>1.3440860215053763</v>
      </c>
      <c r="AQ27" s="47">
        <f t="shared" si="2"/>
        <v>1.3440860215053763</v>
      </c>
      <c r="AR27" s="47">
        <f t="shared" si="2"/>
        <v>1.3440860215053763</v>
      </c>
      <c r="AS27" s="47">
        <f t="shared" si="2"/>
        <v>1.3440860215053763</v>
      </c>
      <c r="AT27" s="47">
        <f t="shared" si="2"/>
        <v>1.3440860215053763</v>
      </c>
      <c r="AU27" s="47">
        <f t="shared" si="2"/>
        <v>1.3440860215053763</v>
      </c>
      <c r="AV27" s="47">
        <f t="shared" si="2"/>
        <v>1.3440860215053763</v>
      </c>
      <c r="AW27" s="47">
        <f t="shared" si="2"/>
        <v>1.3440860215053763</v>
      </c>
      <c r="AX27" s="47">
        <f t="shared" si="2"/>
        <v>1.3440860215053763</v>
      </c>
      <c r="AY27" s="47">
        <f t="shared" si="2"/>
        <v>1.3440860215053763</v>
      </c>
      <c r="AZ27" s="47"/>
    </row>
    <row r="28" spans="1:52" ht="25.5" x14ac:dyDescent="0.2">
      <c r="B28" s="43" t="str">
        <f>SEC_Processes!D26</f>
        <v>IMPSOL</v>
      </c>
      <c r="C28" s="43" t="str">
        <f>SEC_Processes!E26</f>
        <v>Import technology - Solar</v>
      </c>
      <c r="D28" s="44"/>
      <c r="E28" s="44" t="str">
        <f>SEC_Comm!D27</f>
        <v>SOL</v>
      </c>
      <c r="F28" s="44"/>
      <c r="G28" s="44"/>
      <c r="H28" s="44" t="s">
        <v>271</v>
      </c>
      <c r="I28" s="44" t="s">
        <v>154</v>
      </c>
      <c r="J28" s="45" t="s">
        <v>291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ht="25.5" x14ac:dyDescent="0.2">
      <c r="B29" s="43" t="str">
        <f>SEC_Processes!D27</f>
        <v>IMPSTR</v>
      </c>
      <c r="C29" s="43" t="str">
        <f>SEC_Processes!E27</f>
        <v>Import technology - Straw</v>
      </c>
      <c r="D29" s="44"/>
      <c r="E29" s="44" t="str">
        <f>SEC_Comm!D28</f>
        <v>STR</v>
      </c>
      <c r="F29" s="44"/>
      <c r="G29" s="44"/>
      <c r="H29" s="44" t="s">
        <v>271</v>
      </c>
      <c r="I29" s="44" t="s">
        <v>154</v>
      </c>
      <c r="J29" s="45" t="s">
        <v>291</v>
      </c>
      <c r="K29" s="47">
        <v>5</v>
      </c>
      <c r="L29" s="47">
        <v>5</v>
      </c>
      <c r="M29" s="47">
        <v>5.3629032258064511</v>
      </c>
      <c r="N29" s="47">
        <v>5.3091397849462361</v>
      </c>
      <c r="O29" s="47">
        <v>5.268817204301075</v>
      </c>
      <c r="P29" s="47">
        <v>5.2150537634408591</v>
      </c>
      <c r="Q29" s="47">
        <v>5.2822580645161281</v>
      </c>
      <c r="R29" s="47">
        <v>5.336021505376344</v>
      </c>
      <c r="S29" s="47">
        <v>5.389784946236559</v>
      </c>
      <c r="T29" s="47">
        <v>5.456989247311828</v>
      </c>
      <c r="U29" s="47">
        <v>5.510752688172043</v>
      </c>
      <c r="V29" s="47">
        <v>5.5913978494623651</v>
      </c>
      <c r="W29" s="47">
        <v>5.658602150537634</v>
      </c>
      <c r="X29" s="47">
        <v>5.725806451612903</v>
      </c>
      <c r="Y29" s="47">
        <v>5.7661290322580641</v>
      </c>
      <c r="Z29" s="47">
        <v>5.806451612903226</v>
      </c>
      <c r="AA29" s="47">
        <v>5.833333333333333</v>
      </c>
      <c r="AB29" s="47">
        <v>5.860215053763441</v>
      </c>
      <c r="AC29" s="47">
        <v>5.900537634408602</v>
      </c>
      <c r="AD29" s="47">
        <v>5.9543010752688161</v>
      </c>
      <c r="AE29" s="47">
        <v>6.008064516129032</v>
      </c>
      <c r="AF29" s="47">
        <v>6.061827956989247</v>
      </c>
      <c r="AG29" s="47">
        <v>6.1021505376344081</v>
      </c>
      <c r="AH29" s="47">
        <v>6.1559139784946231</v>
      </c>
      <c r="AI29" s="47">
        <v>6.209677419354839</v>
      </c>
      <c r="AJ29" s="47">
        <v>6.25</v>
      </c>
      <c r="AK29" s="47">
        <v>6.3037634408602141</v>
      </c>
      <c r="AL29" s="47">
        <v>6.344086021505376</v>
      </c>
      <c r="AM29" s="47">
        <v>6.3844086021505371</v>
      </c>
      <c r="AN29" s="47">
        <v>6.4381720430107521</v>
      </c>
      <c r="AO29" s="47">
        <v>6.478494623655914</v>
      </c>
      <c r="AP29" s="47">
        <v>6.532258064516129</v>
      </c>
      <c r="AQ29" s="47">
        <v>6.57258064516129</v>
      </c>
      <c r="AR29" s="47">
        <v>6.612903225806452</v>
      </c>
      <c r="AS29" s="47">
        <v>6.6666666666666661</v>
      </c>
      <c r="AT29" s="47">
        <v>6.7069892473118271</v>
      </c>
      <c r="AU29" s="47">
        <v>6.7607526881720421</v>
      </c>
      <c r="AV29" s="47">
        <v>6.814516129032258</v>
      </c>
      <c r="AW29" s="47">
        <v>6.854838709677419</v>
      </c>
      <c r="AX29" s="47">
        <v>6.908602150537634</v>
      </c>
      <c r="AY29" s="47">
        <v>6.9623655913978491</v>
      </c>
      <c r="AZ29" s="47"/>
    </row>
    <row r="30" spans="1:52" ht="25.5" x14ac:dyDescent="0.2">
      <c r="B30" s="43" t="str">
        <f>SEC_Processes!D28</f>
        <v>IMPURN</v>
      </c>
      <c r="C30" s="43" t="str">
        <f>SEC_Processes!E28</f>
        <v>Import technology - Uranium</v>
      </c>
      <c r="D30" s="44"/>
      <c r="E30" s="44" t="str">
        <f>SEC_Comm!D29</f>
        <v>URN</v>
      </c>
      <c r="F30" s="44"/>
      <c r="G30" s="44"/>
      <c r="H30" s="44" t="s">
        <v>271</v>
      </c>
      <c r="I30" s="44" t="s">
        <v>154</v>
      </c>
      <c r="J30" s="45" t="s">
        <v>291</v>
      </c>
      <c r="K30" s="47">
        <v>1</v>
      </c>
      <c r="L30" s="47">
        <v>1</v>
      </c>
      <c r="M30" s="47">
        <v>1</v>
      </c>
      <c r="N30" s="47">
        <v>1</v>
      </c>
      <c r="O30" s="47">
        <v>1</v>
      </c>
      <c r="P30" s="47">
        <v>1</v>
      </c>
      <c r="Q30" s="47">
        <v>1</v>
      </c>
      <c r="R30" s="47">
        <v>1</v>
      </c>
      <c r="S30" s="47">
        <v>1</v>
      </c>
      <c r="T30" s="47">
        <v>1</v>
      </c>
      <c r="U30" s="47">
        <v>1</v>
      </c>
      <c r="V30" s="47">
        <v>1</v>
      </c>
      <c r="W30" s="47">
        <v>1</v>
      </c>
      <c r="X30" s="47">
        <v>1</v>
      </c>
      <c r="Y30" s="47">
        <v>1</v>
      </c>
      <c r="Z30" s="47">
        <v>1</v>
      </c>
      <c r="AA30" s="47">
        <v>1</v>
      </c>
      <c r="AB30" s="47">
        <v>1</v>
      </c>
      <c r="AC30" s="47">
        <v>1</v>
      </c>
      <c r="AD30" s="47">
        <v>1</v>
      </c>
      <c r="AE30" s="47">
        <v>1</v>
      </c>
      <c r="AF30" s="47">
        <v>1</v>
      </c>
      <c r="AG30" s="47">
        <v>1</v>
      </c>
      <c r="AH30" s="47">
        <v>1</v>
      </c>
      <c r="AI30" s="47">
        <v>1</v>
      </c>
      <c r="AJ30" s="47">
        <v>1</v>
      </c>
      <c r="AK30" s="47">
        <v>1</v>
      </c>
      <c r="AL30" s="47">
        <v>1</v>
      </c>
      <c r="AM30" s="47">
        <v>1</v>
      </c>
      <c r="AN30" s="47">
        <v>1</v>
      </c>
      <c r="AO30" s="47">
        <v>1</v>
      </c>
      <c r="AP30" s="47">
        <v>1</v>
      </c>
      <c r="AQ30" s="47">
        <v>1</v>
      </c>
      <c r="AR30" s="47">
        <v>1</v>
      </c>
      <c r="AS30" s="47">
        <v>1</v>
      </c>
      <c r="AT30" s="47">
        <v>1</v>
      </c>
      <c r="AU30" s="47">
        <v>1</v>
      </c>
      <c r="AV30" s="47">
        <v>1</v>
      </c>
      <c r="AW30" s="47">
        <v>1</v>
      </c>
      <c r="AX30" s="47">
        <v>1</v>
      </c>
      <c r="AY30" s="47">
        <v>1</v>
      </c>
      <c r="AZ30" s="47"/>
    </row>
    <row r="31" spans="1:52" ht="25.5" x14ac:dyDescent="0.2">
      <c r="B31" s="43" t="str">
        <f>SEC_Processes!D29</f>
        <v>IMPWAV</v>
      </c>
      <c r="C31" s="43" t="str">
        <f>SEC_Processes!E29</f>
        <v>Import technology - Wave</v>
      </c>
      <c r="D31" s="44"/>
      <c r="E31" s="44" t="str">
        <f>SEC_Comm!D30</f>
        <v>WAV</v>
      </c>
      <c r="F31" s="44"/>
      <c r="G31" s="44"/>
      <c r="H31" s="44" t="s">
        <v>271</v>
      </c>
      <c r="I31" s="44" t="s">
        <v>154</v>
      </c>
      <c r="J31" s="45" t="s">
        <v>291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ht="25.5" x14ac:dyDescent="0.2">
      <c r="B32" s="43" t="str">
        <f>SEC_Processes!D30</f>
        <v>IMPWCH</v>
      </c>
      <c r="C32" s="43" t="str">
        <f>SEC_Processes!E30</f>
        <v>Import technology - Wood chips and wood waste</v>
      </c>
      <c r="D32" s="44"/>
      <c r="E32" s="44" t="str">
        <f>SEC_Comm!D31</f>
        <v>WCH</v>
      </c>
      <c r="F32" s="44"/>
      <c r="G32" s="44"/>
      <c r="H32" s="44" t="s">
        <v>271</v>
      </c>
      <c r="I32" s="44" t="s">
        <v>154</v>
      </c>
      <c r="J32" s="45" t="s">
        <v>291</v>
      </c>
      <c r="K32" s="47">
        <v>6.182795698924731</v>
      </c>
      <c r="L32" s="47">
        <v>6.182795698924731</v>
      </c>
      <c r="M32" s="47">
        <v>6.182795698924731</v>
      </c>
      <c r="N32" s="47">
        <v>6.14247311827957</v>
      </c>
      <c r="O32" s="47">
        <v>6.0887096774193541</v>
      </c>
      <c r="P32" s="47">
        <v>6.0349462365591391</v>
      </c>
      <c r="Q32" s="47">
        <v>6.1021505376344081</v>
      </c>
      <c r="R32" s="47">
        <v>6.169354838709677</v>
      </c>
      <c r="S32" s="47">
        <v>6.25</v>
      </c>
      <c r="T32" s="47">
        <v>6.3172043010752681</v>
      </c>
      <c r="U32" s="47">
        <v>6.3844086021505371</v>
      </c>
      <c r="V32" s="47">
        <v>6.478494623655914</v>
      </c>
      <c r="W32" s="47">
        <v>6.57258064516129</v>
      </c>
      <c r="X32" s="47">
        <v>6.6666666666666661</v>
      </c>
      <c r="Y32" s="47">
        <v>6.747311827956989</v>
      </c>
      <c r="Z32" s="47">
        <v>6.8413978494623651</v>
      </c>
      <c r="AA32" s="47">
        <v>6.922043010752688</v>
      </c>
      <c r="AB32" s="47">
        <v>7.002688172043011</v>
      </c>
      <c r="AC32" s="47">
        <v>7.0698924731182791</v>
      </c>
      <c r="AD32" s="47">
        <v>7.150537634408602</v>
      </c>
      <c r="AE32" s="47">
        <v>7.2311827956989241</v>
      </c>
      <c r="AF32" s="47">
        <v>7.28494623655914</v>
      </c>
      <c r="AG32" s="47">
        <v>7.352150537634409</v>
      </c>
      <c r="AH32" s="47">
        <v>7.4059139784946231</v>
      </c>
      <c r="AI32" s="47">
        <v>7.4731182795698921</v>
      </c>
      <c r="AJ32" s="47">
        <v>7.540322580645161</v>
      </c>
      <c r="AK32" s="47">
        <v>7.594086021505376</v>
      </c>
      <c r="AL32" s="47">
        <v>7.647849462365591</v>
      </c>
      <c r="AM32" s="47">
        <v>7.71505376344086</v>
      </c>
      <c r="AN32" s="47">
        <v>7.7688172043010741</v>
      </c>
      <c r="AO32" s="47">
        <v>7.82258064516129</v>
      </c>
      <c r="AP32" s="47">
        <v>7.889784946236559</v>
      </c>
      <c r="AQ32" s="47">
        <v>7.943548387096774</v>
      </c>
      <c r="AR32" s="47">
        <v>7.997311827956989</v>
      </c>
      <c r="AS32" s="47">
        <v>8.051075268817204</v>
      </c>
      <c r="AT32" s="47">
        <v>8.1182795698924721</v>
      </c>
      <c r="AU32" s="47">
        <v>8.172043010752688</v>
      </c>
      <c r="AV32" s="47">
        <v>8.2392473118279561</v>
      </c>
      <c r="AW32" s="47">
        <v>8.3064516129032242</v>
      </c>
      <c r="AX32" s="47">
        <v>8.3736559139784941</v>
      </c>
      <c r="AY32" s="47">
        <v>8.42741935483871</v>
      </c>
      <c r="AZ32" s="47"/>
    </row>
    <row r="33" spans="2:52" ht="25.5" x14ac:dyDescent="0.2">
      <c r="B33" s="43" t="str">
        <f>SEC_Processes!D31</f>
        <v>IMPWIN</v>
      </c>
      <c r="C33" s="43" t="str">
        <f>SEC_Processes!E31</f>
        <v>Import technology - Wind</v>
      </c>
      <c r="D33" s="44"/>
      <c r="E33" s="44" t="str">
        <f>SEC_Comm!D32</f>
        <v>WIN</v>
      </c>
      <c r="F33" s="44"/>
      <c r="G33" s="44"/>
      <c r="H33" s="44" t="s">
        <v>271</v>
      </c>
      <c r="I33" s="44" t="s">
        <v>154</v>
      </c>
      <c r="J33" s="45" t="s">
        <v>291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2:52" ht="25.5" x14ac:dyDescent="0.2">
      <c r="B34" s="43" t="str">
        <f>SEC_Processes!D32</f>
        <v>IMPWPE</v>
      </c>
      <c r="C34" s="43" t="str">
        <f>SEC_Processes!E32</f>
        <v>Import technology - Wood pellets</v>
      </c>
      <c r="D34" s="44"/>
      <c r="E34" s="44" t="str">
        <f>SEC_Comm!D33</f>
        <v>WPE</v>
      </c>
      <c r="F34" s="44"/>
      <c r="G34" s="44"/>
      <c r="H34" s="44" t="s">
        <v>271</v>
      </c>
      <c r="I34" s="44" t="s">
        <v>154</v>
      </c>
      <c r="J34" s="45" t="s">
        <v>291</v>
      </c>
      <c r="K34" s="47">
        <v>8.6155913978494603</v>
      </c>
      <c r="L34" s="47">
        <v>8.6155913978494603</v>
      </c>
      <c r="M34" s="47">
        <v>8.6155913978494603</v>
      </c>
      <c r="N34" s="47">
        <v>8.4946236559139781</v>
      </c>
      <c r="O34" s="47">
        <v>8.387096774193548</v>
      </c>
      <c r="P34" s="47">
        <v>8.2661290322580641</v>
      </c>
      <c r="Q34" s="47">
        <v>8.3198924731182782</v>
      </c>
      <c r="R34" s="47">
        <v>8.3736559139784941</v>
      </c>
      <c r="S34" s="47">
        <v>8.42741935483871</v>
      </c>
      <c r="T34" s="47">
        <v>8.4677419354838701</v>
      </c>
      <c r="U34" s="47">
        <v>8.521505376344086</v>
      </c>
      <c r="V34" s="47">
        <v>8.5887096774193541</v>
      </c>
      <c r="W34" s="47">
        <v>8.6693548387096762</v>
      </c>
      <c r="X34" s="47">
        <v>8.736559139784946</v>
      </c>
      <c r="Y34" s="47">
        <v>8.8172043010752681</v>
      </c>
      <c r="Z34" s="47">
        <v>8.8844086021505362</v>
      </c>
      <c r="AA34" s="47">
        <v>8.9381720430107521</v>
      </c>
      <c r="AB34" s="47">
        <v>8.991935483870968</v>
      </c>
      <c r="AC34" s="47">
        <v>9.0456989247311821</v>
      </c>
      <c r="AD34" s="47">
        <v>9.1129032258064502</v>
      </c>
      <c r="AE34" s="47">
        <v>9.1666666666666661</v>
      </c>
      <c r="AF34" s="47">
        <v>9.206989247311828</v>
      </c>
      <c r="AG34" s="47">
        <v>9.2473118279569881</v>
      </c>
      <c r="AH34" s="47">
        <v>9.2876344086021501</v>
      </c>
      <c r="AI34" s="47">
        <v>9.341397849462366</v>
      </c>
      <c r="AJ34" s="47">
        <v>9.3817204301075261</v>
      </c>
      <c r="AK34" s="47">
        <v>9.4220430107526862</v>
      </c>
      <c r="AL34" s="47">
        <v>9.4623655913978499</v>
      </c>
      <c r="AM34" s="47">
        <v>9.5026881720430101</v>
      </c>
      <c r="AN34" s="47">
        <v>9.543010752688172</v>
      </c>
      <c r="AO34" s="47">
        <v>9.56989247311828</v>
      </c>
      <c r="AP34" s="47">
        <v>9.6102150537634401</v>
      </c>
      <c r="AQ34" s="47">
        <v>9.650537634408602</v>
      </c>
      <c r="AR34" s="47">
        <v>9.6908602150537622</v>
      </c>
      <c r="AS34" s="47">
        <v>9.7311827956989259</v>
      </c>
      <c r="AT34" s="47">
        <v>9.7580645161290303</v>
      </c>
      <c r="AU34" s="47">
        <v>9.8118279569892461</v>
      </c>
      <c r="AV34" s="47">
        <v>9.865591397849462</v>
      </c>
      <c r="AW34" s="47">
        <v>9.905913978494624</v>
      </c>
      <c r="AX34" s="47">
        <v>9.9596774193548381</v>
      </c>
      <c r="AY34" s="47">
        <v>10.013440860215054</v>
      </c>
      <c r="AZ34" s="47"/>
    </row>
    <row r="35" spans="2:52" ht="25.5" x14ac:dyDescent="0.2">
      <c r="B35" s="43" t="str">
        <f>SEC_Processes!D33</f>
        <v>IMPWST</v>
      </c>
      <c r="C35" s="43" t="str">
        <f>SEC_Processes!E33</f>
        <v>Import technology - Waste</v>
      </c>
      <c r="D35" s="44"/>
      <c r="E35" s="44" t="str">
        <f>SEC_Comm!D34</f>
        <v>WST</v>
      </c>
      <c r="F35" s="44"/>
      <c r="G35" s="44"/>
      <c r="H35" s="44" t="s">
        <v>271</v>
      </c>
      <c r="I35" s="44" t="s">
        <v>154</v>
      </c>
      <c r="J35" s="45" t="s">
        <v>291</v>
      </c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2:52" ht="25.5" x14ac:dyDescent="0.2">
      <c r="B36" s="43" t="str">
        <f>SEC_Processes!D34</f>
        <v>IMPBGA</v>
      </c>
      <c r="C36" s="43" t="str">
        <f>SEC_Processes!E34</f>
        <v>Import technology - Biogas</v>
      </c>
      <c r="D36" s="44"/>
      <c r="E36" s="44" t="str">
        <f>SEC_Comm!D35</f>
        <v>BGA</v>
      </c>
      <c r="F36" s="44"/>
      <c r="G36" s="44"/>
      <c r="H36" s="44" t="s">
        <v>271</v>
      </c>
      <c r="I36" s="44" t="s">
        <v>154</v>
      </c>
      <c r="J36" s="45" t="s">
        <v>291</v>
      </c>
      <c r="K36" s="47">
        <v>17.903225806451612</v>
      </c>
      <c r="L36" s="47">
        <v>18.588709677419356</v>
      </c>
      <c r="M36" s="47">
        <v>22.217741935483872</v>
      </c>
      <c r="N36" s="47">
        <v>21.85483870967742</v>
      </c>
      <c r="O36" s="47">
        <v>18.427419354838712</v>
      </c>
      <c r="P36" s="47">
        <v>17.741935483870968</v>
      </c>
      <c r="Q36" s="47">
        <v>14.838709677419352</v>
      </c>
      <c r="R36" s="47">
        <v>14.879032258064514</v>
      </c>
      <c r="S36" s="47">
        <v>14.153225806451614</v>
      </c>
      <c r="T36" s="47">
        <v>13.145161290322582</v>
      </c>
      <c r="U36" s="47">
        <v>11.814516129032258</v>
      </c>
      <c r="V36" s="47">
        <v>11.774193548387096</v>
      </c>
      <c r="W36" s="47">
        <v>12.056451612903224</v>
      </c>
      <c r="X36" s="47">
        <v>12.82258064516129</v>
      </c>
      <c r="Y36" s="47">
        <v>13.588709677419356</v>
      </c>
      <c r="Z36" s="47">
        <v>14.314516129032258</v>
      </c>
      <c r="AA36" s="47">
        <v>15</v>
      </c>
      <c r="AB36" s="47">
        <v>15.68548387096774</v>
      </c>
      <c r="AC36" s="47">
        <v>16.29032258064516</v>
      </c>
      <c r="AD36" s="47">
        <v>16.895161290322577</v>
      </c>
      <c r="AE36" s="47">
        <v>17.459677419354836</v>
      </c>
      <c r="AF36" s="47">
        <v>18.225806451612904</v>
      </c>
      <c r="AG36" s="47">
        <v>18.911290322580644</v>
      </c>
      <c r="AH36" s="47">
        <v>19.596774193548388</v>
      </c>
      <c r="AI36" s="47">
        <v>20.201612903225808</v>
      </c>
      <c r="AJ36" s="47">
        <v>20.806451612903228</v>
      </c>
      <c r="AK36" s="47">
        <v>21.370967741935484</v>
      </c>
      <c r="AL36" s="47">
        <v>21.93548387096774</v>
      </c>
      <c r="AM36" s="47">
        <v>22.45967741935484</v>
      </c>
      <c r="AN36" s="47">
        <v>22.943548387096772</v>
      </c>
      <c r="AO36" s="47">
        <v>23.387096774193548</v>
      </c>
      <c r="AP36" s="47">
        <v>23.66935483870968</v>
      </c>
      <c r="AQ36" s="47">
        <v>23.870967741935484</v>
      </c>
      <c r="AR36" s="47">
        <v>24.112903225806448</v>
      </c>
      <c r="AS36" s="47">
        <v>24.314516129032253</v>
      </c>
      <c r="AT36" s="47">
        <v>24.475806451612904</v>
      </c>
      <c r="AU36" s="47">
        <v>24.758064516129028</v>
      </c>
      <c r="AV36" s="47">
        <v>24.959677419354836</v>
      </c>
      <c r="AW36" s="47">
        <v>25.201612903225804</v>
      </c>
      <c r="AX36" s="47">
        <v>25.362903225806448</v>
      </c>
      <c r="AY36" s="47">
        <v>25.564516129032256</v>
      </c>
      <c r="AZ36" s="47"/>
    </row>
    <row r="37" spans="2:52" ht="25.5" x14ac:dyDescent="0.2">
      <c r="B37" s="43" t="str">
        <f>SEC_Processes!D35</f>
        <v>IMPDSB1</v>
      </c>
      <c r="C37" s="43" t="str">
        <f>SEC_Processes!E35</f>
        <v>Import technology - Biodiesel G1</v>
      </c>
      <c r="D37" s="44"/>
      <c r="E37" s="44" t="str">
        <f>SEC_Comm!D36</f>
        <v>DSB1</v>
      </c>
      <c r="F37" s="44"/>
      <c r="G37" s="44"/>
      <c r="H37" s="44" t="s">
        <v>271</v>
      </c>
      <c r="I37" s="44" t="s">
        <v>154</v>
      </c>
      <c r="J37" s="45" t="s">
        <v>291</v>
      </c>
      <c r="K37" s="47">
        <v>22.724966805591126</v>
      </c>
      <c r="L37" s="47">
        <v>24.337870031397578</v>
      </c>
      <c r="M37" s="47">
        <v>26.595934547526607</v>
      </c>
      <c r="N37" s="47">
        <v>25.117439923870698</v>
      </c>
      <c r="O37" s="47">
        <v>23.813676483010482</v>
      </c>
      <c r="P37" s="47">
        <v>18.907762504515858</v>
      </c>
      <c r="Q37" s="47">
        <v>18.504536698064246</v>
      </c>
      <c r="R37" s="47">
        <v>19.069052827096506</v>
      </c>
      <c r="S37" s="47">
        <v>19.042171106666395</v>
      </c>
      <c r="T37" s="47">
        <v>18.827117343225535</v>
      </c>
      <c r="U37" s="47">
        <v>18.531418418494354</v>
      </c>
      <c r="V37" s="47">
        <v>18.517977558279298</v>
      </c>
      <c r="W37" s="47">
        <v>18.585181859354567</v>
      </c>
      <c r="X37" s="47">
        <v>18.813676483010482</v>
      </c>
      <c r="Y37" s="47">
        <v>19.028730246451342</v>
      </c>
      <c r="Z37" s="47">
        <v>19.243784009892202</v>
      </c>
      <c r="AA37" s="47">
        <v>19.445396913118007</v>
      </c>
      <c r="AB37" s="47">
        <v>19.633568956128762</v>
      </c>
      <c r="AC37" s="47">
        <v>19.808300138924462</v>
      </c>
      <c r="AD37" s="47">
        <v>19.969590461505106</v>
      </c>
      <c r="AE37" s="47">
        <v>20.13088078408575</v>
      </c>
      <c r="AF37" s="47">
        <v>20.386257128171771</v>
      </c>
      <c r="AG37" s="47">
        <v>20.641633472257794</v>
      </c>
      <c r="AH37" s="47">
        <v>20.870128095913707</v>
      </c>
      <c r="AI37" s="47">
        <v>21.08518185935457</v>
      </c>
      <c r="AJ37" s="47">
        <v>21.30023562279543</v>
      </c>
      <c r="AK37" s="47">
        <v>21.488407665806182</v>
      </c>
      <c r="AL37" s="47">
        <v>21.676579708816931</v>
      </c>
      <c r="AM37" s="47">
        <v>21.851310891612634</v>
      </c>
      <c r="AN37" s="47">
        <v>22.026042074408334</v>
      </c>
      <c r="AO37" s="47">
        <v>22.173891536773922</v>
      </c>
      <c r="AP37" s="47">
        <v>22.402386160429835</v>
      </c>
      <c r="AQ37" s="47">
        <v>22.617439923870695</v>
      </c>
      <c r="AR37" s="47">
        <v>22.819052827096503</v>
      </c>
      <c r="AS37" s="47">
        <v>23.007224870107255</v>
      </c>
      <c r="AT37" s="47">
        <v>23.181956052902954</v>
      </c>
      <c r="AU37" s="47">
        <v>23.397009816343814</v>
      </c>
      <c r="AV37" s="47">
        <v>23.598622719569622</v>
      </c>
      <c r="AW37" s="47">
        <v>23.786794762580374</v>
      </c>
      <c r="AX37" s="47">
        <v>23.961525945376071</v>
      </c>
      <c r="AY37" s="47">
        <v>24.122816267956718</v>
      </c>
      <c r="AZ37" s="47"/>
    </row>
    <row r="38" spans="2:52" ht="25.5" x14ac:dyDescent="0.2">
      <c r="B38" s="43" t="str">
        <f>SEC_Processes!D36</f>
        <v>IMPDSB2</v>
      </c>
      <c r="C38" s="43" t="str">
        <f>SEC_Processes!E36</f>
        <v>Import technology - Biodiesel G2</v>
      </c>
      <c r="D38" s="44"/>
      <c r="E38" s="44" t="str">
        <f>SEC_Comm!D37</f>
        <v>DSB2</v>
      </c>
      <c r="F38" s="44"/>
      <c r="G38" s="44"/>
      <c r="H38" s="44" t="s">
        <v>271</v>
      </c>
      <c r="I38" s="44" t="s">
        <v>154</v>
      </c>
      <c r="J38" s="45" t="s">
        <v>291</v>
      </c>
      <c r="K38" s="47">
        <v>24.997463486150245</v>
      </c>
      <c r="L38" s="47">
        <v>26.771657034537338</v>
      </c>
      <c r="M38" s="47">
        <v>29.255528002279274</v>
      </c>
      <c r="N38" s="47">
        <v>27.629183916257773</v>
      </c>
      <c r="O38" s="47">
        <v>26.19504413131153</v>
      </c>
      <c r="P38" s="47">
        <v>20.798538754967446</v>
      </c>
      <c r="Q38" s="47">
        <v>20.35499036787067</v>
      </c>
      <c r="R38" s="47">
        <v>20.975958109806157</v>
      </c>
      <c r="S38" s="47">
        <v>20.946388217333038</v>
      </c>
      <c r="T38" s="47">
        <v>20.709829077548093</v>
      </c>
      <c r="U38" s="47">
        <v>20.384560260343793</v>
      </c>
      <c r="V38" s="47">
        <v>20.36977531410723</v>
      </c>
      <c r="W38" s="47">
        <v>20.443700045290026</v>
      </c>
      <c r="X38" s="47">
        <v>20.695044131311533</v>
      </c>
      <c r="Y38" s="47">
        <v>20.931603271096478</v>
      </c>
      <c r="Z38" s="47">
        <v>21.168162410881425</v>
      </c>
      <c r="AA38" s="47">
        <v>21.38993660442981</v>
      </c>
      <c r="AB38" s="47">
        <v>21.596925851741641</v>
      </c>
      <c r="AC38" s="47">
        <v>21.789130152816909</v>
      </c>
      <c r="AD38" s="47">
        <v>21.966549507655618</v>
      </c>
      <c r="AE38" s="47">
        <v>22.143968862494326</v>
      </c>
      <c r="AF38" s="47">
        <v>22.424882840988953</v>
      </c>
      <c r="AG38" s="47">
        <v>22.705796819483577</v>
      </c>
      <c r="AH38" s="47">
        <v>22.957140905505078</v>
      </c>
      <c r="AI38" s="47">
        <v>23.193700045290026</v>
      </c>
      <c r="AJ38" s="47">
        <v>23.430259185074977</v>
      </c>
      <c r="AK38" s="47">
        <v>23.637248432386802</v>
      </c>
      <c r="AL38" s="47">
        <v>23.84423767969863</v>
      </c>
      <c r="AM38" s="47">
        <v>24.036441980773898</v>
      </c>
      <c r="AN38" s="47">
        <v>24.228646281849169</v>
      </c>
      <c r="AO38" s="47">
        <v>24.391280690451318</v>
      </c>
      <c r="AP38" s="47">
        <v>24.642624776472822</v>
      </c>
      <c r="AQ38" s="47">
        <v>24.879183916257766</v>
      </c>
      <c r="AR38" s="47">
        <v>25.100958109806154</v>
      </c>
      <c r="AS38" s="47">
        <v>25.307947357117982</v>
      </c>
      <c r="AT38" s="47">
        <v>25.500151658193253</v>
      </c>
      <c r="AU38" s="47">
        <v>25.736710797978201</v>
      </c>
      <c r="AV38" s="47">
        <v>25.958484991526586</v>
      </c>
      <c r="AW38" s="47">
        <v>26.165474238838417</v>
      </c>
      <c r="AX38" s="47">
        <v>26.357678539913682</v>
      </c>
      <c r="AY38" s="47">
        <v>26.535097894752393</v>
      </c>
      <c r="AZ38" s="47"/>
    </row>
    <row r="39" spans="2:52" ht="25.5" x14ac:dyDescent="0.2">
      <c r="B39" s="43" t="str">
        <f>SEC_Processes!D37</f>
        <v>IMPGSB1</v>
      </c>
      <c r="C39" s="43" t="str">
        <f>SEC_Processes!E37</f>
        <v>Import technology - Bioethanol G1</v>
      </c>
      <c r="D39" s="44"/>
      <c r="E39" s="44" t="str">
        <f>SEC_Comm!D38</f>
        <v>GSB1</v>
      </c>
      <c r="F39" s="44"/>
      <c r="G39" s="44"/>
      <c r="H39" s="44" t="s">
        <v>271</v>
      </c>
      <c r="I39" s="44" t="s">
        <v>154</v>
      </c>
      <c r="J39" s="45" t="s">
        <v>291</v>
      </c>
      <c r="K39" s="47">
        <v>25.804704156373479</v>
      </c>
      <c r="L39" s="47">
        <v>29.850403081104666</v>
      </c>
      <c r="M39" s="47">
        <v>31.705241790782079</v>
      </c>
      <c r="N39" s="47">
        <v>29.729435339169175</v>
      </c>
      <c r="O39" s="47">
        <v>28.761693403685307</v>
      </c>
      <c r="P39" s="47">
        <v>23.842338564975631</v>
      </c>
      <c r="Q39" s="47">
        <v>23.452553618739071</v>
      </c>
      <c r="R39" s="47">
        <v>24.003628887556278</v>
      </c>
      <c r="S39" s="47">
        <v>23.990188027341222</v>
      </c>
      <c r="T39" s="47">
        <v>23.76169340368531</v>
      </c>
      <c r="U39" s="47">
        <v>23.465994478954126</v>
      </c>
      <c r="V39" s="47">
        <v>23.452553618739071</v>
      </c>
      <c r="W39" s="47">
        <v>23.519757919814339</v>
      </c>
      <c r="X39" s="47">
        <v>23.748252543470251</v>
      </c>
      <c r="Y39" s="47">
        <v>23.976747167126167</v>
      </c>
      <c r="Z39" s="47">
        <v>24.178360070351975</v>
      </c>
      <c r="AA39" s="47">
        <v>24.379972973577782</v>
      </c>
      <c r="AB39" s="47">
        <v>24.568145016588534</v>
      </c>
      <c r="AC39" s="47">
        <v>24.742876199384234</v>
      </c>
      <c r="AD39" s="47">
        <v>24.904166521964878</v>
      </c>
      <c r="AE39" s="47">
        <v>25.078897704760578</v>
      </c>
      <c r="AF39" s="47">
        <v>25.334274048846599</v>
      </c>
      <c r="AG39" s="47">
        <v>25.576209532717566</v>
      </c>
      <c r="AH39" s="47">
        <v>25.804704156373479</v>
      </c>
      <c r="AI39" s="47">
        <v>26.033198780029391</v>
      </c>
      <c r="AJ39" s="47">
        <v>26.234811683255199</v>
      </c>
      <c r="AK39" s="47">
        <v>26.436424586481003</v>
      </c>
      <c r="AL39" s="47">
        <v>26.624596629491762</v>
      </c>
      <c r="AM39" s="47">
        <v>26.799327812287459</v>
      </c>
      <c r="AN39" s="47">
        <v>26.960618134868106</v>
      </c>
      <c r="AO39" s="47">
        <v>27.12190845744875</v>
      </c>
      <c r="AP39" s="47">
        <v>27.350403081104663</v>
      </c>
      <c r="AQ39" s="47">
        <v>27.552015984330467</v>
      </c>
      <c r="AR39" s="47">
        <v>27.753628887556275</v>
      </c>
      <c r="AS39" s="47">
        <v>27.941800930567027</v>
      </c>
      <c r="AT39" s="47">
        <v>28.116532113362727</v>
      </c>
      <c r="AU39" s="47">
        <v>28.331585876803587</v>
      </c>
      <c r="AV39" s="47">
        <v>28.533198780029394</v>
      </c>
      <c r="AW39" s="47">
        <v>28.721370823040143</v>
      </c>
      <c r="AX39" s="47">
        <v>28.909542866050902</v>
      </c>
      <c r="AY39" s="47">
        <v>29.070833188631546</v>
      </c>
      <c r="AZ39" s="47"/>
    </row>
    <row r="40" spans="2:52" ht="25.5" x14ac:dyDescent="0.2">
      <c r="B40" s="43" t="str">
        <f>SEC_Processes!D38</f>
        <v>IMPGSB2</v>
      </c>
      <c r="C40" s="43" t="str">
        <f>SEC_Processes!E38</f>
        <v>Import technology - Bioethanol G2</v>
      </c>
      <c r="D40" s="44"/>
      <c r="E40" s="44" t="str">
        <f>SEC_Comm!D39</f>
        <v>GSB2</v>
      </c>
      <c r="F40" s="44"/>
      <c r="G40" s="44"/>
      <c r="H40" s="44" t="s">
        <v>271</v>
      </c>
      <c r="I40" s="44" t="s">
        <v>154</v>
      </c>
      <c r="J40" s="45" t="s">
        <v>291</v>
      </c>
      <c r="K40" s="47">
        <v>28.385174572010829</v>
      </c>
      <c r="L40" s="47">
        <v>32.835443389215136</v>
      </c>
      <c r="M40" s="47">
        <v>34.875765969860289</v>
      </c>
      <c r="N40" s="47">
        <v>32.702378873086097</v>
      </c>
      <c r="O40" s="47">
        <v>31.637862744053841</v>
      </c>
      <c r="P40" s="47">
        <v>26.226572421473197</v>
      </c>
      <c r="Q40" s="47">
        <v>25.797808980612981</v>
      </c>
      <c r="R40" s="47">
        <v>26.403991776311909</v>
      </c>
      <c r="S40" s="47">
        <v>26.389206830075349</v>
      </c>
      <c r="T40" s="47">
        <v>26.137862744053841</v>
      </c>
      <c r="U40" s="47">
        <v>25.812593926849541</v>
      </c>
      <c r="V40" s="47">
        <v>25.797808980612981</v>
      </c>
      <c r="W40" s="47">
        <v>25.871733711795773</v>
      </c>
      <c r="X40" s="47">
        <v>26.123077797817281</v>
      </c>
      <c r="Y40" s="47">
        <v>26.374421883838785</v>
      </c>
      <c r="Z40" s="47">
        <v>26.596196077387173</v>
      </c>
      <c r="AA40" s="47">
        <v>26.817970270935561</v>
      </c>
      <c r="AB40" s="47">
        <v>27.024959518247389</v>
      </c>
      <c r="AC40" s="47">
        <v>27.217163819322664</v>
      </c>
      <c r="AD40" s="47">
        <v>27.394583174161369</v>
      </c>
      <c r="AE40" s="47">
        <v>27.58678747523664</v>
      </c>
      <c r="AF40" s="47">
        <v>27.867701453731261</v>
      </c>
      <c r="AG40" s="47">
        <v>28.133830485989325</v>
      </c>
      <c r="AH40" s="47">
        <v>28.385174572010829</v>
      </c>
      <c r="AI40" s="47">
        <v>28.636518658032333</v>
      </c>
      <c r="AJ40" s="47">
        <v>28.858292851580721</v>
      </c>
      <c r="AK40" s="47">
        <v>29.080067045129109</v>
      </c>
      <c r="AL40" s="47">
        <v>29.287056292440941</v>
      </c>
      <c r="AM40" s="47">
        <v>29.479260593516209</v>
      </c>
      <c r="AN40" s="47">
        <v>29.656679948354917</v>
      </c>
      <c r="AO40" s="47">
        <v>29.834099303193625</v>
      </c>
      <c r="AP40" s="47">
        <v>30.085443389215133</v>
      </c>
      <c r="AQ40" s="47">
        <v>30.307217582763517</v>
      </c>
      <c r="AR40" s="47">
        <v>30.528991776311905</v>
      </c>
      <c r="AS40" s="47">
        <v>30.735981023623733</v>
      </c>
      <c r="AT40" s="47">
        <v>30.928185324699001</v>
      </c>
      <c r="AU40" s="47">
        <v>31.164744464483949</v>
      </c>
      <c r="AV40" s="47">
        <v>31.386518658032337</v>
      </c>
      <c r="AW40" s="47">
        <v>31.593507905344161</v>
      </c>
      <c r="AX40" s="47">
        <v>31.800497152655996</v>
      </c>
      <c r="AY40" s="47">
        <v>31.977916507494704</v>
      </c>
      <c r="AZ40" s="47"/>
    </row>
    <row r="41" spans="2:52" ht="25.5" x14ac:dyDescent="0.2">
      <c r="B41" s="43" t="str">
        <f>SEC_Processes!D39</f>
        <v>IMPKRB2</v>
      </c>
      <c r="C41" s="43" t="str">
        <f>SEC_Processes!E39</f>
        <v>Import technology - Bio Kerosene G2</v>
      </c>
      <c r="D41" s="44"/>
      <c r="E41" s="44" t="str">
        <f>SEC_Comm!D40</f>
        <v>KRB2</v>
      </c>
      <c r="F41" s="44"/>
      <c r="G41" s="44"/>
      <c r="H41" s="44" t="s">
        <v>271</v>
      </c>
      <c r="I41" s="44" t="s">
        <v>154</v>
      </c>
      <c r="J41" s="45" t="s">
        <v>291</v>
      </c>
      <c r="K41" s="47">
        <v>33.931451612903224</v>
      </c>
      <c r="L41" s="47">
        <v>49.854838709677423</v>
      </c>
      <c r="M41" s="47">
        <v>51.58467741935484</v>
      </c>
      <c r="N41" s="47">
        <v>52.604838709677416</v>
      </c>
      <c r="O41" s="47">
        <v>48.834677419354833</v>
      </c>
      <c r="P41" s="47">
        <v>32.600806451612904</v>
      </c>
      <c r="Q41" s="47">
        <v>31.314516129032256</v>
      </c>
      <c r="R41" s="47">
        <v>33.133064516129039</v>
      </c>
      <c r="S41" s="47">
        <v>33.088709677419352</v>
      </c>
      <c r="T41" s="47">
        <v>32.334677419354847</v>
      </c>
      <c r="U41" s="47">
        <v>31.358870967741939</v>
      </c>
      <c r="V41" s="47">
        <v>31.314516129032256</v>
      </c>
      <c r="W41" s="47">
        <v>31.580645161290327</v>
      </c>
      <c r="X41" s="47">
        <v>32.334677419354847</v>
      </c>
      <c r="Y41" s="47">
        <v>33.04435483870968</v>
      </c>
      <c r="Z41" s="47">
        <v>33.754032258064512</v>
      </c>
      <c r="AA41" s="47">
        <v>34.375</v>
      </c>
      <c r="AB41" s="47">
        <v>34.995967741935488</v>
      </c>
      <c r="AC41" s="47">
        <v>35.572580645161295</v>
      </c>
      <c r="AD41" s="47">
        <v>36.149193548387103</v>
      </c>
      <c r="AE41" s="47">
        <v>36.681451612903224</v>
      </c>
      <c r="AF41" s="47">
        <v>37.524193548387096</v>
      </c>
      <c r="AG41" s="47">
        <v>38.322580645161295</v>
      </c>
      <c r="AH41" s="47">
        <v>39.120967741935488</v>
      </c>
      <c r="AI41" s="47">
        <v>39.83064516129032</v>
      </c>
      <c r="AJ41" s="47">
        <v>40.495967741935488</v>
      </c>
      <c r="AK41" s="47">
        <v>41.161290322580648</v>
      </c>
      <c r="AL41" s="47">
        <v>41.782258064516135</v>
      </c>
      <c r="AM41" s="47">
        <v>42.358870967741936</v>
      </c>
      <c r="AN41" s="47">
        <v>42.891129032258071</v>
      </c>
      <c r="AO41" s="47">
        <v>43.423387096774199</v>
      </c>
      <c r="AP41" s="47">
        <v>44.177419354838698</v>
      </c>
      <c r="AQ41" s="47">
        <v>44.887096774193552</v>
      </c>
      <c r="AR41" s="47">
        <v>45.508064516129025</v>
      </c>
      <c r="AS41" s="47">
        <v>46.12903225806452</v>
      </c>
      <c r="AT41" s="47">
        <v>46.70564516129032</v>
      </c>
      <c r="AU41" s="47">
        <v>47.415322580645174</v>
      </c>
      <c r="AV41" s="47">
        <v>48.080645161290334</v>
      </c>
      <c r="AW41" s="47">
        <v>48.745967741935488</v>
      </c>
      <c r="AX41" s="47">
        <v>49.322580645161295</v>
      </c>
      <c r="AY41" s="47">
        <v>49.854838709677423</v>
      </c>
      <c r="AZ41" s="47"/>
    </row>
    <row r="42" spans="2:52" ht="25.5" x14ac:dyDescent="0.2">
      <c r="B42" s="43" t="str">
        <f>SEC_Processes!D40</f>
        <v>IMPMOB1</v>
      </c>
      <c r="C42" s="43" t="str">
        <f>SEC_Processes!E40</f>
        <v>Import technology - Bio Methanol G1</v>
      </c>
      <c r="D42" s="44"/>
      <c r="E42" s="44" t="str">
        <f>SEC_Comm!D41</f>
        <v>MOB1</v>
      </c>
      <c r="F42" s="44"/>
      <c r="G42" s="44"/>
      <c r="H42" s="44" t="s">
        <v>271</v>
      </c>
      <c r="I42" s="44" t="s">
        <v>154</v>
      </c>
      <c r="J42" s="45" t="s">
        <v>291</v>
      </c>
      <c r="K42" s="47">
        <v>27.903225806451612</v>
      </c>
      <c r="L42" s="47">
        <v>27.903225806451612</v>
      </c>
      <c r="M42" s="47">
        <v>27.903225806451612</v>
      </c>
      <c r="N42" s="47">
        <v>27.903225806451612</v>
      </c>
      <c r="O42" s="47">
        <v>27.903225806451612</v>
      </c>
      <c r="P42" s="47">
        <v>27.903225806451612</v>
      </c>
      <c r="Q42" s="47">
        <v>27.903225806451612</v>
      </c>
      <c r="R42" s="47">
        <v>27.903225806451612</v>
      </c>
      <c r="S42" s="47">
        <v>27.903225806451612</v>
      </c>
      <c r="T42" s="47">
        <v>27.903225806451612</v>
      </c>
      <c r="U42" s="47">
        <v>27.903225806451612</v>
      </c>
      <c r="V42" s="47">
        <v>27.903225806451612</v>
      </c>
      <c r="W42" s="47">
        <v>27.903225806451612</v>
      </c>
      <c r="X42" s="47">
        <v>27.903225806451612</v>
      </c>
      <c r="Y42" s="47">
        <v>27.903225806451612</v>
      </c>
      <c r="Z42" s="47">
        <v>27.903225806451612</v>
      </c>
      <c r="AA42" s="47">
        <v>27.903225806451612</v>
      </c>
      <c r="AB42" s="47">
        <v>27.903225806451612</v>
      </c>
      <c r="AC42" s="47">
        <v>27.903225806451612</v>
      </c>
      <c r="AD42" s="47">
        <v>27.903225806451612</v>
      </c>
      <c r="AE42" s="47">
        <v>27.903225806451612</v>
      </c>
      <c r="AF42" s="47">
        <v>27.903225806451612</v>
      </c>
      <c r="AG42" s="47">
        <v>27.903225806451612</v>
      </c>
      <c r="AH42" s="47">
        <v>27.903225806451612</v>
      </c>
      <c r="AI42" s="47">
        <v>27.903225806451612</v>
      </c>
      <c r="AJ42" s="47">
        <v>27.903225806451612</v>
      </c>
      <c r="AK42" s="47">
        <v>27.903225806451612</v>
      </c>
      <c r="AL42" s="47">
        <v>27.903225806451612</v>
      </c>
      <c r="AM42" s="47">
        <v>27.903225806451612</v>
      </c>
      <c r="AN42" s="47">
        <v>27.903225806451612</v>
      </c>
      <c r="AO42" s="47">
        <v>27.903225806451612</v>
      </c>
      <c r="AP42" s="47">
        <v>27.903225806451612</v>
      </c>
      <c r="AQ42" s="47">
        <v>27.903225806451612</v>
      </c>
      <c r="AR42" s="47">
        <v>27.903225806451612</v>
      </c>
      <c r="AS42" s="47">
        <v>27.903225806451612</v>
      </c>
      <c r="AT42" s="47">
        <v>27.903225806451612</v>
      </c>
      <c r="AU42" s="47">
        <v>27.903225806451612</v>
      </c>
      <c r="AV42" s="47">
        <v>27.903225806451612</v>
      </c>
      <c r="AW42" s="47">
        <v>27.903225806451612</v>
      </c>
      <c r="AX42" s="47">
        <v>27.903225806451612</v>
      </c>
      <c r="AY42" s="47">
        <v>27.903225806451612</v>
      </c>
      <c r="AZ42" s="47"/>
    </row>
    <row r="43" spans="2:52" ht="25.5" x14ac:dyDescent="0.2">
      <c r="B43" s="43" t="str">
        <f>SEC_Processes!D41</f>
        <v>IMPMOB2</v>
      </c>
      <c r="C43" s="43" t="str">
        <f>SEC_Processes!E41</f>
        <v>Import technology - Bio Methanol G2</v>
      </c>
      <c r="D43" s="44"/>
      <c r="E43" s="44" t="str">
        <f>SEC_Comm!D42</f>
        <v>MOB2</v>
      </c>
      <c r="F43" s="44"/>
      <c r="G43" s="44"/>
      <c r="H43" s="44" t="s">
        <v>271</v>
      </c>
      <c r="I43" s="44" t="s">
        <v>154</v>
      </c>
      <c r="J43" s="45" t="s">
        <v>291</v>
      </c>
      <c r="K43" s="47">
        <v>30.693548387096776</v>
      </c>
      <c r="L43" s="47">
        <v>30.693548387096776</v>
      </c>
      <c r="M43" s="47">
        <v>30.693548387096776</v>
      </c>
      <c r="N43" s="47">
        <v>30.693548387096776</v>
      </c>
      <c r="O43" s="47">
        <v>30.693548387096776</v>
      </c>
      <c r="P43" s="47">
        <v>30.693548387096776</v>
      </c>
      <c r="Q43" s="47">
        <v>30.693548387096776</v>
      </c>
      <c r="R43" s="47">
        <v>30.693548387096776</v>
      </c>
      <c r="S43" s="47">
        <v>30.693548387096776</v>
      </c>
      <c r="T43" s="47">
        <v>30.693548387096776</v>
      </c>
      <c r="U43" s="47">
        <v>30.693548387096776</v>
      </c>
      <c r="V43" s="47">
        <v>30.693548387096776</v>
      </c>
      <c r="W43" s="47">
        <v>30.693548387096776</v>
      </c>
      <c r="X43" s="47">
        <v>30.693548387096776</v>
      </c>
      <c r="Y43" s="47">
        <v>30.693548387096776</v>
      </c>
      <c r="Z43" s="47">
        <v>30.693548387096776</v>
      </c>
      <c r="AA43" s="47">
        <v>30.693548387096776</v>
      </c>
      <c r="AB43" s="47">
        <v>30.693548387096776</v>
      </c>
      <c r="AC43" s="47">
        <v>30.693548387096776</v>
      </c>
      <c r="AD43" s="47">
        <v>30.693548387096776</v>
      </c>
      <c r="AE43" s="47">
        <v>30.693548387096776</v>
      </c>
      <c r="AF43" s="47">
        <v>30.693548387096776</v>
      </c>
      <c r="AG43" s="47">
        <v>30.693548387096776</v>
      </c>
      <c r="AH43" s="47">
        <v>30.693548387096776</v>
      </c>
      <c r="AI43" s="47">
        <v>30.693548387096776</v>
      </c>
      <c r="AJ43" s="47">
        <v>30.693548387096776</v>
      </c>
      <c r="AK43" s="47">
        <v>30.693548387096776</v>
      </c>
      <c r="AL43" s="47">
        <v>30.693548387096776</v>
      </c>
      <c r="AM43" s="47">
        <v>30.693548387096776</v>
      </c>
      <c r="AN43" s="47">
        <v>30.693548387096776</v>
      </c>
      <c r="AO43" s="47">
        <v>30.693548387096776</v>
      </c>
      <c r="AP43" s="47">
        <v>30.693548387096776</v>
      </c>
      <c r="AQ43" s="47">
        <v>30.693548387096776</v>
      </c>
      <c r="AR43" s="47">
        <v>30.693548387096776</v>
      </c>
      <c r="AS43" s="47">
        <v>30.693548387096776</v>
      </c>
      <c r="AT43" s="47">
        <v>30.693548387096776</v>
      </c>
      <c r="AU43" s="47">
        <v>30.693548387096776</v>
      </c>
      <c r="AV43" s="47">
        <v>30.693548387096776</v>
      </c>
      <c r="AW43" s="47">
        <v>30.693548387096776</v>
      </c>
      <c r="AX43" s="47">
        <v>30.693548387096776</v>
      </c>
      <c r="AY43" s="47">
        <v>30.693548387096776</v>
      </c>
      <c r="AZ43" s="47"/>
    </row>
    <row r="44" spans="2:52" ht="25.5" x14ac:dyDescent="0.2">
      <c r="B44" s="43" t="str">
        <f>SEC_Processes!D42</f>
        <v>IMPSNG1</v>
      </c>
      <c r="C44" s="43" t="str">
        <f>SEC_Processes!E42</f>
        <v>Import technology - Bio Synt. Nat. Gas G1</v>
      </c>
      <c r="D44" s="44"/>
      <c r="E44" s="44" t="str">
        <f>SEC_Comm!D43</f>
        <v>SNG1</v>
      </c>
      <c r="F44" s="44"/>
      <c r="G44" s="44"/>
      <c r="H44" s="44" t="s">
        <v>271</v>
      </c>
      <c r="I44" s="44" t="s">
        <v>154</v>
      </c>
      <c r="J44" s="45" t="s">
        <v>291</v>
      </c>
      <c r="K44" s="47">
        <v>17.903225806451612</v>
      </c>
      <c r="L44" s="47">
        <v>18.588709677419356</v>
      </c>
      <c r="M44" s="47">
        <v>22.217741935483872</v>
      </c>
      <c r="N44" s="47">
        <v>21.85483870967742</v>
      </c>
      <c r="O44" s="47">
        <v>18.427419354838712</v>
      </c>
      <c r="P44" s="47">
        <v>17.741935483870968</v>
      </c>
      <c r="Q44" s="47">
        <v>14.838709677419352</v>
      </c>
      <c r="R44" s="47">
        <v>14.879032258064514</v>
      </c>
      <c r="S44" s="47">
        <v>14.153225806451614</v>
      </c>
      <c r="T44" s="47">
        <v>13.145161290322582</v>
      </c>
      <c r="U44" s="47">
        <v>11.814516129032258</v>
      </c>
      <c r="V44" s="47">
        <v>11.774193548387096</v>
      </c>
      <c r="W44" s="47">
        <v>12.056451612903224</v>
      </c>
      <c r="X44" s="47">
        <v>12.82258064516129</v>
      </c>
      <c r="Y44" s="47">
        <v>13.588709677419356</v>
      </c>
      <c r="Z44" s="47">
        <v>14.314516129032258</v>
      </c>
      <c r="AA44" s="47">
        <v>15</v>
      </c>
      <c r="AB44" s="47">
        <v>15.68548387096774</v>
      </c>
      <c r="AC44" s="47">
        <v>16.29032258064516</v>
      </c>
      <c r="AD44" s="47">
        <v>16.895161290322577</v>
      </c>
      <c r="AE44" s="47">
        <v>17.459677419354836</v>
      </c>
      <c r="AF44" s="47">
        <v>18.225806451612904</v>
      </c>
      <c r="AG44" s="47">
        <v>18.911290322580644</v>
      </c>
      <c r="AH44" s="47">
        <v>19.596774193548388</v>
      </c>
      <c r="AI44" s="47">
        <v>20.201612903225808</v>
      </c>
      <c r="AJ44" s="47">
        <v>20.806451612903228</v>
      </c>
      <c r="AK44" s="47">
        <v>21.370967741935484</v>
      </c>
      <c r="AL44" s="47">
        <v>21.93548387096774</v>
      </c>
      <c r="AM44" s="47">
        <v>22.45967741935484</v>
      </c>
      <c r="AN44" s="47">
        <v>22.943548387096772</v>
      </c>
      <c r="AO44" s="47">
        <v>23.387096774193548</v>
      </c>
      <c r="AP44" s="47">
        <v>23.66935483870968</v>
      </c>
      <c r="AQ44" s="47">
        <v>23.870967741935484</v>
      </c>
      <c r="AR44" s="47">
        <v>24.112903225806448</v>
      </c>
      <c r="AS44" s="47">
        <v>24.314516129032253</v>
      </c>
      <c r="AT44" s="47">
        <v>24.475806451612904</v>
      </c>
      <c r="AU44" s="47">
        <v>24.758064516129028</v>
      </c>
      <c r="AV44" s="47">
        <v>24.959677419354836</v>
      </c>
      <c r="AW44" s="47">
        <v>25.201612903225804</v>
      </c>
      <c r="AX44" s="47">
        <v>25.362903225806448</v>
      </c>
      <c r="AY44" s="47">
        <v>25.564516129032256</v>
      </c>
      <c r="AZ44" s="47"/>
    </row>
    <row r="45" spans="2:52" ht="25.5" x14ac:dyDescent="0.2">
      <c r="B45" s="43" t="str">
        <f>SEC_Processes!D43</f>
        <v>IMPSNG2</v>
      </c>
      <c r="C45" s="43" t="str">
        <f>SEC_Processes!E43</f>
        <v>Import technology - Bio Synt. Nat. Gas G2</v>
      </c>
      <c r="D45" s="44"/>
      <c r="E45" s="44" t="str">
        <f>SEC_Comm!D44</f>
        <v>SNG2</v>
      </c>
      <c r="F45" s="44"/>
      <c r="G45" s="44"/>
      <c r="H45" s="44" t="s">
        <v>271</v>
      </c>
      <c r="I45" s="44" t="s">
        <v>154</v>
      </c>
      <c r="J45" s="45" t="s">
        <v>291</v>
      </c>
      <c r="K45" s="47">
        <v>19.693548387096776</v>
      </c>
      <c r="L45" s="47">
        <v>20.447580645161292</v>
      </c>
      <c r="M45" s="47">
        <v>24.439516129032263</v>
      </c>
      <c r="N45" s="47">
        <v>24.040322580645167</v>
      </c>
      <c r="O45" s="47">
        <v>20.270161290322584</v>
      </c>
      <c r="P45" s="47">
        <v>19.516129032258064</v>
      </c>
      <c r="Q45" s="47">
        <v>16.322580645161288</v>
      </c>
      <c r="R45" s="47">
        <v>16.366935483870968</v>
      </c>
      <c r="S45" s="47">
        <v>15.568548387096778</v>
      </c>
      <c r="T45" s="47">
        <v>14.459677419354842</v>
      </c>
      <c r="U45" s="47">
        <v>12.995967741935484</v>
      </c>
      <c r="V45" s="47">
        <v>12.951612903225806</v>
      </c>
      <c r="W45" s="47">
        <v>13.262096774193548</v>
      </c>
      <c r="X45" s="47">
        <v>14.10483870967742</v>
      </c>
      <c r="Y45" s="47">
        <v>14.947580645161292</v>
      </c>
      <c r="Z45" s="47">
        <v>15.745967741935484</v>
      </c>
      <c r="AA45" s="47">
        <v>16.5</v>
      </c>
      <c r="AB45" s="47">
        <v>17.254032258064516</v>
      </c>
      <c r="AC45" s="47">
        <v>17.919354838709676</v>
      </c>
      <c r="AD45" s="47">
        <v>18.58467741935484</v>
      </c>
      <c r="AE45" s="47">
        <v>19.20564516129032</v>
      </c>
      <c r="AF45" s="47">
        <v>20.048387096774196</v>
      </c>
      <c r="AG45" s="47">
        <v>20.802419354838708</v>
      </c>
      <c r="AH45" s="47">
        <v>21.556451612903228</v>
      </c>
      <c r="AI45" s="47">
        <v>22.221774193548388</v>
      </c>
      <c r="AJ45" s="47">
        <v>22.887096774193552</v>
      </c>
      <c r="AK45" s="47">
        <v>23.508064516129032</v>
      </c>
      <c r="AL45" s="47">
        <v>24.129032258064516</v>
      </c>
      <c r="AM45" s="47">
        <v>24.705645161290324</v>
      </c>
      <c r="AN45" s="47">
        <v>25.237903225806452</v>
      </c>
      <c r="AO45" s="47">
        <v>25.725806451612904</v>
      </c>
      <c r="AP45" s="47">
        <v>26.036290322580648</v>
      </c>
      <c r="AQ45" s="47">
        <v>26.258064516129036</v>
      </c>
      <c r="AR45" s="47">
        <v>26.524193548387096</v>
      </c>
      <c r="AS45" s="47">
        <v>26.74596774193548</v>
      </c>
      <c r="AT45" s="47">
        <v>26.923387096774196</v>
      </c>
      <c r="AU45" s="47">
        <v>27.233870967741936</v>
      </c>
      <c r="AV45" s="47">
        <v>27.455645161290324</v>
      </c>
      <c r="AW45" s="47">
        <v>27.721774193548388</v>
      </c>
      <c r="AX45" s="47">
        <v>27.899193548387096</v>
      </c>
      <c r="AY45" s="47">
        <v>28.120967741935484</v>
      </c>
      <c r="AZ45" s="47"/>
    </row>
    <row r="46" spans="2:52" ht="25.5" x14ac:dyDescent="0.2">
      <c r="B46" s="43" t="str">
        <f>SEC_Processes!D44</f>
        <v>MINCRD</v>
      </c>
      <c r="C46" s="43" t="str">
        <f>SEC_Processes!E44</f>
        <v>Mining technology - Crude Oil</v>
      </c>
      <c r="D46" s="44"/>
      <c r="E46" s="44" t="str">
        <f>SEC_Comm!D11</f>
        <v>CRD</v>
      </c>
      <c r="F46" s="44"/>
      <c r="G46" s="44"/>
      <c r="H46" s="44" t="s">
        <v>271</v>
      </c>
      <c r="I46" s="44" t="s">
        <v>154</v>
      </c>
      <c r="J46" s="45" t="s">
        <v>291</v>
      </c>
      <c r="K46" s="47">
        <v>9.7298387096774182</v>
      </c>
      <c r="L46" s="47">
        <v>13.547715053763438</v>
      </c>
      <c r="M46" s="47">
        <v>14.415994623655912</v>
      </c>
      <c r="N46" s="47">
        <v>12.807123655913978</v>
      </c>
      <c r="O46" s="47">
        <v>12.424059139784944</v>
      </c>
      <c r="P46" s="47">
        <v>8.006048387096774</v>
      </c>
      <c r="Q46" s="47">
        <v>7.6485215053763431</v>
      </c>
      <c r="R46" s="47">
        <v>8.1592741935483861</v>
      </c>
      <c r="S46" s="47">
        <v>8.1337365591397841</v>
      </c>
      <c r="T46" s="47">
        <v>7.9294354838709671</v>
      </c>
      <c r="U46" s="47">
        <v>7.674059139784946</v>
      </c>
      <c r="V46" s="47">
        <v>7.6485215053763431</v>
      </c>
      <c r="W46" s="47">
        <v>7.7251344086021492</v>
      </c>
      <c r="X46" s="47">
        <v>7.9294354838709671</v>
      </c>
      <c r="Y46" s="47">
        <v>8.120967741935484</v>
      </c>
      <c r="Z46" s="47">
        <v>8.3124999999999982</v>
      </c>
      <c r="AA46" s="47">
        <v>8.4912634408602141</v>
      </c>
      <c r="AB46" s="47">
        <v>8.6572580645161281</v>
      </c>
      <c r="AC46" s="47">
        <v>8.8104838709677402</v>
      </c>
      <c r="AD46" s="47">
        <v>8.9637096774193541</v>
      </c>
      <c r="AE46" s="47">
        <v>9.1169354838709662</v>
      </c>
      <c r="AF46" s="47">
        <v>9.3467741935483879</v>
      </c>
      <c r="AG46" s="47">
        <v>9.5638440860215042</v>
      </c>
      <c r="AH46" s="47">
        <v>9.7681451612903221</v>
      </c>
      <c r="AI46" s="47">
        <v>9.9724462365591382</v>
      </c>
      <c r="AJ46" s="47">
        <v>10.163978494623654</v>
      </c>
      <c r="AK46" s="47">
        <v>10.32997311827957</v>
      </c>
      <c r="AL46" s="47">
        <v>10.508736559139782</v>
      </c>
      <c r="AM46" s="47">
        <v>10.661962365591398</v>
      </c>
      <c r="AN46" s="47">
        <v>10.81518817204301</v>
      </c>
      <c r="AO46" s="47">
        <v>10.95564516129032</v>
      </c>
      <c r="AP46" s="47">
        <v>11.15994623655914</v>
      </c>
      <c r="AQ46" s="47">
        <v>11.351478494623654</v>
      </c>
      <c r="AR46" s="47">
        <v>11.53024193548387</v>
      </c>
      <c r="AS46" s="47">
        <v>11.696236559139784</v>
      </c>
      <c r="AT46" s="47">
        <v>11.849462365591396</v>
      </c>
      <c r="AU46" s="47">
        <v>12.040994623655912</v>
      </c>
      <c r="AV46" s="47">
        <v>12.219758064516128</v>
      </c>
      <c r="AW46" s="47">
        <v>12.398521505376342</v>
      </c>
      <c r="AX46" s="47">
        <v>12.551747311827954</v>
      </c>
      <c r="AY46" s="47">
        <v>12.704973118279568</v>
      </c>
      <c r="AZ46" s="47"/>
    </row>
    <row r="47" spans="2:52" x14ac:dyDescent="0.2">
      <c r="B47" s="43"/>
      <c r="C47" s="43"/>
      <c r="D47" s="44"/>
      <c r="E47" s="44"/>
      <c r="F47" s="44"/>
      <c r="G47" s="44"/>
      <c r="H47" s="44"/>
      <c r="I47" s="44" t="s">
        <v>154</v>
      </c>
      <c r="J47" s="45" t="s">
        <v>283</v>
      </c>
      <c r="K47" s="47">
        <v>7</v>
      </c>
      <c r="L47" s="47"/>
      <c r="M47" s="47"/>
      <c r="N47" s="47"/>
      <c r="O47" s="47"/>
      <c r="P47" s="47">
        <v>7</v>
      </c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>
        <v>5</v>
      </c>
    </row>
    <row r="48" spans="2:52" ht="25.5" x14ac:dyDescent="0.2">
      <c r="B48" s="43" t="str">
        <f>SEC_Processes!D45</f>
        <v>MINNGA</v>
      </c>
      <c r="C48" s="43" t="str">
        <f>SEC_Processes!E45</f>
        <v>Mining technology - Natural gas</v>
      </c>
      <c r="D48" s="44"/>
      <c r="E48" s="44" t="str">
        <f>SEC_Comm!D18</f>
        <v>NGA</v>
      </c>
      <c r="F48" s="44"/>
      <c r="G48" s="44"/>
      <c r="H48" s="44" t="s">
        <v>271</v>
      </c>
      <c r="I48" s="44" t="s">
        <v>154</v>
      </c>
      <c r="J48" s="45" t="s">
        <v>291</v>
      </c>
      <c r="K48" s="47">
        <v>5.669354838709677</v>
      </c>
      <c r="L48" s="47">
        <v>5.886424731182796</v>
      </c>
      <c r="M48" s="47">
        <v>7.0356182795698921</v>
      </c>
      <c r="N48" s="47">
        <v>6.920698924731183</v>
      </c>
      <c r="O48" s="47">
        <v>5.835349462365591</v>
      </c>
      <c r="P48" s="47">
        <v>5.6182795698924721</v>
      </c>
      <c r="Q48" s="47">
        <v>4.6989247311827942</v>
      </c>
      <c r="R48" s="47">
        <v>4.7116935483870961</v>
      </c>
      <c r="S48" s="47">
        <v>4.481854838709677</v>
      </c>
      <c r="T48" s="47">
        <v>4.1626344086021501</v>
      </c>
      <c r="U48" s="47">
        <v>3.741263440860215</v>
      </c>
      <c r="V48" s="47">
        <v>3.7284946236559136</v>
      </c>
      <c r="W48" s="47">
        <v>3.8178763440860211</v>
      </c>
      <c r="X48" s="47">
        <v>4.060483870967742</v>
      </c>
      <c r="Y48" s="47">
        <v>4.303091397849462</v>
      </c>
      <c r="Z48" s="47">
        <v>4.532930107526882</v>
      </c>
      <c r="AA48" s="47">
        <v>4.75</v>
      </c>
      <c r="AB48" s="47">
        <v>4.967069892473118</v>
      </c>
      <c r="AC48" s="47">
        <v>5.1586021505376332</v>
      </c>
      <c r="AD48" s="47">
        <v>5.3501344086021501</v>
      </c>
      <c r="AE48" s="47">
        <v>5.5288978494623651</v>
      </c>
      <c r="AF48" s="47">
        <v>5.7715053763440851</v>
      </c>
      <c r="AG48" s="47">
        <v>5.988575268817204</v>
      </c>
      <c r="AH48" s="47">
        <v>6.2056451612903221</v>
      </c>
      <c r="AI48" s="47">
        <v>6.3971774193548381</v>
      </c>
      <c r="AJ48" s="47">
        <v>6.5887096774193541</v>
      </c>
      <c r="AK48" s="47">
        <v>6.7674731182795691</v>
      </c>
      <c r="AL48" s="47">
        <v>6.9462365591397841</v>
      </c>
      <c r="AM48" s="47">
        <v>7.1122311827956981</v>
      </c>
      <c r="AN48" s="47">
        <v>7.2654569892473102</v>
      </c>
      <c r="AO48" s="47">
        <v>7.4059139784946222</v>
      </c>
      <c r="AP48" s="47">
        <v>7.495295698924731</v>
      </c>
      <c r="AQ48" s="47">
        <v>7.5591397849462361</v>
      </c>
      <c r="AR48" s="47">
        <v>7.6357526881720421</v>
      </c>
      <c r="AS48" s="47">
        <v>7.6995967741935472</v>
      </c>
      <c r="AT48" s="47">
        <v>7.7506720430107521</v>
      </c>
      <c r="AU48" s="47">
        <v>7.8400537634408591</v>
      </c>
      <c r="AV48" s="47">
        <v>7.9038978494623642</v>
      </c>
      <c r="AW48" s="47">
        <v>7.980510752688172</v>
      </c>
      <c r="AX48" s="47">
        <v>8.031586021505376</v>
      </c>
      <c r="AY48" s="47">
        <v>8.0954301075268802</v>
      </c>
      <c r="AZ48" s="47"/>
    </row>
    <row r="49" spans="2:52" ht="25.5" x14ac:dyDescent="0.2">
      <c r="B49" s="43" t="str">
        <f>SEC_Processes!D46</f>
        <v>EXPCRD</v>
      </c>
      <c r="C49" s="43" t="str">
        <f>SEC_Processes!E46</f>
        <v>Export technology - Crude Oil</v>
      </c>
      <c r="D49" s="44" t="str">
        <f>SEC_Comm!D11</f>
        <v>CRD</v>
      </c>
      <c r="E49" s="44"/>
      <c r="F49" s="44"/>
      <c r="G49" s="44"/>
      <c r="H49" s="44" t="s">
        <v>271</v>
      </c>
      <c r="I49" s="44" t="s">
        <v>230</v>
      </c>
      <c r="J49" s="45" t="s">
        <v>291</v>
      </c>
      <c r="K49" s="47">
        <f t="shared" ref="K49:AY49" si="3">K12*$J$3</f>
        <v>9.7298387096774199</v>
      </c>
      <c r="L49" s="47">
        <f t="shared" si="3"/>
        <v>13.54771505376344</v>
      </c>
      <c r="M49" s="47">
        <f t="shared" si="3"/>
        <v>14.415994623655912</v>
      </c>
      <c r="N49" s="47">
        <f t="shared" si="3"/>
        <v>12.807123655913978</v>
      </c>
      <c r="O49" s="47">
        <f t="shared" si="3"/>
        <v>12.424059139784944</v>
      </c>
      <c r="P49" s="47">
        <f t="shared" si="3"/>
        <v>8.006048387096774</v>
      </c>
      <c r="Q49" s="47">
        <f t="shared" si="3"/>
        <v>7.6485215053763431</v>
      </c>
      <c r="R49" s="47">
        <f t="shared" si="3"/>
        <v>8.1592741935483861</v>
      </c>
      <c r="S49" s="47">
        <f t="shared" si="3"/>
        <v>8.1337365591397859</v>
      </c>
      <c r="T49" s="47">
        <f t="shared" si="3"/>
        <v>7.9294354838709662</v>
      </c>
      <c r="U49" s="47">
        <f t="shared" si="3"/>
        <v>7.674059139784946</v>
      </c>
      <c r="V49" s="47">
        <f t="shared" si="3"/>
        <v>7.6485215053763431</v>
      </c>
      <c r="W49" s="47">
        <f t="shared" si="3"/>
        <v>7.7251344086021492</v>
      </c>
      <c r="X49" s="47">
        <f t="shared" si="3"/>
        <v>7.9294354838709662</v>
      </c>
      <c r="Y49" s="47">
        <f t="shared" si="3"/>
        <v>8.120967741935484</v>
      </c>
      <c r="Z49" s="47">
        <f t="shared" si="3"/>
        <v>8.3124999999999982</v>
      </c>
      <c r="AA49" s="47">
        <f t="shared" si="3"/>
        <v>8.4912634408602141</v>
      </c>
      <c r="AB49" s="47">
        <f t="shared" si="3"/>
        <v>8.6572580645161281</v>
      </c>
      <c r="AC49" s="47">
        <f t="shared" si="3"/>
        <v>8.8104838709677402</v>
      </c>
      <c r="AD49" s="47">
        <f t="shared" si="3"/>
        <v>8.9637096774193541</v>
      </c>
      <c r="AE49" s="47">
        <f t="shared" si="3"/>
        <v>9.116935483870968</v>
      </c>
      <c r="AF49" s="47">
        <f t="shared" si="3"/>
        <v>9.3467741935483861</v>
      </c>
      <c r="AG49" s="47">
        <f t="shared" si="3"/>
        <v>9.5638440860215059</v>
      </c>
      <c r="AH49" s="47">
        <f t="shared" si="3"/>
        <v>9.7681451612903221</v>
      </c>
      <c r="AI49" s="47">
        <f t="shared" si="3"/>
        <v>9.9724462365591382</v>
      </c>
      <c r="AJ49" s="47">
        <f t="shared" si="3"/>
        <v>10.163978494623654</v>
      </c>
      <c r="AK49" s="47">
        <f t="shared" si="3"/>
        <v>10.329973118279568</v>
      </c>
      <c r="AL49" s="47">
        <f t="shared" si="3"/>
        <v>10.508736559139784</v>
      </c>
      <c r="AM49" s="47">
        <f t="shared" si="3"/>
        <v>10.661962365591396</v>
      </c>
      <c r="AN49" s="47">
        <f t="shared" si="3"/>
        <v>10.81518817204301</v>
      </c>
      <c r="AO49" s="47">
        <f t="shared" si="3"/>
        <v>10.955645161290322</v>
      </c>
      <c r="AP49" s="47">
        <f t="shared" si="3"/>
        <v>11.15994623655914</v>
      </c>
      <c r="AQ49" s="47">
        <f t="shared" si="3"/>
        <v>11.351478494623656</v>
      </c>
      <c r="AR49" s="47">
        <f t="shared" si="3"/>
        <v>11.53024193548387</v>
      </c>
      <c r="AS49" s="47">
        <f t="shared" si="3"/>
        <v>11.696236559139784</v>
      </c>
      <c r="AT49" s="47">
        <f t="shared" si="3"/>
        <v>11.849462365591396</v>
      </c>
      <c r="AU49" s="47">
        <f t="shared" si="3"/>
        <v>12.040994623655912</v>
      </c>
      <c r="AV49" s="47">
        <f t="shared" si="3"/>
        <v>12.219758064516128</v>
      </c>
      <c r="AW49" s="47">
        <f t="shared" si="3"/>
        <v>12.398521505376342</v>
      </c>
      <c r="AX49" s="47">
        <f t="shared" si="3"/>
        <v>12.551747311827954</v>
      </c>
      <c r="AY49" s="47">
        <f t="shared" si="3"/>
        <v>12.704973118279568</v>
      </c>
      <c r="AZ49" s="47"/>
    </row>
    <row r="50" spans="2:52" ht="25.5" x14ac:dyDescent="0.2">
      <c r="B50" s="43" t="str">
        <f>SEC_Processes!D47</f>
        <v>EXPDSL</v>
      </c>
      <c r="C50" s="43" t="str">
        <f>SEC_Processes!E47</f>
        <v>Export technology - Diesel</v>
      </c>
      <c r="D50" s="44" t="str">
        <f>SEC_Comm!D12</f>
        <v>DSL</v>
      </c>
      <c r="E50" s="44"/>
      <c r="F50" s="44"/>
      <c r="G50" s="44"/>
      <c r="H50" s="44" t="s">
        <v>271</v>
      </c>
      <c r="I50" s="44" t="s">
        <v>230</v>
      </c>
      <c r="J50" s="45" t="s">
        <v>291</v>
      </c>
      <c r="K50" s="47">
        <f t="shared" ref="K50:AY50" si="4">K13*$J$3</f>
        <v>13.458333333333332</v>
      </c>
      <c r="L50" s="47">
        <f t="shared" si="4"/>
        <v>14.990591397849462</v>
      </c>
      <c r="M50" s="47">
        <f t="shared" si="4"/>
        <v>17.13575268817204</v>
      </c>
      <c r="N50" s="47">
        <f t="shared" si="4"/>
        <v>15.731182795698924</v>
      </c>
      <c r="O50" s="47">
        <f t="shared" si="4"/>
        <v>14.492607526881718</v>
      </c>
      <c r="P50" s="47">
        <f t="shared" si="4"/>
        <v>9.831989247311828</v>
      </c>
      <c r="Q50" s="47">
        <f t="shared" si="4"/>
        <v>9.4489247311827942</v>
      </c>
      <c r="R50" s="47">
        <f t="shared" si="4"/>
        <v>9.9852150537634401</v>
      </c>
      <c r="S50" s="47">
        <f t="shared" si="4"/>
        <v>9.9596774193548363</v>
      </c>
      <c r="T50" s="47">
        <f t="shared" si="4"/>
        <v>9.7553763440860219</v>
      </c>
      <c r="U50" s="47">
        <f t="shared" si="4"/>
        <v>9.4744623655913962</v>
      </c>
      <c r="V50" s="47">
        <f t="shared" si="4"/>
        <v>9.4616935483870961</v>
      </c>
      <c r="W50" s="47">
        <f t="shared" si="4"/>
        <v>9.5255376344086002</v>
      </c>
      <c r="X50" s="47">
        <f t="shared" si="4"/>
        <v>9.7426075268817183</v>
      </c>
      <c r="Y50" s="47">
        <f t="shared" si="4"/>
        <v>9.946908602150538</v>
      </c>
      <c r="Z50" s="47">
        <f t="shared" si="4"/>
        <v>10.151209677419354</v>
      </c>
      <c r="AA50" s="47">
        <f t="shared" si="4"/>
        <v>10.34274193548387</v>
      </c>
      <c r="AB50" s="47">
        <f t="shared" si="4"/>
        <v>10.521505376344086</v>
      </c>
      <c r="AC50" s="47">
        <f t="shared" si="4"/>
        <v>10.6875</v>
      </c>
      <c r="AD50" s="47">
        <f t="shared" si="4"/>
        <v>10.840725806451614</v>
      </c>
      <c r="AE50" s="47">
        <f t="shared" si="4"/>
        <v>10.993951612903224</v>
      </c>
      <c r="AF50" s="47">
        <f t="shared" si="4"/>
        <v>11.236559139784946</v>
      </c>
      <c r="AG50" s="47">
        <f t="shared" si="4"/>
        <v>11.479166666666666</v>
      </c>
      <c r="AH50" s="47">
        <f t="shared" si="4"/>
        <v>11.696236559139784</v>
      </c>
      <c r="AI50" s="47">
        <f t="shared" si="4"/>
        <v>11.900537634408602</v>
      </c>
      <c r="AJ50" s="47">
        <f t="shared" si="4"/>
        <v>12.104838709677418</v>
      </c>
      <c r="AK50" s="47">
        <f t="shared" si="4"/>
        <v>12.283602150537634</v>
      </c>
      <c r="AL50" s="47">
        <f t="shared" si="4"/>
        <v>12.462365591397848</v>
      </c>
      <c r="AM50" s="47">
        <f t="shared" si="4"/>
        <v>12.628360215053762</v>
      </c>
      <c r="AN50" s="47">
        <f t="shared" si="4"/>
        <v>12.794354838709676</v>
      </c>
      <c r="AO50" s="47">
        <f t="shared" si="4"/>
        <v>12.934811827956988</v>
      </c>
      <c r="AP50" s="47">
        <f t="shared" si="4"/>
        <v>13.151881720430106</v>
      </c>
      <c r="AQ50" s="47">
        <f t="shared" si="4"/>
        <v>13.356182795698922</v>
      </c>
      <c r="AR50" s="47">
        <f t="shared" si="4"/>
        <v>13.54771505376344</v>
      </c>
      <c r="AS50" s="47">
        <f t="shared" si="4"/>
        <v>13.726478494623654</v>
      </c>
      <c r="AT50" s="47">
        <f t="shared" si="4"/>
        <v>13.892473118279568</v>
      </c>
      <c r="AU50" s="47">
        <f t="shared" si="4"/>
        <v>14.096774193548386</v>
      </c>
      <c r="AV50" s="47">
        <f t="shared" si="4"/>
        <v>14.288306451612904</v>
      </c>
      <c r="AW50" s="47">
        <f t="shared" si="4"/>
        <v>14.467069892473116</v>
      </c>
      <c r="AX50" s="47">
        <f t="shared" si="4"/>
        <v>14.63306451612903</v>
      </c>
      <c r="AY50" s="47">
        <f t="shared" si="4"/>
        <v>14.786290322580642</v>
      </c>
      <c r="AZ50" s="47"/>
    </row>
    <row r="51" spans="2:52" ht="25.5" x14ac:dyDescent="0.2">
      <c r="B51" s="43" t="str">
        <f>SEC_Processes!D48</f>
        <v>EXPGSL</v>
      </c>
      <c r="C51" s="43" t="str">
        <f>SEC_Processes!E48</f>
        <v>Export technology - Gasoline</v>
      </c>
      <c r="D51" s="44" t="str">
        <f>SEC_Comm!D13</f>
        <v>GSL</v>
      </c>
      <c r="E51" s="44"/>
      <c r="F51" s="44"/>
      <c r="G51" s="44"/>
      <c r="H51" s="44" t="s">
        <v>271</v>
      </c>
      <c r="I51" s="44" t="s">
        <v>230</v>
      </c>
      <c r="J51" s="45" t="s">
        <v>291</v>
      </c>
      <c r="K51" s="47">
        <f t="shared" ref="K51:AY51" si="5">K14*$J$3</f>
        <v>11.849462365591396</v>
      </c>
      <c r="L51" s="47">
        <f t="shared" si="5"/>
        <v>15.692876344086022</v>
      </c>
      <c r="M51" s="47">
        <f t="shared" si="5"/>
        <v>17.454973118279568</v>
      </c>
      <c r="N51" s="47">
        <f t="shared" si="5"/>
        <v>15.577956989247312</v>
      </c>
      <c r="O51" s="47">
        <f t="shared" si="5"/>
        <v>14.658602150537634</v>
      </c>
      <c r="P51" s="47">
        <f t="shared" si="5"/>
        <v>9.9852150537634401</v>
      </c>
      <c r="Q51" s="47">
        <f t="shared" si="5"/>
        <v>9.6149193548387082</v>
      </c>
      <c r="R51" s="47">
        <f t="shared" si="5"/>
        <v>10.138440860215054</v>
      </c>
      <c r="S51" s="47">
        <f t="shared" si="5"/>
        <v>10.125672043010752</v>
      </c>
      <c r="T51" s="47">
        <f t="shared" si="5"/>
        <v>9.9086021505376323</v>
      </c>
      <c r="U51" s="47">
        <f t="shared" si="5"/>
        <v>9.6276881720430101</v>
      </c>
      <c r="V51" s="47">
        <f t="shared" si="5"/>
        <v>9.6149193548387082</v>
      </c>
      <c r="W51" s="47">
        <f t="shared" si="5"/>
        <v>9.6787634408602141</v>
      </c>
      <c r="X51" s="47">
        <f t="shared" si="5"/>
        <v>9.8958333333333321</v>
      </c>
      <c r="Y51" s="47">
        <f t="shared" si="5"/>
        <v>10.11290322580645</v>
      </c>
      <c r="Z51" s="47">
        <f t="shared" si="5"/>
        <v>10.304435483870966</v>
      </c>
      <c r="AA51" s="47">
        <f t="shared" si="5"/>
        <v>10.495967741935484</v>
      </c>
      <c r="AB51" s="47">
        <f t="shared" si="5"/>
        <v>10.674731182795696</v>
      </c>
      <c r="AC51" s="47">
        <f t="shared" si="5"/>
        <v>10.840725806451614</v>
      </c>
      <c r="AD51" s="47">
        <f t="shared" si="5"/>
        <v>10.993951612903224</v>
      </c>
      <c r="AE51" s="47">
        <f t="shared" si="5"/>
        <v>11.15994623655914</v>
      </c>
      <c r="AF51" s="47">
        <f t="shared" si="5"/>
        <v>11.402553763440858</v>
      </c>
      <c r="AG51" s="47">
        <f t="shared" si="5"/>
        <v>11.632392473118276</v>
      </c>
      <c r="AH51" s="47">
        <f t="shared" si="5"/>
        <v>11.849462365591396</v>
      </c>
      <c r="AI51" s="47">
        <f t="shared" si="5"/>
        <v>12.066532258064516</v>
      </c>
      <c r="AJ51" s="47">
        <f t="shared" si="5"/>
        <v>12.25806451612903</v>
      </c>
      <c r="AK51" s="47">
        <f t="shared" si="5"/>
        <v>12.449596774193546</v>
      </c>
      <c r="AL51" s="47">
        <f t="shared" si="5"/>
        <v>12.628360215053762</v>
      </c>
      <c r="AM51" s="47">
        <f t="shared" si="5"/>
        <v>12.794354838709676</v>
      </c>
      <c r="AN51" s="47">
        <f t="shared" si="5"/>
        <v>12.94758064516129</v>
      </c>
      <c r="AO51" s="47">
        <f t="shared" si="5"/>
        <v>13.100806451612902</v>
      </c>
      <c r="AP51" s="47">
        <f t="shared" si="5"/>
        <v>13.31787634408602</v>
      </c>
      <c r="AQ51" s="47">
        <f t="shared" si="5"/>
        <v>13.509408602150536</v>
      </c>
      <c r="AR51" s="47">
        <f t="shared" si="5"/>
        <v>13.70094086021505</v>
      </c>
      <c r="AS51" s="47">
        <f t="shared" si="5"/>
        <v>13.879704301075268</v>
      </c>
      <c r="AT51" s="47">
        <f t="shared" si="5"/>
        <v>14.04569892473118</v>
      </c>
      <c r="AU51" s="47">
        <f t="shared" si="5"/>
        <v>14.249999999999998</v>
      </c>
      <c r="AV51" s="47">
        <f t="shared" si="5"/>
        <v>14.441532258064514</v>
      </c>
      <c r="AW51" s="47">
        <f t="shared" si="5"/>
        <v>14.62029569892473</v>
      </c>
      <c r="AX51" s="47">
        <f t="shared" si="5"/>
        <v>14.799059139784946</v>
      </c>
      <c r="AY51" s="47">
        <f t="shared" si="5"/>
        <v>14.952284946236558</v>
      </c>
      <c r="AZ51" s="47"/>
    </row>
    <row r="52" spans="2:52" ht="25.5" x14ac:dyDescent="0.2">
      <c r="B52" s="43" t="str">
        <f>SEC_Processes!D49</f>
        <v>EXPHFO</v>
      </c>
      <c r="C52" s="43" t="str">
        <f>SEC_Processes!E49</f>
        <v>Export technology - Heavy Fuel Oil</v>
      </c>
      <c r="D52" s="44" t="str">
        <f>SEC_Comm!D14</f>
        <v>HFO</v>
      </c>
      <c r="E52" s="44"/>
      <c r="F52" s="44"/>
      <c r="G52" s="44"/>
      <c r="H52" s="44" t="s">
        <v>271</v>
      </c>
      <c r="I52" s="44" t="s">
        <v>230</v>
      </c>
      <c r="J52" s="45" t="s">
        <v>291</v>
      </c>
      <c r="K52" s="47">
        <f t="shared" ref="K52:AY52" si="6">K15*$J$3</f>
        <v>8.7083333333333321</v>
      </c>
      <c r="L52" s="47">
        <f t="shared" si="6"/>
        <v>13.024193548387096</v>
      </c>
      <c r="M52" s="47">
        <f t="shared" si="6"/>
        <v>12.283602150537634</v>
      </c>
      <c r="N52" s="47">
        <f t="shared" si="6"/>
        <v>11.709005376344084</v>
      </c>
      <c r="O52" s="47">
        <f t="shared" si="6"/>
        <v>10.725806451612902</v>
      </c>
      <c r="P52" s="47">
        <f t="shared" si="6"/>
        <v>6.0651881720430101</v>
      </c>
      <c r="Q52" s="47">
        <f t="shared" si="6"/>
        <v>5.6821236559139781</v>
      </c>
      <c r="R52" s="47">
        <f t="shared" si="6"/>
        <v>6.218413978494624</v>
      </c>
      <c r="S52" s="47">
        <f t="shared" si="6"/>
        <v>6.1928763440860211</v>
      </c>
      <c r="T52" s="47">
        <f t="shared" si="6"/>
        <v>5.9885752688172031</v>
      </c>
      <c r="U52" s="47">
        <f t="shared" si="6"/>
        <v>5.7076612903225801</v>
      </c>
      <c r="V52" s="47">
        <f t="shared" si="6"/>
        <v>5.6948924731182791</v>
      </c>
      <c r="W52" s="47">
        <f t="shared" si="6"/>
        <v>5.7587365591397841</v>
      </c>
      <c r="X52" s="47">
        <f t="shared" si="6"/>
        <v>5.9758064516129021</v>
      </c>
      <c r="Y52" s="47">
        <f t="shared" si="6"/>
        <v>6.18010752688172</v>
      </c>
      <c r="Z52" s="47">
        <f t="shared" si="6"/>
        <v>6.3844086021505371</v>
      </c>
      <c r="AA52" s="47">
        <f t="shared" si="6"/>
        <v>6.5759408602150531</v>
      </c>
      <c r="AB52" s="47">
        <f t="shared" si="6"/>
        <v>6.7547043010752681</v>
      </c>
      <c r="AC52" s="47">
        <f t="shared" si="6"/>
        <v>6.920698924731183</v>
      </c>
      <c r="AD52" s="47">
        <f t="shared" si="6"/>
        <v>7.0739247311827942</v>
      </c>
      <c r="AE52" s="47">
        <f t="shared" si="6"/>
        <v>7.2271505376344081</v>
      </c>
      <c r="AF52" s="47">
        <f t="shared" si="6"/>
        <v>7.4697580645161281</v>
      </c>
      <c r="AG52" s="47">
        <f t="shared" si="6"/>
        <v>7.7123655913978482</v>
      </c>
      <c r="AH52" s="47">
        <f t="shared" si="6"/>
        <v>7.9294354838709662</v>
      </c>
      <c r="AI52" s="47">
        <f t="shared" si="6"/>
        <v>8.1337365591397859</v>
      </c>
      <c r="AJ52" s="47">
        <f t="shared" si="6"/>
        <v>8.3380376344086002</v>
      </c>
      <c r="AK52" s="47">
        <f t="shared" si="6"/>
        <v>8.5168010752688161</v>
      </c>
      <c r="AL52" s="47">
        <f t="shared" si="6"/>
        <v>8.6955645161290303</v>
      </c>
      <c r="AM52" s="47">
        <f t="shared" si="6"/>
        <v>8.861559139784946</v>
      </c>
      <c r="AN52" s="47">
        <f t="shared" si="6"/>
        <v>9.02755376344086</v>
      </c>
      <c r="AO52" s="47">
        <f t="shared" si="6"/>
        <v>9.168010752688172</v>
      </c>
      <c r="AP52" s="47">
        <f t="shared" si="6"/>
        <v>9.38508064516129</v>
      </c>
      <c r="AQ52" s="47">
        <f t="shared" si="6"/>
        <v>9.5893817204301044</v>
      </c>
      <c r="AR52" s="47">
        <f t="shared" si="6"/>
        <v>9.7809139784946222</v>
      </c>
      <c r="AS52" s="47">
        <f t="shared" si="6"/>
        <v>9.9596774193548363</v>
      </c>
      <c r="AT52" s="47">
        <f t="shared" si="6"/>
        <v>10.125672043010752</v>
      </c>
      <c r="AU52" s="47">
        <f t="shared" si="6"/>
        <v>10.329973118279568</v>
      </c>
      <c r="AV52" s="47">
        <f t="shared" si="6"/>
        <v>10.521505376344086</v>
      </c>
      <c r="AW52" s="47">
        <f t="shared" si="6"/>
        <v>10.700268817204298</v>
      </c>
      <c r="AX52" s="47">
        <f t="shared" si="6"/>
        <v>10.866263440860214</v>
      </c>
      <c r="AY52" s="47">
        <f t="shared" si="6"/>
        <v>11.019489247311826</v>
      </c>
      <c r="AZ52" s="47"/>
    </row>
    <row r="53" spans="2:52" ht="25.5" x14ac:dyDescent="0.2">
      <c r="B53" s="43" t="str">
        <f>SEC_Processes!D50</f>
        <v>EXPKER</v>
      </c>
      <c r="C53" s="43" t="str">
        <f>SEC_Processes!E50</f>
        <v>Export technology - Kerosene</v>
      </c>
      <c r="D53" s="44" t="str">
        <f>SEC_Comm!D15</f>
        <v>KER</v>
      </c>
      <c r="E53" s="44"/>
      <c r="F53" s="44"/>
      <c r="G53" s="44"/>
      <c r="H53" s="44" t="s">
        <v>271</v>
      </c>
      <c r="I53" s="44" t="s">
        <v>230</v>
      </c>
      <c r="J53" s="45" t="s">
        <v>291</v>
      </c>
      <c r="K53" s="47">
        <f t="shared" ref="K53:AY53" si="7">K16*$J$3</f>
        <v>9.7681451612903221</v>
      </c>
      <c r="L53" s="47">
        <f t="shared" si="7"/>
        <v>14.352150537634408</v>
      </c>
      <c r="M53" s="47">
        <f t="shared" si="7"/>
        <v>14.850134408602148</v>
      </c>
      <c r="N53" s="47">
        <f t="shared" si="7"/>
        <v>15.143817204301074</v>
      </c>
      <c r="O53" s="47">
        <f t="shared" si="7"/>
        <v>14.058467741935482</v>
      </c>
      <c r="P53" s="47">
        <f t="shared" si="7"/>
        <v>9.38508064516129</v>
      </c>
      <c r="Q53" s="47">
        <f t="shared" si="7"/>
        <v>9.0147849462365581</v>
      </c>
      <c r="R53" s="47">
        <f t="shared" si="7"/>
        <v>9.5383064516129039</v>
      </c>
      <c r="S53" s="47">
        <f t="shared" si="7"/>
        <v>9.5255376344086002</v>
      </c>
      <c r="T53" s="47">
        <f t="shared" si="7"/>
        <v>9.308467741935484</v>
      </c>
      <c r="U53" s="47">
        <f t="shared" si="7"/>
        <v>9.02755376344086</v>
      </c>
      <c r="V53" s="47">
        <f t="shared" si="7"/>
        <v>9.0147849462365581</v>
      </c>
      <c r="W53" s="47">
        <f t="shared" si="7"/>
        <v>9.091397849462366</v>
      </c>
      <c r="X53" s="47">
        <f t="shared" si="7"/>
        <v>9.308467741935484</v>
      </c>
      <c r="Y53" s="47">
        <f t="shared" si="7"/>
        <v>9.5127688172043001</v>
      </c>
      <c r="Z53" s="47">
        <f t="shared" si="7"/>
        <v>9.7170698924731163</v>
      </c>
      <c r="AA53" s="47">
        <f t="shared" si="7"/>
        <v>9.8958333333333321</v>
      </c>
      <c r="AB53" s="47">
        <f t="shared" si="7"/>
        <v>10.074596774193548</v>
      </c>
      <c r="AC53" s="47">
        <f t="shared" si="7"/>
        <v>10.240591397849462</v>
      </c>
      <c r="AD53" s="47">
        <f t="shared" si="7"/>
        <v>10.406586021505374</v>
      </c>
      <c r="AE53" s="47">
        <f t="shared" si="7"/>
        <v>10.559811827956988</v>
      </c>
      <c r="AF53" s="47">
        <f t="shared" si="7"/>
        <v>10.802419354838708</v>
      </c>
      <c r="AG53" s="47">
        <f t="shared" si="7"/>
        <v>11.032258064516128</v>
      </c>
      <c r="AH53" s="47">
        <f t="shared" si="7"/>
        <v>11.262096774193548</v>
      </c>
      <c r="AI53" s="47">
        <f t="shared" si="7"/>
        <v>11.466397849462364</v>
      </c>
      <c r="AJ53" s="47">
        <f t="shared" si="7"/>
        <v>11.65793010752688</v>
      </c>
      <c r="AK53" s="47">
        <f t="shared" si="7"/>
        <v>11.849462365591396</v>
      </c>
      <c r="AL53" s="47">
        <f t="shared" si="7"/>
        <v>12.028225806451612</v>
      </c>
      <c r="AM53" s="47">
        <f t="shared" si="7"/>
        <v>12.194220430107526</v>
      </c>
      <c r="AN53" s="47">
        <f t="shared" si="7"/>
        <v>12.347446236559138</v>
      </c>
      <c r="AO53" s="47">
        <f t="shared" si="7"/>
        <v>12.500672043010752</v>
      </c>
      <c r="AP53" s="47">
        <f t="shared" si="7"/>
        <v>12.717741935483868</v>
      </c>
      <c r="AQ53" s="47">
        <f t="shared" si="7"/>
        <v>12.922043010752686</v>
      </c>
      <c r="AR53" s="47">
        <f t="shared" si="7"/>
        <v>13.100806451612902</v>
      </c>
      <c r="AS53" s="47">
        <f t="shared" si="7"/>
        <v>13.279569892473118</v>
      </c>
      <c r="AT53" s="47">
        <f t="shared" si="7"/>
        <v>13.44556451612903</v>
      </c>
      <c r="AU53" s="47">
        <f t="shared" si="7"/>
        <v>13.64986559139785</v>
      </c>
      <c r="AV53" s="47">
        <f t="shared" si="7"/>
        <v>13.841397849462366</v>
      </c>
      <c r="AW53" s="47">
        <f t="shared" si="7"/>
        <v>14.03293010752688</v>
      </c>
      <c r="AX53" s="47">
        <f t="shared" si="7"/>
        <v>14.198924731182794</v>
      </c>
      <c r="AY53" s="47">
        <f t="shared" si="7"/>
        <v>14.352150537634408</v>
      </c>
      <c r="AZ53" s="47"/>
    </row>
    <row r="54" spans="2:52" ht="25.5" x14ac:dyDescent="0.2">
      <c r="B54" s="43" t="str">
        <f>SEC_Processes!D51</f>
        <v>EXPLPG</v>
      </c>
      <c r="C54" s="43" t="str">
        <f>SEC_Processes!E51</f>
        <v>Export technology - Liquid petrol gas</v>
      </c>
      <c r="D54" s="44" t="str">
        <f>SEC_Comm!D16</f>
        <v>LPG</v>
      </c>
      <c r="E54" s="44"/>
      <c r="F54" s="44"/>
      <c r="G54" s="44"/>
      <c r="H54" s="44" t="s">
        <v>271</v>
      </c>
      <c r="I54" s="44" t="s">
        <v>230</v>
      </c>
      <c r="J54" s="45" t="s">
        <v>291</v>
      </c>
      <c r="K54" s="47">
        <f t="shared" ref="K54:AY54" si="8">K17*$J$3</f>
        <v>11.338709677419352</v>
      </c>
      <c r="L54" s="47">
        <f t="shared" si="8"/>
        <v>11.77284946236559</v>
      </c>
      <c r="M54" s="47">
        <f t="shared" si="8"/>
        <v>14.071236559139782</v>
      </c>
      <c r="N54" s="47">
        <f t="shared" si="8"/>
        <v>13.841397849462366</v>
      </c>
      <c r="O54" s="47">
        <f t="shared" si="8"/>
        <v>11.670698924731182</v>
      </c>
      <c r="P54" s="47">
        <f t="shared" si="8"/>
        <v>11.236559139784946</v>
      </c>
      <c r="Q54" s="47">
        <f t="shared" si="8"/>
        <v>9.3978494623655902</v>
      </c>
      <c r="R54" s="47">
        <f t="shared" si="8"/>
        <v>9.4233870967741922</v>
      </c>
      <c r="S54" s="47">
        <f t="shared" si="8"/>
        <v>8.9637096774193541</v>
      </c>
      <c r="T54" s="47">
        <f t="shared" si="8"/>
        <v>8.3252688172043001</v>
      </c>
      <c r="U54" s="47">
        <f t="shared" si="8"/>
        <v>7.4825268817204291</v>
      </c>
      <c r="V54" s="47">
        <f t="shared" si="8"/>
        <v>7.4569892473118271</v>
      </c>
      <c r="W54" s="47">
        <f t="shared" si="8"/>
        <v>7.6357526881720421</v>
      </c>
      <c r="X54" s="47">
        <f t="shared" si="8"/>
        <v>8.120967741935484</v>
      </c>
      <c r="Y54" s="47">
        <f t="shared" si="8"/>
        <v>8.6061827956989241</v>
      </c>
      <c r="Z54" s="47">
        <f t="shared" si="8"/>
        <v>9.0658602150537622</v>
      </c>
      <c r="AA54" s="47">
        <f t="shared" si="8"/>
        <v>9.5</v>
      </c>
      <c r="AB54" s="47">
        <f t="shared" si="8"/>
        <v>9.9341397849462343</v>
      </c>
      <c r="AC54" s="47">
        <f t="shared" si="8"/>
        <v>10.317204301075268</v>
      </c>
      <c r="AD54" s="47">
        <f t="shared" si="8"/>
        <v>10.700268817204298</v>
      </c>
      <c r="AE54" s="47">
        <f t="shared" si="8"/>
        <v>11.05779569892473</v>
      </c>
      <c r="AF54" s="47">
        <f t="shared" si="8"/>
        <v>11.543010752688172</v>
      </c>
      <c r="AG54" s="47">
        <f t="shared" si="8"/>
        <v>11.977150537634406</v>
      </c>
      <c r="AH54" s="47">
        <f t="shared" si="8"/>
        <v>12.411290322580644</v>
      </c>
      <c r="AI54" s="47">
        <f t="shared" si="8"/>
        <v>12.794354838709676</v>
      </c>
      <c r="AJ54" s="47">
        <f t="shared" si="8"/>
        <v>13.17741935483871</v>
      </c>
      <c r="AK54" s="47">
        <f t="shared" si="8"/>
        <v>13.534946236559138</v>
      </c>
      <c r="AL54" s="47">
        <f t="shared" si="8"/>
        <v>13.892473118279568</v>
      </c>
      <c r="AM54" s="47">
        <f t="shared" si="8"/>
        <v>14.224462365591396</v>
      </c>
      <c r="AN54" s="47">
        <f t="shared" si="8"/>
        <v>14.530913978494622</v>
      </c>
      <c r="AO54" s="47">
        <f t="shared" si="8"/>
        <v>14.811827956989246</v>
      </c>
      <c r="AP54" s="47">
        <f t="shared" si="8"/>
        <v>14.990591397849462</v>
      </c>
      <c r="AQ54" s="47">
        <f t="shared" si="8"/>
        <v>15.118279569892472</v>
      </c>
      <c r="AR54" s="47">
        <f t="shared" si="8"/>
        <v>15.271505376344084</v>
      </c>
      <c r="AS54" s="47">
        <f t="shared" si="8"/>
        <v>15.399193548387094</v>
      </c>
      <c r="AT54" s="47">
        <f t="shared" si="8"/>
        <v>15.501344086021504</v>
      </c>
      <c r="AU54" s="47">
        <f t="shared" si="8"/>
        <v>15.680107526881718</v>
      </c>
      <c r="AV54" s="47">
        <f t="shared" si="8"/>
        <v>15.807795698924728</v>
      </c>
      <c r="AW54" s="47">
        <f t="shared" si="8"/>
        <v>15.961021505376342</v>
      </c>
      <c r="AX54" s="47">
        <f t="shared" si="8"/>
        <v>16.063172043010749</v>
      </c>
      <c r="AY54" s="47">
        <f t="shared" si="8"/>
        <v>16.190860215053764</v>
      </c>
      <c r="AZ54" s="47"/>
    </row>
    <row r="55" spans="2:52" ht="25.5" x14ac:dyDescent="0.2">
      <c r="B55" s="43" t="str">
        <f>SEC_Processes!D52</f>
        <v>EXPLVN</v>
      </c>
      <c r="C55" s="43" t="str">
        <f>SEC_Processes!E52</f>
        <v>Export technology - Naphtha (Petroleoum)</v>
      </c>
      <c r="D55" s="44" t="str">
        <f>SEC_Comm!D17</f>
        <v>LVN</v>
      </c>
      <c r="E55" s="44"/>
      <c r="F55" s="44"/>
      <c r="G55" s="44"/>
      <c r="H55" s="44" t="s">
        <v>271</v>
      </c>
      <c r="I55" s="44" t="s">
        <v>230</v>
      </c>
      <c r="J55" s="45" t="s">
        <v>291</v>
      </c>
      <c r="K55" s="47">
        <f t="shared" ref="K55:AY55" si="9">K18*$J$3</f>
        <v>11.338709677419352</v>
      </c>
      <c r="L55" s="47">
        <f t="shared" si="9"/>
        <v>11.77284946236559</v>
      </c>
      <c r="M55" s="47">
        <f t="shared" si="9"/>
        <v>14.071236559139782</v>
      </c>
      <c r="N55" s="47">
        <f t="shared" si="9"/>
        <v>13.841397849462366</v>
      </c>
      <c r="O55" s="47">
        <f t="shared" si="9"/>
        <v>11.670698924731182</v>
      </c>
      <c r="P55" s="47">
        <f t="shared" si="9"/>
        <v>11.236559139784946</v>
      </c>
      <c r="Q55" s="47">
        <f t="shared" si="9"/>
        <v>9.3978494623655902</v>
      </c>
      <c r="R55" s="47">
        <f t="shared" si="9"/>
        <v>9.4233870967741922</v>
      </c>
      <c r="S55" s="47">
        <f t="shared" si="9"/>
        <v>8.9637096774193541</v>
      </c>
      <c r="T55" s="47">
        <f t="shared" si="9"/>
        <v>8.3252688172043001</v>
      </c>
      <c r="U55" s="47">
        <f t="shared" si="9"/>
        <v>7.4825268817204291</v>
      </c>
      <c r="V55" s="47">
        <f t="shared" si="9"/>
        <v>7.4569892473118271</v>
      </c>
      <c r="W55" s="47">
        <f t="shared" si="9"/>
        <v>7.6357526881720421</v>
      </c>
      <c r="X55" s="47">
        <f t="shared" si="9"/>
        <v>8.120967741935484</v>
      </c>
      <c r="Y55" s="47">
        <f t="shared" si="9"/>
        <v>8.6061827956989241</v>
      </c>
      <c r="Z55" s="47">
        <f t="shared" si="9"/>
        <v>9.0658602150537622</v>
      </c>
      <c r="AA55" s="47">
        <f t="shared" si="9"/>
        <v>9.5</v>
      </c>
      <c r="AB55" s="47">
        <f t="shared" si="9"/>
        <v>9.9341397849462343</v>
      </c>
      <c r="AC55" s="47">
        <f t="shared" si="9"/>
        <v>10.317204301075268</v>
      </c>
      <c r="AD55" s="47">
        <f t="shared" si="9"/>
        <v>10.700268817204298</v>
      </c>
      <c r="AE55" s="47">
        <f t="shared" si="9"/>
        <v>11.05779569892473</v>
      </c>
      <c r="AF55" s="47">
        <f t="shared" si="9"/>
        <v>11.543010752688172</v>
      </c>
      <c r="AG55" s="47">
        <f t="shared" si="9"/>
        <v>11.977150537634406</v>
      </c>
      <c r="AH55" s="47">
        <f t="shared" si="9"/>
        <v>12.411290322580644</v>
      </c>
      <c r="AI55" s="47">
        <f t="shared" si="9"/>
        <v>12.794354838709676</v>
      </c>
      <c r="AJ55" s="47">
        <f t="shared" si="9"/>
        <v>13.17741935483871</v>
      </c>
      <c r="AK55" s="47">
        <f t="shared" si="9"/>
        <v>13.534946236559138</v>
      </c>
      <c r="AL55" s="47">
        <f t="shared" si="9"/>
        <v>13.892473118279568</v>
      </c>
      <c r="AM55" s="47">
        <f t="shared" si="9"/>
        <v>14.224462365591396</v>
      </c>
      <c r="AN55" s="47">
        <f t="shared" si="9"/>
        <v>14.530913978494622</v>
      </c>
      <c r="AO55" s="47">
        <f t="shared" si="9"/>
        <v>14.811827956989246</v>
      </c>
      <c r="AP55" s="47">
        <f t="shared" si="9"/>
        <v>14.990591397849462</v>
      </c>
      <c r="AQ55" s="47">
        <f t="shared" si="9"/>
        <v>15.118279569892472</v>
      </c>
      <c r="AR55" s="47">
        <f t="shared" si="9"/>
        <v>15.271505376344084</v>
      </c>
      <c r="AS55" s="47">
        <f t="shared" si="9"/>
        <v>15.399193548387094</v>
      </c>
      <c r="AT55" s="47">
        <f t="shared" si="9"/>
        <v>15.501344086021504</v>
      </c>
      <c r="AU55" s="47">
        <f t="shared" si="9"/>
        <v>15.680107526881718</v>
      </c>
      <c r="AV55" s="47">
        <f t="shared" si="9"/>
        <v>15.807795698924728</v>
      </c>
      <c r="AW55" s="47">
        <f t="shared" si="9"/>
        <v>15.961021505376342</v>
      </c>
      <c r="AX55" s="47">
        <f t="shared" si="9"/>
        <v>16.063172043010749</v>
      </c>
      <c r="AY55" s="47">
        <f t="shared" si="9"/>
        <v>16.190860215053764</v>
      </c>
      <c r="AZ55" s="47"/>
    </row>
    <row r="56" spans="2:52" ht="25.5" x14ac:dyDescent="0.2">
      <c r="B56" s="43" t="str">
        <f>SEC_Processes!D53</f>
        <v>EXPNGA</v>
      </c>
      <c r="C56" s="43" t="str">
        <f>SEC_Processes!E53</f>
        <v>Export technology - Natural Gas</v>
      </c>
      <c r="D56" s="44" t="str">
        <f>SEC_Comm!D18</f>
        <v>NGA</v>
      </c>
      <c r="E56" s="44"/>
      <c r="F56" s="44"/>
      <c r="G56" s="44"/>
      <c r="H56" s="44" t="s">
        <v>271</v>
      </c>
      <c r="I56" s="44" t="s">
        <v>230</v>
      </c>
      <c r="J56" s="45" t="s">
        <v>291</v>
      </c>
      <c r="K56" s="47">
        <f t="shared" ref="K56:AY56" si="10">K19*$J$3</f>
        <v>5.6693548387096762</v>
      </c>
      <c r="L56" s="47">
        <f t="shared" si="10"/>
        <v>5.8864247311827951</v>
      </c>
      <c r="M56" s="47">
        <f t="shared" si="10"/>
        <v>7.0356182795698912</v>
      </c>
      <c r="N56" s="47">
        <f t="shared" si="10"/>
        <v>6.920698924731183</v>
      </c>
      <c r="O56" s="47">
        <f t="shared" si="10"/>
        <v>5.835349462365591</v>
      </c>
      <c r="P56" s="47">
        <f t="shared" si="10"/>
        <v>5.618279569892473</v>
      </c>
      <c r="Q56" s="47">
        <f t="shared" si="10"/>
        <v>4.6989247311827951</v>
      </c>
      <c r="R56" s="47">
        <f t="shared" si="10"/>
        <v>4.7116935483870961</v>
      </c>
      <c r="S56" s="47">
        <f t="shared" si="10"/>
        <v>4.481854838709677</v>
      </c>
      <c r="T56" s="47">
        <f t="shared" si="10"/>
        <v>4.1626344086021501</v>
      </c>
      <c r="U56" s="47">
        <f t="shared" si="10"/>
        <v>3.7412634408602146</v>
      </c>
      <c r="V56" s="47">
        <f t="shared" si="10"/>
        <v>3.7284946236559136</v>
      </c>
      <c r="W56" s="47">
        <f t="shared" si="10"/>
        <v>3.8178763440860211</v>
      </c>
      <c r="X56" s="47">
        <f t="shared" si="10"/>
        <v>4.060483870967742</v>
      </c>
      <c r="Y56" s="47">
        <f t="shared" si="10"/>
        <v>4.303091397849462</v>
      </c>
      <c r="Z56" s="47">
        <f t="shared" si="10"/>
        <v>4.5329301075268811</v>
      </c>
      <c r="AA56" s="47">
        <f t="shared" si="10"/>
        <v>4.75</v>
      </c>
      <c r="AB56" s="47">
        <f t="shared" si="10"/>
        <v>4.9670698924731171</v>
      </c>
      <c r="AC56" s="47">
        <f t="shared" si="10"/>
        <v>5.158602150537634</v>
      </c>
      <c r="AD56" s="47">
        <f t="shared" si="10"/>
        <v>5.3501344086021492</v>
      </c>
      <c r="AE56" s="47">
        <f t="shared" si="10"/>
        <v>5.5288978494623651</v>
      </c>
      <c r="AF56" s="47">
        <f t="shared" si="10"/>
        <v>5.771505376344086</v>
      </c>
      <c r="AG56" s="47">
        <f t="shared" si="10"/>
        <v>5.9885752688172031</v>
      </c>
      <c r="AH56" s="47">
        <f t="shared" si="10"/>
        <v>6.2056451612903221</v>
      </c>
      <c r="AI56" s="47">
        <f t="shared" si="10"/>
        <v>6.3971774193548381</v>
      </c>
      <c r="AJ56" s="47">
        <f t="shared" si="10"/>
        <v>6.588709677419355</v>
      </c>
      <c r="AK56" s="47">
        <f t="shared" si="10"/>
        <v>6.7674731182795691</v>
      </c>
      <c r="AL56" s="47">
        <f t="shared" si="10"/>
        <v>6.9462365591397841</v>
      </c>
      <c r="AM56" s="47">
        <f t="shared" si="10"/>
        <v>7.1122311827956981</v>
      </c>
      <c r="AN56" s="47">
        <f t="shared" si="10"/>
        <v>7.2654569892473111</v>
      </c>
      <c r="AO56" s="47">
        <f t="shared" si="10"/>
        <v>7.4059139784946231</v>
      </c>
      <c r="AP56" s="47">
        <f t="shared" si="10"/>
        <v>7.495295698924731</v>
      </c>
      <c r="AQ56" s="47">
        <f t="shared" si="10"/>
        <v>7.5591397849462361</v>
      </c>
      <c r="AR56" s="47">
        <f t="shared" si="10"/>
        <v>7.6357526881720421</v>
      </c>
      <c r="AS56" s="47">
        <f t="shared" si="10"/>
        <v>7.6995967741935472</v>
      </c>
      <c r="AT56" s="47">
        <f t="shared" si="10"/>
        <v>7.7506720430107521</v>
      </c>
      <c r="AU56" s="47">
        <f t="shared" si="10"/>
        <v>7.8400537634408591</v>
      </c>
      <c r="AV56" s="47">
        <f t="shared" si="10"/>
        <v>7.9038978494623642</v>
      </c>
      <c r="AW56" s="47">
        <f t="shared" si="10"/>
        <v>7.9805107526881711</v>
      </c>
      <c r="AX56" s="47">
        <f t="shared" si="10"/>
        <v>8.0315860215053743</v>
      </c>
      <c r="AY56" s="47">
        <f t="shared" si="10"/>
        <v>8.095430107526882</v>
      </c>
      <c r="AZ56" s="47"/>
    </row>
    <row r="57" spans="2:52" ht="25.5" x14ac:dyDescent="0.2">
      <c r="B57" s="43" t="str">
        <f>SEC_Processes!D54</f>
        <v>EXPDSB1</v>
      </c>
      <c r="C57" s="43" t="str">
        <f>SEC_Processes!E54</f>
        <v>Export technology - Biodiesel G1</v>
      </c>
      <c r="D57" s="44" t="str">
        <f>SEC_Comm!D36</f>
        <v>DSB1</v>
      </c>
      <c r="E57" s="44"/>
      <c r="F57" s="44"/>
      <c r="G57" s="44"/>
      <c r="H57" s="44" t="s">
        <v>271</v>
      </c>
      <c r="I57" s="44" t="s">
        <v>230</v>
      </c>
      <c r="J57" s="45" t="s">
        <v>291</v>
      </c>
      <c r="K57" s="47">
        <f t="shared" ref="K57:AY57" si="11">K37*$J$4</f>
        <v>1.1362483402795565</v>
      </c>
      <c r="L57" s="47">
        <f t="shared" si="11"/>
        <v>1.216893501569879</v>
      </c>
      <c r="M57" s="47">
        <f t="shared" si="11"/>
        <v>1.3297967273763305</v>
      </c>
      <c r="N57" s="47">
        <f t="shared" si="11"/>
        <v>1.255871996193535</v>
      </c>
      <c r="O57" s="47">
        <f t="shared" si="11"/>
        <v>1.1906838241505242</v>
      </c>
      <c r="P57" s="47">
        <f t="shared" si="11"/>
        <v>0.94538812522579296</v>
      </c>
      <c r="Q57" s="47">
        <f t="shared" si="11"/>
        <v>0.92522683490321234</v>
      </c>
      <c r="R57" s="47">
        <f t="shared" si="11"/>
        <v>0.95345264135482533</v>
      </c>
      <c r="S57" s="47">
        <f t="shared" si="11"/>
        <v>0.95210855533331973</v>
      </c>
      <c r="T57" s="47">
        <f t="shared" si="11"/>
        <v>0.94135586716127673</v>
      </c>
      <c r="U57" s="47">
        <f t="shared" si="11"/>
        <v>0.92657092092471771</v>
      </c>
      <c r="V57" s="47">
        <f t="shared" si="11"/>
        <v>0.92589887791396497</v>
      </c>
      <c r="W57" s="47">
        <f t="shared" si="11"/>
        <v>0.92925909296772835</v>
      </c>
      <c r="X57" s="47">
        <f t="shared" si="11"/>
        <v>0.94068382415052421</v>
      </c>
      <c r="Y57" s="47">
        <f t="shared" si="11"/>
        <v>0.95143651232256721</v>
      </c>
      <c r="Z57" s="47">
        <f t="shared" si="11"/>
        <v>0.96218920049461021</v>
      </c>
      <c r="AA57" s="47">
        <f t="shared" si="11"/>
        <v>0.97226984565590036</v>
      </c>
      <c r="AB57" s="47">
        <f t="shared" si="11"/>
        <v>0.9816784478064382</v>
      </c>
      <c r="AC57" s="47">
        <f t="shared" si="11"/>
        <v>0.9904150069462232</v>
      </c>
      <c r="AD57" s="47">
        <f t="shared" si="11"/>
        <v>0.99847952307525534</v>
      </c>
      <c r="AE57" s="47">
        <f t="shared" si="11"/>
        <v>1.0065440392042875</v>
      </c>
      <c r="AF57" s="47">
        <f t="shared" si="11"/>
        <v>1.0193128564085885</v>
      </c>
      <c r="AG57" s="47">
        <f t="shared" si="11"/>
        <v>1.0320816736128897</v>
      </c>
      <c r="AH57" s="47">
        <f t="shared" si="11"/>
        <v>1.0435064047956855</v>
      </c>
      <c r="AI57" s="47">
        <f t="shared" si="11"/>
        <v>1.0542590929677285</v>
      </c>
      <c r="AJ57" s="47">
        <f t="shared" si="11"/>
        <v>1.0650117811397715</v>
      </c>
      <c r="AK57" s="47">
        <f t="shared" si="11"/>
        <v>1.0744203832903092</v>
      </c>
      <c r="AL57" s="47">
        <f t="shared" si="11"/>
        <v>1.0838289854408465</v>
      </c>
      <c r="AM57" s="47">
        <f t="shared" si="11"/>
        <v>1.0925655445806317</v>
      </c>
      <c r="AN57" s="47">
        <f t="shared" si="11"/>
        <v>1.1013021037204167</v>
      </c>
      <c r="AO57" s="47">
        <f t="shared" si="11"/>
        <v>1.1086945768386962</v>
      </c>
      <c r="AP57" s="47">
        <f t="shared" si="11"/>
        <v>1.1201193080214917</v>
      </c>
      <c r="AQ57" s="47">
        <f t="shared" si="11"/>
        <v>1.1308719961935347</v>
      </c>
      <c r="AR57" s="47">
        <f t="shared" si="11"/>
        <v>1.1409526413548252</v>
      </c>
      <c r="AS57" s="47">
        <f t="shared" si="11"/>
        <v>1.1503612435053627</v>
      </c>
      <c r="AT57" s="47">
        <f t="shared" si="11"/>
        <v>1.1590978026451477</v>
      </c>
      <c r="AU57" s="47">
        <f t="shared" si="11"/>
        <v>1.1698504908171907</v>
      </c>
      <c r="AV57" s="47">
        <f t="shared" si="11"/>
        <v>1.1799311359784812</v>
      </c>
      <c r="AW57" s="47">
        <f t="shared" si="11"/>
        <v>1.1893397381290187</v>
      </c>
      <c r="AX57" s="47">
        <f t="shared" si="11"/>
        <v>1.1980762972688035</v>
      </c>
      <c r="AY57" s="47">
        <f t="shared" si="11"/>
        <v>1.206140813397836</v>
      </c>
      <c r="AZ57" s="47"/>
    </row>
    <row r="58" spans="2:52" ht="25.5" x14ac:dyDescent="0.2">
      <c r="B58" s="43" t="str">
        <f>SEC_Processes!D55</f>
        <v>EXPDSB2</v>
      </c>
      <c r="C58" s="43" t="str">
        <f>SEC_Processes!E55</f>
        <v>Export technology - Biodiesel G2</v>
      </c>
      <c r="D58" s="44" t="str">
        <f>SEC_Comm!D37</f>
        <v>DSB2</v>
      </c>
      <c r="E58" s="44"/>
      <c r="F58" s="44"/>
      <c r="G58" s="44"/>
      <c r="H58" s="44" t="s">
        <v>271</v>
      </c>
      <c r="I58" s="44" t="s">
        <v>230</v>
      </c>
      <c r="J58" s="45" t="s">
        <v>291</v>
      </c>
      <c r="K58" s="47">
        <f t="shared" ref="K58:AY58" si="12">K38*$J$4</f>
        <v>1.2498731743075124</v>
      </c>
      <c r="L58" s="47">
        <f t="shared" si="12"/>
        <v>1.338582851726867</v>
      </c>
      <c r="M58" s="47">
        <f t="shared" si="12"/>
        <v>1.4627764001139638</v>
      </c>
      <c r="N58" s="47">
        <f t="shared" si="12"/>
        <v>1.3814591958128888</v>
      </c>
      <c r="O58" s="47">
        <f t="shared" si="12"/>
        <v>1.3097522065655767</v>
      </c>
      <c r="P58" s="47">
        <f t="shared" si="12"/>
        <v>1.0399269377483724</v>
      </c>
      <c r="Q58" s="47">
        <f t="shared" si="12"/>
        <v>1.0177495183935334</v>
      </c>
      <c r="R58" s="47">
        <f t="shared" si="12"/>
        <v>1.0487979054903078</v>
      </c>
      <c r="S58" s="47">
        <f t="shared" si="12"/>
        <v>1.0473194108666519</v>
      </c>
      <c r="T58" s="47">
        <f t="shared" si="12"/>
        <v>1.0354914538774047</v>
      </c>
      <c r="U58" s="47">
        <f t="shared" si="12"/>
        <v>1.0192280130171898</v>
      </c>
      <c r="V58" s="47">
        <f t="shared" si="12"/>
        <v>1.0184887657053616</v>
      </c>
      <c r="W58" s="47">
        <f t="shared" si="12"/>
        <v>1.0221850022645014</v>
      </c>
      <c r="X58" s="47">
        <f t="shared" si="12"/>
        <v>1.0347522065655768</v>
      </c>
      <c r="Y58" s="47">
        <f t="shared" si="12"/>
        <v>1.046580163554824</v>
      </c>
      <c r="Z58" s="47">
        <f t="shared" si="12"/>
        <v>1.0584081205440714</v>
      </c>
      <c r="AA58" s="47">
        <f t="shared" si="12"/>
        <v>1.0694968302214904</v>
      </c>
      <c r="AB58" s="47">
        <f t="shared" si="12"/>
        <v>1.0798462925870822</v>
      </c>
      <c r="AC58" s="47">
        <f t="shared" si="12"/>
        <v>1.0894565076408456</v>
      </c>
      <c r="AD58" s="47">
        <f t="shared" si="12"/>
        <v>1.098327475382781</v>
      </c>
      <c r="AE58" s="47">
        <f t="shared" si="12"/>
        <v>1.1071984431247164</v>
      </c>
      <c r="AF58" s="47">
        <f t="shared" si="12"/>
        <v>1.1212441420494477</v>
      </c>
      <c r="AG58" s="47">
        <f t="shared" si="12"/>
        <v>1.135289840974179</v>
      </c>
      <c r="AH58" s="47">
        <f t="shared" si="12"/>
        <v>1.1478570452752539</v>
      </c>
      <c r="AI58" s="47">
        <f t="shared" si="12"/>
        <v>1.1596850022645013</v>
      </c>
      <c r="AJ58" s="47">
        <f t="shared" si="12"/>
        <v>1.171512959253749</v>
      </c>
      <c r="AK58" s="47">
        <f t="shared" si="12"/>
        <v>1.1818624216193401</v>
      </c>
      <c r="AL58" s="47">
        <f t="shared" si="12"/>
        <v>1.1922118839849316</v>
      </c>
      <c r="AM58" s="47">
        <f t="shared" si="12"/>
        <v>1.201822099038695</v>
      </c>
      <c r="AN58" s="47">
        <f t="shared" si="12"/>
        <v>1.2114323140924586</v>
      </c>
      <c r="AO58" s="47">
        <f t="shared" si="12"/>
        <v>1.219564034522566</v>
      </c>
      <c r="AP58" s="47">
        <f t="shared" si="12"/>
        <v>1.2321312388236412</v>
      </c>
      <c r="AQ58" s="47">
        <f t="shared" si="12"/>
        <v>1.2439591958128884</v>
      </c>
      <c r="AR58" s="47">
        <f t="shared" si="12"/>
        <v>1.2550479054903079</v>
      </c>
      <c r="AS58" s="47">
        <f t="shared" si="12"/>
        <v>1.2653973678558992</v>
      </c>
      <c r="AT58" s="47">
        <f t="shared" si="12"/>
        <v>1.2750075829096628</v>
      </c>
      <c r="AU58" s="47">
        <f t="shared" si="12"/>
        <v>1.2868355398989102</v>
      </c>
      <c r="AV58" s="47">
        <f t="shared" si="12"/>
        <v>1.2979242495763295</v>
      </c>
      <c r="AW58" s="47">
        <f t="shared" si="12"/>
        <v>1.308273711941921</v>
      </c>
      <c r="AX58" s="47">
        <f t="shared" si="12"/>
        <v>1.3178839269956841</v>
      </c>
      <c r="AY58" s="47">
        <f t="shared" si="12"/>
        <v>1.3267548947376198</v>
      </c>
      <c r="AZ58" s="47"/>
    </row>
    <row r="59" spans="2:52" ht="25.5" x14ac:dyDescent="0.2">
      <c r="B59" s="43" t="str">
        <f>SEC_Processes!D56</f>
        <v>EXPGSB1</v>
      </c>
      <c r="C59" s="43" t="str">
        <f>SEC_Processes!E56</f>
        <v>Export technology - Bioethanol G1</v>
      </c>
      <c r="D59" s="44" t="str">
        <f>SEC_Comm!D38</f>
        <v>GSB1</v>
      </c>
      <c r="E59" s="44"/>
      <c r="F59" s="44"/>
      <c r="G59" s="44"/>
      <c r="H59" s="44" t="s">
        <v>271</v>
      </c>
      <c r="I59" s="44" t="s">
        <v>230</v>
      </c>
      <c r="J59" s="45" t="s">
        <v>291</v>
      </c>
      <c r="K59" s="47">
        <f t="shared" ref="K59:AY59" si="13">K39*$J$4</f>
        <v>1.2902352078186741</v>
      </c>
      <c r="L59" s="47">
        <f t="shared" si="13"/>
        <v>1.4925201540552333</v>
      </c>
      <c r="M59" s="47">
        <f t="shared" si="13"/>
        <v>1.5852620895391041</v>
      </c>
      <c r="N59" s="47">
        <f t="shared" si="13"/>
        <v>1.4864717669584588</v>
      </c>
      <c r="O59" s="47">
        <f t="shared" si="13"/>
        <v>1.4380846701842653</v>
      </c>
      <c r="P59" s="47">
        <f t="shared" si="13"/>
        <v>1.1921169282487816</v>
      </c>
      <c r="Q59" s="47">
        <f t="shared" si="13"/>
        <v>1.1726276809369536</v>
      </c>
      <c r="R59" s="47">
        <f t="shared" si="13"/>
        <v>1.200181444377814</v>
      </c>
      <c r="S59" s="47">
        <f t="shared" si="13"/>
        <v>1.1995094013670613</v>
      </c>
      <c r="T59" s="47">
        <f t="shared" si="13"/>
        <v>1.1880846701842656</v>
      </c>
      <c r="U59" s="47">
        <f t="shared" si="13"/>
        <v>1.1732997239477063</v>
      </c>
      <c r="V59" s="47">
        <f t="shared" si="13"/>
        <v>1.1726276809369536</v>
      </c>
      <c r="W59" s="47">
        <f t="shared" si="13"/>
        <v>1.1759878959907171</v>
      </c>
      <c r="X59" s="47">
        <f t="shared" si="13"/>
        <v>1.1874126271735126</v>
      </c>
      <c r="Y59" s="47">
        <f t="shared" si="13"/>
        <v>1.1988373583563083</v>
      </c>
      <c r="Z59" s="47">
        <f t="shared" si="13"/>
        <v>1.2089180035175988</v>
      </c>
      <c r="AA59" s="47">
        <f t="shared" si="13"/>
        <v>1.2189986486788893</v>
      </c>
      <c r="AB59" s="47">
        <f t="shared" si="13"/>
        <v>1.2284072508294268</v>
      </c>
      <c r="AC59" s="47">
        <f t="shared" si="13"/>
        <v>1.2371438099692118</v>
      </c>
      <c r="AD59" s="47">
        <f t="shared" si="13"/>
        <v>1.2452083260982441</v>
      </c>
      <c r="AE59" s="47">
        <f t="shared" si="13"/>
        <v>1.2539448852380291</v>
      </c>
      <c r="AF59" s="47">
        <f t="shared" si="13"/>
        <v>1.2667137024423301</v>
      </c>
      <c r="AG59" s="47">
        <f t="shared" si="13"/>
        <v>1.2788104766358783</v>
      </c>
      <c r="AH59" s="47">
        <f t="shared" si="13"/>
        <v>1.2902352078186741</v>
      </c>
      <c r="AI59" s="47">
        <f t="shared" si="13"/>
        <v>1.3016599390014696</v>
      </c>
      <c r="AJ59" s="47">
        <f t="shared" si="13"/>
        <v>1.3117405841627601</v>
      </c>
      <c r="AK59" s="47">
        <f t="shared" si="13"/>
        <v>1.3218212293240503</v>
      </c>
      <c r="AL59" s="47">
        <f t="shared" si="13"/>
        <v>1.3312298314745883</v>
      </c>
      <c r="AM59" s="47">
        <f t="shared" si="13"/>
        <v>1.3399663906143731</v>
      </c>
      <c r="AN59" s="47">
        <f t="shared" si="13"/>
        <v>1.3480309067434053</v>
      </c>
      <c r="AO59" s="47">
        <f t="shared" si="13"/>
        <v>1.3560954228724376</v>
      </c>
      <c r="AP59" s="47">
        <f t="shared" si="13"/>
        <v>1.3675201540552333</v>
      </c>
      <c r="AQ59" s="47">
        <f t="shared" si="13"/>
        <v>1.3776007992165233</v>
      </c>
      <c r="AR59" s="47">
        <f t="shared" si="13"/>
        <v>1.3876814443778138</v>
      </c>
      <c r="AS59" s="47">
        <f t="shared" si="13"/>
        <v>1.3970900465283513</v>
      </c>
      <c r="AT59" s="47">
        <f t="shared" si="13"/>
        <v>1.4058266056681363</v>
      </c>
      <c r="AU59" s="47">
        <f t="shared" si="13"/>
        <v>1.4165792938401793</v>
      </c>
      <c r="AV59" s="47">
        <f t="shared" si="13"/>
        <v>1.4266599390014698</v>
      </c>
      <c r="AW59" s="47">
        <f t="shared" si="13"/>
        <v>1.4360685411520073</v>
      </c>
      <c r="AX59" s="47">
        <f t="shared" si="13"/>
        <v>1.4454771433025453</v>
      </c>
      <c r="AY59" s="47">
        <f t="shared" si="13"/>
        <v>1.4535416594315773</v>
      </c>
      <c r="AZ59" s="47"/>
    </row>
    <row r="60" spans="2:52" ht="25.5" x14ac:dyDescent="0.2">
      <c r="B60" s="43" t="str">
        <f>SEC_Processes!D57</f>
        <v>EXPGSB2</v>
      </c>
      <c r="C60" s="43" t="str">
        <f>SEC_Processes!E57</f>
        <v>Export technology - Bioethanol G2</v>
      </c>
      <c r="D60" s="44" t="str">
        <f>SEC_Comm!D39</f>
        <v>GSB2</v>
      </c>
      <c r="E60" s="44"/>
      <c r="F60" s="44"/>
      <c r="G60" s="44"/>
      <c r="H60" s="44" t="s">
        <v>271</v>
      </c>
      <c r="I60" s="44" t="s">
        <v>230</v>
      </c>
      <c r="J60" s="45" t="s">
        <v>291</v>
      </c>
      <c r="K60" s="47">
        <f t="shared" ref="K60:AY60" si="14">K40*$J$4</f>
        <v>1.4192587286005416</v>
      </c>
      <c r="L60" s="47">
        <f t="shared" si="14"/>
        <v>1.641772169460757</v>
      </c>
      <c r="M60" s="47">
        <f t="shared" si="14"/>
        <v>1.7437882984930146</v>
      </c>
      <c r="N60" s="47">
        <f t="shared" si="14"/>
        <v>1.635118943654305</v>
      </c>
      <c r="O60" s="47">
        <f t="shared" si="14"/>
        <v>1.5818931372026921</v>
      </c>
      <c r="P60" s="47">
        <f t="shared" si="14"/>
        <v>1.3113286210736599</v>
      </c>
      <c r="Q60" s="47">
        <f t="shared" si="14"/>
        <v>1.2898904490306491</v>
      </c>
      <c r="R60" s="47">
        <f t="shared" si="14"/>
        <v>1.3201995888155955</v>
      </c>
      <c r="S60" s="47">
        <f t="shared" si="14"/>
        <v>1.3194603415037676</v>
      </c>
      <c r="T60" s="47">
        <f t="shared" si="14"/>
        <v>1.3068931372026922</v>
      </c>
      <c r="U60" s="47">
        <f t="shared" si="14"/>
        <v>1.290629696342477</v>
      </c>
      <c r="V60" s="47">
        <f t="shared" si="14"/>
        <v>1.2898904490306491</v>
      </c>
      <c r="W60" s="47">
        <f t="shared" si="14"/>
        <v>1.2935866855897888</v>
      </c>
      <c r="X60" s="47">
        <f t="shared" si="14"/>
        <v>1.3061538898908642</v>
      </c>
      <c r="Y60" s="47">
        <f t="shared" si="14"/>
        <v>1.3187210941919394</v>
      </c>
      <c r="Z60" s="47">
        <f t="shared" si="14"/>
        <v>1.3298098038693587</v>
      </c>
      <c r="AA60" s="47">
        <f t="shared" si="14"/>
        <v>1.3408985135467781</v>
      </c>
      <c r="AB60" s="47">
        <f t="shared" si="14"/>
        <v>1.3512479759123694</v>
      </c>
      <c r="AC60" s="47">
        <f t="shared" si="14"/>
        <v>1.3608581909661333</v>
      </c>
      <c r="AD60" s="47">
        <f t="shared" si="14"/>
        <v>1.3697291587080684</v>
      </c>
      <c r="AE60" s="47">
        <f t="shared" si="14"/>
        <v>1.379339373761832</v>
      </c>
      <c r="AF60" s="47">
        <f t="shared" si="14"/>
        <v>1.3933850726865631</v>
      </c>
      <c r="AG60" s="47">
        <f t="shared" si="14"/>
        <v>1.4066915242994664</v>
      </c>
      <c r="AH60" s="47">
        <f t="shared" si="14"/>
        <v>1.4192587286005416</v>
      </c>
      <c r="AI60" s="47">
        <f t="shared" si="14"/>
        <v>1.4318259329016167</v>
      </c>
      <c r="AJ60" s="47">
        <f t="shared" si="14"/>
        <v>1.4429146425790362</v>
      </c>
      <c r="AK60" s="47">
        <f t="shared" si="14"/>
        <v>1.4540033522564555</v>
      </c>
      <c r="AL60" s="47">
        <f t="shared" si="14"/>
        <v>1.464352814622047</v>
      </c>
      <c r="AM60" s="47">
        <f t="shared" si="14"/>
        <v>1.4739630296758106</v>
      </c>
      <c r="AN60" s="47">
        <f t="shared" si="14"/>
        <v>1.482833997417746</v>
      </c>
      <c r="AO60" s="47">
        <f t="shared" si="14"/>
        <v>1.4917049651596814</v>
      </c>
      <c r="AP60" s="47">
        <f t="shared" si="14"/>
        <v>1.5042721694607568</v>
      </c>
      <c r="AQ60" s="47">
        <f t="shared" si="14"/>
        <v>1.5153608791381759</v>
      </c>
      <c r="AR60" s="47">
        <f t="shared" si="14"/>
        <v>1.5264495888155953</v>
      </c>
      <c r="AS60" s="47">
        <f t="shared" si="14"/>
        <v>1.5367990511811866</v>
      </c>
      <c r="AT60" s="47">
        <f t="shared" si="14"/>
        <v>1.5464092662349502</v>
      </c>
      <c r="AU60" s="47">
        <f t="shared" si="14"/>
        <v>1.5582372232241974</v>
      </c>
      <c r="AV60" s="47">
        <f t="shared" si="14"/>
        <v>1.5693259329016169</v>
      </c>
      <c r="AW60" s="47">
        <f t="shared" si="14"/>
        <v>1.5796753952672082</v>
      </c>
      <c r="AX60" s="47">
        <f t="shared" si="14"/>
        <v>1.5900248576328</v>
      </c>
      <c r="AY60" s="47">
        <f t="shared" si="14"/>
        <v>1.5988958253747354</v>
      </c>
      <c r="AZ60" s="47"/>
    </row>
    <row r="61" spans="2:52" ht="25.5" x14ac:dyDescent="0.2">
      <c r="B61" s="43" t="str">
        <f>SEC_Processes!D58</f>
        <v>EXPKRB2</v>
      </c>
      <c r="C61" s="43" t="str">
        <f>SEC_Processes!E58</f>
        <v>Export technology - Bio Kerosene G2</v>
      </c>
      <c r="D61" s="44" t="str">
        <f>SEC_Comm!D40</f>
        <v>KRB2</v>
      </c>
      <c r="E61" s="44"/>
      <c r="F61" s="44"/>
      <c r="G61" s="44"/>
      <c r="H61" s="44" t="s">
        <v>271</v>
      </c>
      <c r="I61" s="44" t="s">
        <v>230</v>
      </c>
      <c r="J61" s="45" t="s">
        <v>291</v>
      </c>
      <c r="K61" s="47">
        <f t="shared" ref="K61:AY61" si="15">K41*$J$4</f>
        <v>1.6965725806451613</v>
      </c>
      <c r="L61" s="47">
        <f t="shared" si="15"/>
        <v>2.4927419354838714</v>
      </c>
      <c r="M61" s="47">
        <f t="shared" si="15"/>
        <v>2.5792338709677423</v>
      </c>
      <c r="N61" s="47">
        <f t="shared" si="15"/>
        <v>2.6302419354838711</v>
      </c>
      <c r="O61" s="47">
        <f t="shared" si="15"/>
        <v>2.4417338709677416</v>
      </c>
      <c r="P61" s="47">
        <f t="shared" si="15"/>
        <v>1.6300403225806452</v>
      </c>
      <c r="Q61" s="47">
        <f t="shared" si="15"/>
        <v>1.5657258064516129</v>
      </c>
      <c r="R61" s="47">
        <f t="shared" si="15"/>
        <v>1.6566532258064521</v>
      </c>
      <c r="S61" s="47">
        <f t="shared" si="15"/>
        <v>1.6544354838709676</v>
      </c>
      <c r="T61" s="47">
        <f t="shared" si="15"/>
        <v>1.6167338709677423</v>
      </c>
      <c r="U61" s="47">
        <f t="shared" si="15"/>
        <v>1.5679435483870972</v>
      </c>
      <c r="V61" s="47">
        <f t="shared" si="15"/>
        <v>1.5657258064516129</v>
      </c>
      <c r="W61" s="47">
        <f t="shared" si="15"/>
        <v>1.5790322580645164</v>
      </c>
      <c r="X61" s="47">
        <f t="shared" si="15"/>
        <v>1.6167338709677423</v>
      </c>
      <c r="Y61" s="47">
        <f t="shared" si="15"/>
        <v>1.652217741935484</v>
      </c>
      <c r="Z61" s="47">
        <f t="shared" si="15"/>
        <v>1.6877016129032256</v>
      </c>
      <c r="AA61" s="47">
        <f t="shared" si="15"/>
        <v>1.71875</v>
      </c>
      <c r="AB61" s="47">
        <f t="shared" si="15"/>
        <v>1.7497983870967744</v>
      </c>
      <c r="AC61" s="47">
        <f t="shared" si="15"/>
        <v>1.7786290322580649</v>
      </c>
      <c r="AD61" s="47">
        <f t="shared" si="15"/>
        <v>1.8074596774193552</v>
      </c>
      <c r="AE61" s="47">
        <f t="shared" si="15"/>
        <v>1.8340725806451612</v>
      </c>
      <c r="AF61" s="47">
        <f t="shared" si="15"/>
        <v>1.8762096774193548</v>
      </c>
      <c r="AG61" s="47">
        <f t="shared" si="15"/>
        <v>1.9161290322580649</v>
      </c>
      <c r="AH61" s="47">
        <f t="shared" si="15"/>
        <v>1.9560483870967744</v>
      </c>
      <c r="AI61" s="47">
        <f t="shared" si="15"/>
        <v>1.9915322580645161</v>
      </c>
      <c r="AJ61" s="47">
        <f t="shared" si="15"/>
        <v>2.0247983870967743</v>
      </c>
      <c r="AK61" s="47">
        <f t="shared" si="15"/>
        <v>2.0580645161290323</v>
      </c>
      <c r="AL61" s="47">
        <f t="shared" si="15"/>
        <v>2.0891129032258067</v>
      </c>
      <c r="AM61" s="47">
        <f t="shared" si="15"/>
        <v>2.117943548387097</v>
      </c>
      <c r="AN61" s="47">
        <f t="shared" si="15"/>
        <v>2.1445564516129036</v>
      </c>
      <c r="AO61" s="47">
        <f t="shared" si="15"/>
        <v>2.1711693548387099</v>
      </c>
      <c r="AP61" s="47">
        <f t="shared" si="15"/>
        <v>2.2088709677419351</v>
      </c>
      <c r="AQ61" s="47">
        <f t="shared" si="15"/>
        <v>2.2443548387096777</v>
      </c>
      <c r="AR61" s="47">
        <f t="shared" si="15"/>
        <v>2.2754032258064512</v>
      </c>
      <c r="AS61" s="47">
        <f t="shared" si="15"/>
        <v>2.306451612903226</v>
      </c>
      <c r="AT61" s="47">
        <f t="shared" si="15"/>
        <v>2.3352822580645163</v>
      </c>
      <c r="AU61" s="47">
        <f t="shared" si="15"/>
        <v>2.3707661290322588</v>
      </c>
      <c r="AV61" s="47">
        <f t="shared" si="15"/>
        <v>2.4040322580645168</v>
      </c>
      <c r="AW61" s="47">
        <f t="shared" si="15"/>
        <v>2.4372983870967744</v>
      </c>
      <c r="AX61" s="47">
        <f t="shared" si="15"/>
        <v>2.4661290322580651</v>
      </c>
      <c r="AY61" s="47">
        <f t="shared" si="15"/>
        <v>2.4927419354838714</v>
      </c>
      <c r="AZ61" s="47"/>
    </row>
    <row r="62" spans="2:52" ht="25.5" x14ac:dyDescent="0.2">
      <c r="B62" s="43" t="str">
        <f>SEC_Processes!D59</f>
        <v>EXPMOB1</v>
      </c>
      <c r="C62" s="43" t="str">
        <f>SEC_Processes!E59</f>
        <v>Export technology - Bio Methanol G1</v>
      </c>
      <c r="D62" s="44" t="str">
        <f>SEC_Comm!D41</f>
        <v>MOB1</v>
      </c>
      <c r="E62" s="44"/>
      <c r="F62" s="44"/>
      <c r="G62" s="44"/>
      <c r="H62" s="44" t="s">
        <v>271</v>
      </c>
      <c r="I62" s="44" t="s">
        <v>230</v>
      </c>
      <c r="J62" s="45" t="s">
        <v>291</v>
      </c>
      <c r="K62" s="47">
        <f t="shared" ref="K62:AY62" si="16">K42*$J$4</f>
        <v>1.3951612903225807</v>
      </c>
      <c r="L62" s="47">
        <f t="shared" si="16"/>
        <v>1.3951612903225807</v>
      </c>
      <c r="M62" s="47">
        <f t="shared" si="16"/>
        <v>1.3951612903225807</v>
      </c>
      <c r="N62" s="47">
        <f t="shared" si="16"/>
        <v>1.3951612903225807</v>
      </c>
      <c r="O62" s="47">
        <f t="shared" si="16"/>
        <v>1.3951612903225807</v>
      </c>
      <c r="P62" s="47">
        <f t="shared" si="16"/>
        <v>1.3951612903225807</v>
      </c>
      <c r="Q62" s="47">
        <f t="shared" si="16"/>
        <v>1.3951612903225807</v>
      </c>
      <c r="R62" s="47">
        <f t="shared" si="16"/>
        <v>1.3951612903225807</v>
      </c>
      <c r="S62" s="47">
        <f t="shared" si="16"/>
        <v>1.3951612903225807</v>
      </c>
      <c r="T62" s="47">
        <f t="shared" si="16"/>
        <v>1.3951612903225807</v>
      </c>
      <c r="U62" s="47">
        <f t="shared" si="16"/>
        <v>1.3951612903225807</v>
      </c>
      <c r="V62" s="47">
        <f t="shared" si="16"/>
        <v>1.3951612903225807</v>
      </c>
      <c r="W62" s="47">
        <f t="shared" si="16"/>
        <v>1.3951612903225807</v>
      </c>
      <c r="X62" s="47">
        <f t="shared" si="16"/>
        <v>1.3951612903225807</v>
      </c>
      <c r="Y62" s="47">
        <f t="shared" si="16"/>
        <v>1.3951612903225807</v>
      </c>
      <c r="Z62" s="47">
        <f t="shared" si="16"/>
        <v>1.3951612903225807</v>
      </c>
      <c r="AA62" s="47">
        <f t="shared" si="16"/>
        <v>1.3951612903225807</v>
      </c>
      <c r="AB62" s="47">
        <f t="shared" si="16"/>
        <v>1.3951612903225807</v>
      </c>
      <c r="AC62" s="47">
        <f t="shared" si="16"/>
        <v>1.3951612903225807</v>
      </c>
      <c r="AD62" s="47">
        <f t="shared" si="16"/>
        <v>1.3951612903225807</v>
      </c>
      <c r="AE62" s="47">
        <f t="shared" si="16"/>
        <v>1.3951612903225807</v>
      </c>
      <c r="AF62" s="47">
        <f t="shared" si="16"/>
        <v>1.3951612903225807</v>
      </c>
      <c r="AG62" s="47">
        <f t="shared" si="16"/>
        <v>1.3951612903225807</v>
      </c>
      <c r="AH62" s="47">
        <f t="shared" si="16"/>
        <v>1.3951612903225807</v>
      </c>
      <c r="AI62" s="47">
        <f t="shared" si="16"/>
        <v>1.3951612903225807</v>
      </c>
      <c r="AJ62" s="47">
        <f t="shared" si="16"/>
        <v>1.3951612903225807</v>
      </c>
      <c r="AK62" s="47">
        <f t="shared" si="16"/>
        <v>1.3951612903225807</v>
      </c>
      <c r="AL62" s="47">
        <f t="shared" si="16"/>
        <v>1.3951612903225807</v>
      </c>
      <c r="AM62" s="47">
        <f t="shared" si="16"/>
        <v>1.3951612903225807</v>
      </c>
      <c r="AN62" s="47">
        <f t="shared" si="16"/>
        <v>1.3951612903225807</v>
      </c>
      <c r="AO62" s="47">
        <f t="shared" si="16"/>
        <v>1.3951612903225807</v>
      </c>
      <c r="AP62" s="47">
        <f t="shared" si="16"/>
        <v>1.3951612903225807</v>
      </c>
      <c r="AQ62" s="47">
        <f t="shared" si="16"/>
        <v>1.3951612903225807</v>
      </c>
      <c r="AR62" s="47">
        <f t="shared" si="16"/>
        <v>1.3951612903225807</v>
      </c>
      <c r="AS62" s="47">
        <f t="shared" si="16"/>
        <v>1.3951612903225807</v>
      </c>
      <c r="AT62" s="47">
        <f t="shared" si="16"/>
        <v>1.3951612903225807</v>
      </c>
      <c r="AU62" s="47">
        <f t="shared" si="16"/>
        <v>1.3951612903225807</v>
      </c>
      <c r="AV62" s="47">
        <f t="shared" si="16"/>
        <v>1.3951612903225807</v>
      </c>
      <c r="AW62" s="47">
        <f t="shared" si="16"/>
        <v>1.3951612903225807</v>
      </c>
      <c r="AX62" s="47">
        <f t="shared" si="16"/>
        <v>1.3951612903225807</v>
      </c>
      <c r="AY62" s="47">
        <f t="shared" si="16"/>
        <v>1.3951612903225807</v>
      </c>
      <c r="AZ62" s="47"/>
    </row>
    <row r="63" spans="2:52" ht="25.5" x14ac:dyDescent="0.2">
      <c r="B63" s="43" t="str">
        <f>SEC_Processes!D60</f>
        <v>EXPMOB2</v>
      </c>
      <c r="C63" s="43" t="str">
        <f>SEC_Processes!E60</f>
        <v>Export technology - Bio Methanol G2</v>
      </c>
      <c r="D63" s="44" t="str">
        <f>SEC_Comm!D42</f>
        <v>MOB2</v>
      </c>
      <c r="E63" s="44"/>
      <c r="F63" s="44"/>
      <c r="G63" s="44"/>
      <c r="H63" s="44" t="s">
        <v>271</v>
      </c>
      <c r="I63" s="44" t="s">
        <v>230</v>
      </c>
      <c r="J63" s="45" t="s">
        <v>291</v>
      </c>
      <c r="K63" s="47">
        <f t="shared" ref="K63:AY63" si="17">K43*$J$4</f>
        <v>1.5346774193548389</v>
      </c>
      <c r="L63" s="47">
        <f t="shared" si="17"/>
        <v>1.5346774193548389</v>
      </c>
      <c r="M63" s="47">
        <f t="shared" si="17"/>
        <v>1.5346774193548389</v>
      </c>
      <c r="N63" s="47">
        <f t="shared" si="17"/>
        <v>1.5346774193548389</v>
      </c>
      <c r="O63" s="47">
        <f t="shared" si="17"/>
        <v>1.5346774193548389</v>
      </c>
      <c r="P63" s="47">
        <f t="shared" si="17"/>
        <v>1.5346774193548389</v>
      </c>
      <c r="Q63" s="47">
        <f t="shared" si="17"/>
        <v>1.5346774193548389</v>
      </c>
      <c r="R63" s="47">
        <f t="shared" si="17"/>
        <v>1.5346774193548389</v>
      </c>
      <c r="S63" s="47">
        <f t="shared" si="17"/>
        <v>1.5346774193548389</v>
      </c>
      <c r="T63" s="47">
        <f t="shared" si="17"/>
        <v>1.5346774193548389</v>
      </c>
      <c r="U63" s="47">
        <f t="shared" si="17"/>
        <v>1.5346774193548389</v>
      </c>
      <c r="V63" s="47">
        <f t="shared" si="17"/>
        <v>1.5346774193548389</v>
      </c>
      <c r="W63" s="47">
        <f t="shared" si="17"/>
        <v>1.5346774193548389</v>
      </c>
      <c r="X63" s="47">
        <f t="shared" si="17"/>
        <v>1.5346774193548389</v>
      </c>
      <c r="Y63" s="47">
        <f t="shared" si="17"/>
        <v>1.5346774193548389</v>
      </c>
      <c r="Z63" s="47">
        <f t="shared" si="17"/>
        <v>1.5346774193548389</v>
      </c>
      <c r="AA63" s="47">
        <f t="shared" si="17"/>
        <v>1.5346774193548389</v>
      </c>
      <c r="AB63" s="47">
        <f t="shared" si="17"/>
        <v>1.5346774193548389</v>
      </c>
      <c r="AC63" s="47">
        <f t="shared" si="17"/>
        <v>1.5346774193548389</v>
      </c>
      <c r="AD63" s="47">
        <f t="shared" si="17"/>
        <v>1.5346774193548389</v>
      </c>
      <c r="AE63" s="47">
        <f t="shared" si="17"/>
        <v>1.5346774193548389</v>
      </c>
      <c r="AF63" s="47">
        <f t="shared" si="17"/>
        <v>1.5346774193548389</v>
      </c>
      <c r="AG63" s="47">
        <f t="shared" si="17"/>
        <v>1.5346774193548389</v>
      </c>
      <c r="AH63" s="47">
        <f t="shared" si="17"/>
        <v>1.5346774193548389</v>
      </c>
      <c r="AI63" s="47">
        <f t="shared" si="17"/>
        <v>1.5346774193548389</v>
      </c>
      <c r="AJ63" s="47">
        <f t="shared" si="17"/>
        <v>1.5346774193548389</v>
      </c>
      <c r="AK63" s="47">
        <f t="shared" si="17"/>
        <v>1.5346774193548389</v>
      </c>
      <c r="AL63" s="47">
        <f t="shared" si="17"/>
        <v>1.5346774193548389</v>
      </c>
      <c r="AM63" s="47">
        <f t="shared" si="17"/>
        <v>1.5346774193548389</v>
      </c>
      <c r="AN63" s="47">
        <f t="shared" si="17"/>
        <v>1.5346774193548389</v>
      </c>
      <c r="AO63" s="47">
        <f t="shared" si="17"/>
        <v>1.5346774193548389</v>
      </c>
      <c r="AP63" s="47">
        <f t="shared" si="17"/>
        <v>1.5346774193548389</v>
      </c>
      <c r="AQ63" s="47">
        <f t="shared" si="17"/>
        <v>1.5346774193548389</v>
      </c>
      <c r="AR63" s="47">
        <f t="shared" si="17"/>
        <v>1.5346774193548389</v>
      </c>
      <c r="AS63" s="47">
        <f t="shared" si="17"/>
        <v>1.5346774193548389</v>
      </c>
      <c r="AT63" s="47">
        <f t="shared" si="17"/>
        <v>1.5346774193548389</v>
      </c>
      <c r="AU63" s="47">
        <f t="shared" si="17"/>
        <v>1.5346774193548389</v>
      </c>
      <c r="AV63" s="47">
        <f t="shared" si="17"/>
        <v>1.5346774193548389</v>
      </c>
      <c r="AW63" s="47">
        <f t="shared" si="17"/>
        <v>1.5346774193548389</v>
      </c>
      <c r="AX63" s="47">
        <f t="shared" si="17"/>
        <v>1.5346774193548389</v>
      </c>
      <c r="AY63" s="47">
        <f t="shared" si="17"/>
        <v>1.5346774193548389</v>
      </c>
      <c r="AZ63" s="47"/>
    </row>
    <row r="64" spans="2:52" ht="25.5" x14ac:dyDescent="0.2">
      <c r="B64" s="43" t="str">
        <f>SEC_Processes!D61</f>
        <v>EXPSNG1</v>
      </c>
      <c r="C64" s="43" t="str">
        <f>SEC_Processes!E61</f>
        <v>Export technology - Bio Synt. Nat. Gas G1</v>
      </c>
      <c r="D64" s="44" t="str">
        <f>SEC_Comm!D43</f>
        <v>SNG1</v>
      </c>
      <c r="E64" s="44"/>
      <c r="F64" s="44"/>
      <c r="G64" s="44"/>
      <c r="H64" s="44" t="s">
        <v>271</v>
      </c>
      <c r="I64" s="44" t="s">
        <v>230</v>
      </c>
      <c r="J64" s="45" t="s">
        <v>291</v>
      </c>
      <c r="K64" s="47">
        <f t="shared" ref="K64:AY64" si="18">K44*$J$4</f>
        <v>0.89516129032258063</v>
      </c>
      <c r="L64" s="47">
        <f t="shared" si="18"/>
        <v>0.92943548387096786</v>
      </c>
      <c r="M64" s="47">
        <f t="shared" si="18"/>
        <v>1.1108870967741937</v>
      </c>
      <c r="N64" s="47">
        <f t="shared" si="18"/>
        <v>1.092741935483871</v>
      </c>
      <c r="O64" s="47">
        <f t="shared" si="18"/>
        <v>0.92137096774193561</v>
      </c>
      <c r="P64" s="47">
        <f t="shared" si="18"/>
        <v>0.88709677419354849</v>
      </c>
      <c r="Q64" s="47">
        <f t="shared" si="18"/>
        <v>0.74193548387096764</v>
      </c>
      <c r="R64" s="47">
        <f t="shared" si="18"/>
        <v>0.74395161290322576</v>
      </c>
      <c r="S64" s="47">
        <f t="shared" si="18"/>
        <v>0.70766129032258074</v>
      </c>
      <c r="T64" s="47">
        <f t="shared" si="18"/>
        <v>0.65725806451612911</v>
      </c>
      <c r="U64" s="47">
        <f t="shared" si="18"/>
        <v>0.59072580645161288</v>
      </c>
      <c r="V64" s="47">
        <f t="shared" si="18"/>
        <v>0.58870967741935487</v>
      </c>
      <c r="W64" s="47">
        <f t="shared" si="18"/>
        <v>0.60282258064516125</v>
      </c>
      <c r="X64" s="47">
        <f t="shared" si="18"/>
        <v>0.6411290322580645</v>
      </c>
      <c r="Y64" s="47">
        <f t="shared" si="18"/>
        <v>0.67943548387096786</v>
      </c>
      <c r="Z64" s="47">
        <f t="shared" si="18"/>
        <v>0.71572580645161299</v>
      </c>
      <c r="AA64" s="47">
        <f t="shared" si="18"/>
        <v>0.75</v>
      </c>
      <c r="AB64" s="47">
        <f t="shared" si="18"/>
        <v>0.78427419354838701</v>
      </c>
      <c r="AC64" s="47">
        <f t="shared" si="18"/>
        <v>0.81451612903225801</v>
      </c>
      <c r="AD64" s="47">
        <f t="shared" si="18"/>
        <v>0.84475806451612889</v>
      </c>
      <c r="AE64" s="47">
        <f t="shared" si="18"/>
        <v>0.87298387096774188</v>
      </c>
      <c r="AF64" s="47">
        <f t="shared" si="18"/>
        <v>0.91129032258064524</v>
      </c>
      <c r="AG64" s="47">
        <f t="shared" si="18"/>
        <v>0.94556451612903225</v>
      </c>
      <c r="AH64" s="47">
        <f t="shared" si="18"/>
        <v>0.97983870967741948</v>
      </c>
      <c r="AI64" s="47">
        <f t="shared" si="18"/>
        <v>1.0100806451612905</v>
      </c>
      <c r="AJ64" s="47">
        <f t="shared" si="18"/>
        <v>1.0403225806451615</v>
      </c>
      <c r="AK64" s="47">
        <f t="shared" si="18"/>
        <v>1.0685483870967742</v>
      </c>
      <c r="AL64" s="47">
        <f t="shared" si="18"/>
        <v>1.096774193548387</v>
      </c>
      <c r="AM64" s="47">
        <f t="shared" si="18"/>
        <v>1.122983870967742</v>
      </c>
      <c r="AN64" s="47">
        <f t="shared" si="18"/>
        <v>1.1471774193548387</v>
      </c>
      <c r="AO64" s="47">
        <f t="shared" si="18"/>
        <v>1.1693548387096775</v>
      </c>
      <c r="AP64" s="47">
        <f t="shared" si="18"/>
        <v>1.183467741935484</v>
      </c>
      <c r="AQ64" s="47">
        <f t="shared" si="18"/>
        <v>1.1935483870967742</v>
      </c>
      <c r="AR64" s="47">
        <f t="shared" si="18"/>
        <v>1.2056451612903225</v>
      </c>
      <c r="AS64" s="47">
        <f t="shared" si="18"/>
        <v>1.2157258064516128</v>
      </c>
      <c r="AT64" s="47">
        <f t="shared" si="18"/>
        <v>1.2237903225806452</v>
      </c>
      <c r="AU64" s="47">
        <f t="shared" si="18"/>
        <v>1.2379032258064515</v>
      </c>
      <c r="AV64" s="47">
        <f t="shared" si="18"/>
        <v>1.247983870967742</v>
      </c>
      <c r="AW64" s="47">
        <f t="shared" si="18"/>
        <v>1.2600806451612903</v>
      </c>
      <c r="AX64" s="47">
        <f t="shared" si="18"/>
        <v>1.2681451612903225</v>
      </c>
      <c r="AY64" s="47">
        <f t="shared" si="18"/>
        <v>1.278225806451613</v>
      </c>
      <c r="AZ64" s="47"/>
    </row>
    <row r="65" spans="2:52" ht="25.5" x14ac:dyDescent="0.2">
      <c r="B65" s="43" t="str">
        <f>SEC_Processes!D62</f>
        <v>EXPSNG2</v>
      </c>
      <c r="C65" s="43" t="str">
        <f>SEC_Processes!E62</f>
        <v>Export technology -Bio Synt. Nat. Gas G2</v>
      </c>
      <c r="D65" s="44" t="str">
        <f>SEC_Comm!D44</f>
        <v>SNG2</v>
      </c>
      <c r="E65" s="44"/>
      <c r="F65" s="44"/>
      <c r="G65" s="44"/>
      <c r="H65" s="44" t="s">
        <v>271</v>
      </c>
      <c r="I65" s="44" t="s">
        <v>230</v>
      </c>
      <c r="J65" s="45" t="s">
        <v>291</v>
      </c>
      <c r="K65" s="47">
        <f t="shared" ref="K65:AY65" si="19">K45*$J$4</f>
        <v>0.98467741935483888</v>
      </c>
      <c r="L65" s="47">
        <f t="shared" si="19"/>
        <v>1.0223790322580646</v>
      </c>
      <c r="M65" s="47">
        <f t="shared" si="19"/>
        <v>1.2219758064516133</v>
      </c>
      <c r="N65" s="47">
        <f t="shared" si="19"/>
        <v>1.2020161290322584</v>
      </c>
      <c r="O65" s="47">
        <f t="shared" si="19"/>
        <v>1.0135080645161292</v>
      </c>
      <c r="P65" s="47">
        <f t="shared" si="19"/>
        <v>0.97580645161290325</v>
      </c>
      <c r="Q65" s="47">
        <f t="shared" si="19"/>
        <v>0.81612903225806444</v>
      </c>
      <c r="R65" s="47">
        <f t="shared" si="19"/>
        <v>0.8183467741935484</v>
      </c>
      <c r="S65" s="47">
        <f t="shared" si="19"/>
        <v>0.77842741935483895</v>
      </c>
      <c r="T65" s="47">
        <f t="shared" si="19"/>
        <v>0.72298387096774208</v>
      </c>
      <c r="U65" s="47">
        <f t="shared" si="19"/>
        <v>0.64979838709677429</v>
      </c>
      <c r="V65" s="47">
        <f t="shared" si="19"/>
        <v>0.64758064516129032</v>
      </c>
      <c r="W65" s="47">
        <f t="shared" si="19"/>
        <v>0.6631048387096774</v>
      </c>
      <c r="X65" s="47">
        <f t="shared" si="19"/>
        <v>0.70524193548387104</v>
      </c>
      <c r="Y65" s="47">
        <f t="shared" si="19"/>
        <v>0.74737903225806468</v>
      </c>
      <c r="Z65" s="47">
        <f t="shared" si="19"/>
        <v>0.78729838709677424</v>
      </c>
      <c r="AA65" s="47">
        <f t="shared" si="19"/>
        <v>0.82500000000000007</v>
      </c>
      <c r="AB65" s="47">
        <f t="shared" si="19"/>
        <v>0.86270161290322589</v>
      </c>
      <c r="AC65" s="47">
        <f t="shared" si="19"/>
        <v>0.8959677419354839</v>
      </c>
      <c r="AD65" s="47">
        <f t="shared" si="19"/>
        <v>0.92923387096774201</v>
      </c>
      <c r="AE65" s="47">
        <f t="shared" si="19"/>
        <v>0.96028225806451606</v>
      </c>
      <c r="AF65" s="47">
        <f t="shared" si="19"/>
        <v>1.0024193548387099</v>
      </c>
      <c r="AG65" s="47">
        <f t="shared" si="19"/>
        <v>1.0401209677419354</v>
      </c>
      <c r="AH65" s="47">
        <f t="shared" si="19"/>
        <v>1.0778225806451613</v>
      </c>
      <c r="AI65" s="47">
        <f t="shared" si="19"/>
        <v>1.1110887096774194</v>
      </c>
      <c r="AJ65" s="47">
        <f t="shared" si="19"/>
        <v>1.1443548387096776</v>
      </c>
      <c r="AK65" s="47">
        <f t="shared" si="19"/>
        <v>1.1754032258064517</v>
      </c>
      <c r="AL65" s="47">
        <f t="shared" si="19"/>
        <v>1.2064516129032259</v>
      </c>
      <c r="AM65" s="47">
        <f t="shared" si="19"/>
        <v>1.2352822580645162</v>
      </c>
      <c r="AN65" s="47">
        <f t="shared" si="19"/>
        <v>1.2618951612903226</v>
      </c>
      <c r="AO65" s="47">
        <f t="shared" si="19"/>
        <v>1.2862903225806452</v>
      </c>
      <c r="AP65" s="47">
        <f t="shared" si="19"/>
        <v>1.3018145161290324</v>
      </c>
      <c r="AQ65" s="47">
        <f t="shared" si="19"/>
        <v>1.3129032258064519</v>
      </c>
      <c r="AR65" s="47">
        <f t="shared" si="19"/>
        <v>1.3262096774193548</v>
      </c>
      <c r="AS65" s="47">
        <f t="shared" si="19"/>
        <v>1.3372983870967741</v>
      </c>
      <c r="AT65" s="47">
        <f t="shared" si="19"/>
        <v>1.3461693548387099</v>
      </c>
      <c r="AU65" s="47">
        <f t="shared" si="19"/>
        <v>1.3616935483870969</v>
      </c>
      <c r="AV65" s="47">
        <f t="shared" si="19"/>
        <v>1.3727822580645164</v>
      </c>
      <c r="AW65" s="47">
        <f t="shared" si="19"/>
        <v>1.3860887096774195</v>
      </c>
      <c r="AX65" s="47">
        <f t="shared" si="19"/>
        <v>1.3949596774193549</v>
      </c>
      <c r="AY65" s="47">
        <f t="shared" si="19"/>
        <v>1.4060483870967744</v>
      </c>
      <c r="AZ65" s="47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F12"/>
  <sheetViews>
    <sheetView zoomScaleNormal="100" workbookViewId="0">
      <selection activeCell="C30" sqref="C30"/>
    </sheetView>
  </sheetViews>
  <sheetFormatPr defaultRowHeight="12.75" x14ac:dyDescent="0.2"/>
  <cols>
    <col min="2" max="2" width="33.85546875" bestFit="1" customWidth="1"/>
    <col min="3" max="5" width="28.140625" bestFit="1" customWidth="1"/>
    <col min="6" max="6" width="33.85546875" bestFit="1" customWidth="1"/>
  </cols>
  <sheetData>
    <row r="4" spans="1:6" ht="15" x14ac:dyDescent="0.2">
      <c r="A4" s="13" t="s">
        <v>42</v>
      </c>
    </row>
    <row r="6" spans="1:6" ht="12.75" customHeight="1" x14ac:dyDescent="0.2">
      <c r="B6" s="10" t="s">
        <v>16</v>
      </c>
      <c r="C6" s="16"/>
      <c r="D6" s="1"/>
      <c r="E6" s="1"/>
      <c r="F6" s="1"/>
    </row>
    <row r="7" spans="1:6" ht="21" customHeight="1" x14ac:dyDescent="0.2">
      <c r="B7" s="17" t="s">
        <v>0</v>
      </c>
      <c r="C7" s="18" t="s">
        <v>41</v>
      </c>
    </row>
    <row r="8" spans="1:6" ht="21" customHeight="1" thickBot="1" x14ac:dyDescent="0.25">
      <c r="B8" s="15" t="s">
        <v>44</v>
      </c>
      <c r="C8" s="15"/>
    </row>
    <row r="9" spans="1:6" x14ac:dyDescent="0.2">
      <c r="B9" s="19"/>
      <c r="C9" s="19"/>
    </row>
    <row r="10" spans="1:6" x14ac:dyDescent="0.2">
      <c r="B10" s="1" t="s">
        <v>43</v>
      </c>
      <c r="C10" s="1"/>
    </row>
    <row r="11" spans="1:6" x14ac:dyDescent="0.2">
      <c r="B11" s="1"/>
      <c r="C11" s="1"/>
    </row>
    <row r="12" spans="1:6" x14ac:dyDescent="0.2">
      <c r="B12" s="1"/>
      <c r="C12" s="1"/>
    </row>
  </sheetData>
  <phoneticPr fontId="0" type="noConversion"/>
  <pageMargins left="0.75" right="0.75" top="1" bottom="1" header="0.5" footer="0.5"/>
  <pageSetup paperSize="9" orientation="portrait" horizontalDpi="1200" verticalDpi="12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ProcessCharac</vt:lpstr>
      <vt:lpstr>ProcessCharac_Horizontal</vt:lpstr>
      <vt:lpstr>EmissionTable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2017-01-07T23:33:19Z</dcterms:created>
  <dcterms:modified xsi:type="dcterms:W3CDTF">2017-11-10T15:00:47Z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465892970561981</vt:r8>
  </property>
</Properties>
</file>