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Mikkel Simonsen\TIMES-DK\"/>
    </mc:Choice>
  </mc:AlternateContent>
  <bookViews>
    <workbookView xWindow="9555" yWindow="-15" windowWidth="9600" windowHeight="11640" tabRatio="901" activeTab="1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C17" i="132" l="1"/>
  <c r="C18" i="132"/>
  <c r="B18" i="132"/>
  <c r="B17" i="132"/>
  <c r="C19" i="132"/>
  <c r="C21" i="132"/>
  <c r="C23" i="132"/>
  <c r="C25" i="132"/>
  <c r="C27" i="132"/>
  <c r="C29" i="132"/>
  <c r="B29" i="132"/>
  <c r="B27" i="132"/>
  <c r="B25" i="132"/>
  <c r="B23" i="132"/>
  <c r="B21" i="132"/>
  <c r="B19" i="132"/>
  <c r="B37" i="132"/>
  <c r="C37" i="132"/>
  <c r="D37" i="132"/>
  <c r="D38" i="132"/>
  <c r="B38" i="132"/>
  <c r="C38" i="132"/>
  <c r="E16" i="132"/>
  <c r="C15" i="132"/>
  <c r="C16" i="132"/>
  <c r="B16" i="132"/>
  <c r="G13" i="132"/>
  <c r="E13" i="132"/>
  <c r="D13" i="132"/>
  <c r="C13" i="132"/>
  <c r="B13" i="132"/>
  <c r="E15" i="132"/>
  <c r="D15" i="132"/>
  <c r="C14" i="132"/>
  <c r="B15" i="132"/>
  <c r="M12" i="132"/>
  <c r="L12" i="132"/>
  <c r="K12" i="132"/>
  <c r="H12" i="132"/>
  <c r="D12" i="132"/>
  <c r="C11" i="132"/>
  <c r="C12" i="132"/>
  <c r="B12" i="132"/>
  <c r="G11" i="132"/>
  <c r="E11" i="132"/>
  <c r="E12" i="132" s="1"/>
  <c r="D11" i="132"/>
  <c r="E14" i="132"/>
  <c r="D14" i="132"/>
  <c r="B14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<sst xmlns="http://schemas.openxmlformats.org/spreadsheetml/2006/main" count="235" uniqueCount="159">
  <si>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</si>
  <si>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</si>
  <si>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</si>
  <si>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</si>
  <si>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</si>
  <si>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</si>
  <si>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</si>
  <si>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</si>
  <si>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</si>
  <si>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</si>
  <si>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</si>
  <si>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</si>
  <si>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</si>
  <si>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</si>
  <si>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</si>
  <si>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</si>
  <si>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</si>
  <si>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</si>
  <si>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</si>
  <si>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</si>
  <si>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</si>
  <si>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</si>
  <si>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</si>
  <si>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</si>
  <si>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</si>
  <si>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</si>
  <si>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</si>
  <si>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</si>
  <si>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</si>
  <si>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</si>
  <si>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</si>
  <si>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</si>
  <si>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</si>
  <si>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</si>
  <si>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</si>
  <si>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</si>
  <si>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</si>
  <si>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</si>
  <si>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</si>
  <si>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</si>
  <si>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</si>
  <si>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</si>
  <si>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</si>
  <si>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~FI_T: COM_FR</t>
  </si>
  <si>
    <t>*Demand Commodity Name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</si>
  <si>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</si>
  <si>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</si>
  <si>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</si>
  <si>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</si>
  <si>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</si>
  <si>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</si>
  <si>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</si>
  <si>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Fixed layout table</t>
  </si>
  <si>
    <t>Typical structure used to specify base-year levels and load profile of demands</t>
  </si>
  <si>
    <t>Typical structure used for fossil mining, import/export, renewable resources availability, power plants, industry, generic process and end-use devices</t>
  </si>
  <si>
    <t>DEM</t>
  </si>
  <si>
    <t>TPC</t>
  </si>
  <si>
    <t>Mpass-km</t>
  </si>
  <si>
    <t>NRG</t>
  </si>
  <si>
    <t>TRADSL</t>
  </si>
  <si>
    <t>Diesel TRA</t>
  </si>
  <si>
    <t>PJ</t>
  </si>
  <si>
    <t>ENV</t>
  </si>
  <si>
    <t>TRACO2</t>
  </si>
  <si>
    <t>CO2 Transport (no aviation and navigation)</t>
  </si>
  <si>
    <t>kt</t>
  </si>
  <si>
    <t>DMD</t>
  </si>
  <si>
    <t>TPCDSL1E</t>
  </si>
  <si>
    <t>Mpkm</t>
  </si>
  <si>
    <t>kvehicles</t>
  </si>
  <si>
    <t>PRE</t>
  </si>
  <si>
    <t>FT-TRADSL</t>
  </si>
  <si>
    <t>Fuel Technology Diesel TRA</t>
  </si>
  <si>
    <t>Pja</t>
  </si>
  <si>
    <t>CURR</t>
  </si>
  <si>
    <t>Currency</t>
  </si>
  <si>
    <t>MEUR2012</t>
  </si>
  <si>
    <t>kg/GJ</t>
  </si>
  <si>
    <t>Occupancy - ppv</t>
  </si>
  <si>
    <t>*CommDesc</t>
  </si>
  <si>
    <t>*Unit</t>
  </si>
  <si>
    <t>COM_PROJ</t>
  </si>
  <si>
    <t>Demand Value</t>
  </si>
  <si>
    <t>*Units</t>
  </si>
  <si>
    <t>km</t>
  </si>
  <si>
    <t>Annual Availability Factor</t>
  </si>
  <si>
    <t>Existing Installed Capacity</t>
  </si>
  <si>
    <t>kvehicle</t>
  </si>
  <si>
    <t>Efficiency</t>
  </si>
  <si>
    <t>ACT_COST</t>
  </si>
  <si>
    <t>PRC_CAPACT</t>
  </si>
  <si>
    <t>NCAP_AFA</t>
  </si>
  <si>
    <t>PRC_RESID</t>
  </si>
  <si>
    <t>NCAP_TLIFE</t>
  </si>
  <si>
    <t>PRC_ACTFLO~DEMO</t>
  </si>
  <si>
    <t>Activity to commodity flow of a process</t>
  </si>
  <si>
    <t>Lifetime of Process</t>
  </si>
  <si>
    <t>Years</t>
  </si>
  <si>
    <t>Transport Passengers Car Demand</t>
  </si>
  <si>
    <t>MEURO2012/(kvehicle*km)</t>
  </si>
  <si>
    <t>TRAGSL</t>
  </si>
  <si>
    <t>Gasoline TRA</t>
  </si>
  <si>
    <t>TPCGSL1E</t>
  </si>
  <si>
    <t>Transport Passengers Car - Diesel Engine - Existing</t>
  </si>
  <si>
    <t>Transport Passengers Car - Gasoline Engine - Existing</t>
  </si>
  <si>
    <t>FT-TRAGSL</t>
  </si>
  <si>
    <t>Fuel Technology Gasoline TRA</t>
  </si>
  <si>
    <t>TPR</t>
  </si>
  <si>
    <t>Transport Passengers Train</t>
  </si>
  <si>
    <t>TRAELC</t>
  </si>
  <si>
    <t>Electricity TRA</t>
  </si>
  <si>
    <t>ELC</t>
  </si>
  <si>
    <t>TPRELC1E</t>
  </si>
  <si>
    <t>Transport Passengers Rail - Electric - Existing</t>
  </si>
  <si>
    <t>FT-TRAELC</t>
  </si>
  <si>
    <t>Fuel Technology Electricity TRA</t>
  </si>
  <si>
    <t>(Mvehicle*km)/PJ</t>
  </si>
  <si>
    <t>ELCC</t>
  </si>
  <si>
    <t>TRADSBL1</t>
  </si>
  <si>
    <t>Blended Fuel - Diesel &amp; Biodiesel - Level 1- TRA</t>
  </si>
  <si>
    <t>TRADSBL2</t>
  </si>
  <si>
    <t>Blended Fuel - Diesel &amp; Biodiesel - Level 2- TRA</t>
  </si>
  <si>
    <t>TRADSBL3</t>
  </si>
  <si>
    <t>Blended Fuel - Diesel &amp; Biodiesel - Level 3- TRA</t>
  </si>
  <si>
    <t>TRAGSBL1</t>
  </si>
  <si>
    <t>Blended Fuel - Gasoline &amp; Bioethanol - Level 1 - TRA</t>
  </si>
  <si>
    <t>TRAGSBL2</t>
  </si>
  <si>
    <t>Blended Fuel - Gasoline &amp; Bioethanol - Level 2 - TRA</t>
  </si>
  <si>
    <t>TRAGSBL3</t>
  </si>
  <si>
    <t>Blended Fuel - Gasoline &amp; Bioethanol - Level 3 - TRA</t>
  </si>
  <si>
    <t>FT-TRADSBLD1</t>
  </si>
  <si>
    <t>Fuel Technology Diesel &amp; Biodiesel Blending - Level 1</t>
  </si>
  <si>
    <t>FT-TRADSBLD2</t>
  </si>
  <si>
    <t>Fuel Technology Diesel &amp; Biodiesel Blending - Level 2</t>
  </si>
  <si>
    <t>FT-TRADSBLD3</t>
  </si>
  <si>
    <t>Fuel Technology Diesel &amp; Biodiesel Blending - Level 3</t>
  </si>
  <si>
    <t>FT-TRAGSBLD1</t>
  </si>
  <si>
    <t>Fuel Technology Gasoline &amp; Bioethanol Blending - Level 1</t>
  </si>
  <si>
    <t>FT-TRAGSBLD2</t>
  </si>
  <si>
    <t>Fuel Technology Gasoline &amp; Bioethanol Blending - Level 2</t>
  </si>
  <si>
    <t>FT-TRAGSBLD3</t>
  </si>
  <si>
    <t>Fuel Technology Gasoline &amp; Bioethanol Blending - Level 3</t>
  </si>
  <si>
    <t>TRADSB</t>
  </si>
  <si>
    <t>TRAGSB</t>
  </si>
  <si>
    <t>START</t>
  </si>
  <si>
    <t>Share~LO</t>
  </si>
  <si>
    <t>Share~UP</t>
  </si>
  <si>
    <t>Share~LO~0</t>
  </si>
  <si>
    <t>Share~UP~0</t>
  </si>
  <si>
    <t>FT-TRADSB</t>
  </si>
  <si>
    <t>Fuel Technology Biodiesel TRA</t>
  </si>
  <si>
    <t>Fuel Technology Bioethanol TRA</t>
  </si>
  <si>
    <t>FT-TRAGSB</t>
  </si>
  <si>
    <t>Biodiesel TRA</t>
  </si>
  <si>
    <t>Bioethanol TRA</t>
  </si>
  <si>
    <t>DSB2</t>
  </si>
  <si>
    <t>GSB2</t>
  </si>
  <si>
    <t>Biodiesel second generation</t>
  </si>
  <si>
    <t>Gbioethanol second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</si>
</sst>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0.000"/>
    <numFmt numFmtId="183" formatCode="0.0"/>
    <numFmt numFmtId="185" formatCode="0.00000"/>
  </numFmts>
  <fonts count="21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3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2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5" fillId="0" borderId="0" xfId="0" applyFont="1"/>
    <xf numFmtId="0" fontId="2" fillId="5" borderId="2" xfId="1" applyFont="1" applyFill="1" applyBorder="1" applyAlignment="1">
      <alignment horizontal="center" wrapText="1"/>
    </xf>
    <xf numFmtId="0" fontId="2" fillId="4" borderId="3" xfId="0" applyFont="1" applyFill="1" applyBorder="1"/>
    <xf numFmtId="0" fontId="7" fillId="0" borderId="0" xfId="0" applyFont="1" applyFill="1"/>
    <xf numFmtId="0" fontId="4" fillId="4" borderId="3" xfId="0" applyFont="1" applyFill="1" applyBorder="1" applyAlignment="1">
      <alignment horizontal="left" vertical="center" wrapText="1"/>
    </xf>
    <xf numFmtId="1" fontId="4" fillId="7" borderId="3" xfId="0" applyNumberFormat="1" applyFont="1" applyFill="1" applyBorder="1" applyAlignment="1">
      <alignment horizontal="center"/>
    </xf>
    <xf numFmtId="0" fontId="4" fillId="3" borderId="0" xfId="0" applyFont="1" applyFill="1"/>
    <xf numFmtId="180" fontId="4" fillId="3" borderId="0" xfId="0" applyNumberFormat="1" applyFont="1" applyFill="1" applyBorder="1" applyAlignment="1">
      <alignment horizontal="right"/>
    </xf>
    <xf numFmtId="0" fontId="4" fillId="5" borderId="4" xfId="1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left" wrapText="1"/>
    </xf>
    <xf numFmtId="0" fontId="7" fillId="2" borderId="0" xfId="0" applyFont="1" applyFill="1"/>
    <xf numFmtId="0" fontId="4" fillId="5" borderId="2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9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7" fillId="0" borderId="0" xfId="4" applyFont="1" applyFill="1" applyBorder="1" applyAlignment="1">
      <alignment horizontal="right"/>
    </xf>
    <xf numFmtId="0" fontId="2" fillId="4" borderId="1" xfId="4" applyFont="1" applyFill="1" applyBorder="1" applyAlignment="1">
      <alignment vertical="center"/>
    </xf>
    <xf numFmtId="0" fontId="2" fillId="4" borderId="1" xfId="4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/>
    </xf>
    <xf numFmtId="0" fontId="20" fillId="0" borderId="0" xfId="3" applyFont="1"/>
    <xf numFmtId="2" fontId="4" fillId="3" borderId="0" xfId="0" applyNumberFormat="1" applyFont="1" applyFill="1"/>
    <xf numFmtId="183" fontId="4" fillId="3" borderId="0" xfId="0" applyNumberFormat="1" applyFont="1" applyFill="1"/>
    <xf numFmtId="1" fontId="0" fillId="8" borderId="0" xfId="0" applyNumberFormat="1" applyFill="1"/>
    <xf numFmtId="1" fontId="4" fillId="3" borderId="0" xfId="0" applyNumberFormat="1" applyFont="1" applyFill="1"/>
    <xf numFmtId="185" fontId="4" fillId="3" borderId="0" xfId="0" applyNumberFormat="1" applyFont="1" applyFill="1"/>
    <xf numFmtId="0" fontId="18" fillId="5" borderId="4" xfId="5" applyFont="1" applyFill="1" applyBorder="1" applyAlignment="1">
      <alignment horizontal="right" wrapText="1"/>
    </xf>
    <xf numFmtId="183" fontId="4" fillId="3" borderId="0" xfId="0" applyNumberFormat="1" applyFont="1" applyFill="1" applyBorder="1" applyAlignment="1">
      <alignment horizontal="right"/>
    </xf>
    <xf numFmtId="0" fontId="2" fillId="4" borderId="3" xfId="4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left"/>
    </xf>
    <xf numFmtId="180" fontId="4" fillId="3" borderId="0" xfId="0" applyNumberFormat="1" applyFont="1" applyFill="1"/>
    <xf numFmtId="0" fontId="2" fillId="4" borderId="1" xfId="4" applyFont="1" applyFill="1" applyBorder="1" applyAlignment="1">
      <alignment horizontal="center" vertical="center"/>
    </xf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25"/>
  <sheetViews>
    <sheetView topLeftCell="A7" zoomScaleNormal="100" workbookViewId="0">
      <selection activeCell="I19" sqref="I19"/>
    </sheetView>
  </sheetViews>
  <sheetFormatPr defaultRowHeight="12.75" x14ac:dyDescent="0.2"/>
  <cols>
    <col min="1" max="1" width="2.85546875" customWidth="1"/>
    <col min="2" max="2" width="19.42578125" customWidth="1"/>
    <col min="3" max="3" width="11.7109375" bestFit="1" customWidth="1"/>
    <col min="4" max="4" width="14.140625" customWidth="1"/>
    <col min="5" max="5" width="35.85546875" bestFit="1" customWidth="1"/>
    <col min="6" max="6" width="9.5703125" bestFit="1" customWidth="1"/>
    <col min="7" max="7" width="11.42578125" bestFit="1" customWidth="1"/>
    <col min="8" max="8" width="12" customWidth="1"/>
    <col min="9" max="9" width="12.28515625" customWidth="1"/>
    <col min="10" max="10" width="10.28515625" customWidth="1"/>
    <col min="11" max="11" width="7.42578125" bestFit="1" customWidth="1"/>
    <col min="12" max="13" width="10.7109375" bestFit="1" customWidth="1"/>
  </cols>
  <sheetData>
    <row r="1" spans="2:10" ht="21.75" customHeight="1" x14ac:dyDescent="0.4">
      <c r="B1" s="40" t="s">
        <v>52</v>
      </c>
      <c r="C1" s="40"/>
    </row>
    <row r="4" spans="2:10" ht="15" x14ac:dyDescent="0.2">
      <c r="B4" s="31" t="s">
        <v>32</v>
      </c>
      <c r="C4" s="31"/>
    </row>
    <row r="6" spans="2:10" ht="18" x14ac:dyDescent="0.25">
      <c r="B6" s="1" t="s">
        <v>40</v>
      </c>
      <c r="C6" s="1"/>
      <c r="D6" s="26"/>
      <c r="E6" s="3"/>
      <c r="F6" s="3"/>
      <c r="G6" s="3"/>
      <c r="H6" s="3"/>
      <c r="I6" s="3"/>
      <c r="J6" s="3"/>
    </row>
    <row r="7" spans="2:10" ht="17.25" customHeight="1" x14ac:dyDescent="0.2">
      <c r="B7" s="5" t="s">
        <v>14</v>
      </c>
      <c r="C7" s="5"/>
      <c r="D7" s="3"/>
      <c r="E7" s="3"/>
      <c r="F7" s="3"/>
      <c r="G7" s="3"/>
      <c r="H7" s="3"/>
      <c r="I7" s="3"/>
      <c r="J7" s="3"/>
    </row>
    <row r="8" spans="2:10" ht="18" customHeight="1" x14ac:dyDescent="0.2">
      <c r="B8" s="14" t="s">
        <v>7</v>
      </c>
      <c r="C8" s="18" t="s">
        <v>30</v>
      </c>
      <c r="D8" s="14" t="s">
        <v>0</v>
      </c>
      <c r="E8" s="14" t="s">
        <v>3</v>
      </c>
      <c r="F8" s="15" t="s">
        <v>4</v>
      </c>
      <c r="G8" s="15" t="s">
        <v>8</v>
      </c>
      <c r="H8" s="15" t="s">
        <v>9</v>
      </c>
      <c r="I8" s="15" t="s">
        <v>10</v>
      </c>
      <c r="J8" s="15" t="s">
        <v>12</v>
      </c>
    </row>
    <row r="9" spans="2:10" ht="39" thickBot="1" x14ac:dyDescent="0.25">
      <c r="B9" s="25" t="s">
        <v>46</v>
      </c>
      <c r="C9" s="24" t="s">
        <v>31</v>
      </c>
      <c r="D9" s="25" t="s">
        <v>26</v>
      </c>
      <c r="E9" s="25" t="s">
        <v>27</v>
      </c>
      <c r="F9" s="25" t="s">
        <v>4</v>
      </c>
      <c r="G9" s="25" t="s">
        <v>49</v>
      </c>
      <c r="H9" s="25" t="s">
        <v>50</v>
      </c>
      <c r="I9" s="25" t="s">
        <v>28</v>
      </c>
      <c r="J9" s="25" t="s">
        <v>29</v>
      </c>
    </row>
    <row r="10" spans="2:10" x14ac:dyDescent="0.2">
      <c r="B10" s="22" t="s">
        <v>55</v>
      </c>
      <c r="C10" s="2"/>
      <c r="D10" s="22" t="s">
        <v>56</v>
      </c>
      <c r="E10" s="22" t="s">
        <v>98</v>
      </c>
      <c r="F10" s="22" t="s">
        <v>57</v>
      </c>
      <c r="G10" s="22"/>
      <c r="H10" s="22"/>
      <c r="I10" s="22"/>
      <c r="J10" s="22"/>
    </row>
    <row r="11" spans="2:10" x14ac:dyDescent="0.2">
      <c r="B11" s="22"/>
      <c r="C11" s="2"/>
      <c r="D11" s="22" t="s">
        <v>107</v>
      </c>
      <c r="E11" s="22" t="s">
        <v>108</v>
      </c>
      <c r="F11" s="22" t="s">
        <v>57</v>
      </c>
      <c r="G11" s="22"/>
      <c r="H11" s="22"/>
      <c r="I11" s="22"/>
      <c r="J11" s="22"/>
    </row>
    <row r="12" spans="2:10" x14ac:dyDescent="0.2">
      <c r="B12" s="22" t="s">
        <v>58</v>
      </c>
      <c r="C12" s="2"/>
      <c r="D12" s="30" t="s">
        <v>155</v>
      </c>
      <c r="E12" s="30" t="s">
        <v>157</v>
      </c>
      <c r="F12" s="22" t="s">
        <v>61</v>
      </c>
      <c r="G12" s="22"/>
      <c r="H12" s="22"/>
      <c r="I12" s="22"/>
      <c r="J12" s="22"/>
    </row>
    <row r="13" spans="2:10" x14ac:dyDescent="0.2">
      <c r="B13" s="22"/>
      <c r="C13" s="2"/>
      <c r="D13" s="22" t="s">
        <v>156</v>
      </c>
      <c r="E13" s="22" t="s">
        <v>158</v>
      </c>
      <c r="F13" s="22" t="s">
        <v>61</v>
      </c>
      <c r="G13" s="22"/>
      <c r="H13" s="22"/>
      <c r="I13" s="22"/>
      <c r="J13" s="22"/>
    </row>
    <row r="14" spans="2:10" x14ac:dyDescent="0.2">
      <c r="B14" s="22"/>
      <c r="C14" s="2"/>
      <c r="D14" s="22" t="s">
        <v>59</v>
      </c>
      <c r="E14" s="22" t="s">
        <v>60</v>
      </c>
      <c r="F14" s="22" t="s">
        <v>61</v>
      </c>
      <c r="G14" s="22"/>
      <c r="H14" s="22"/>
      <c r="I14" s="22"/>
      <c r="J14" s="22"/>
    </row>
    <row r="15" spans="2:10" x14ac:dyDescent="0.2">
      <c r="B15" s="22"/>
      <c r="C15" s="22"/>
      <c r="D15" s="22" t="s">
        <v>100</v>
      </c>
      <c r="E15" s="22" t="s">
        <v>101</v>
      </c>
      <c r="F15" s="22" t="s">
        <v>61</v>
      </c>
      <c r="G15" s="22"/>
      <c r="H15" s="22"/>
      <c r="I15" s="22"/>
      <c r="J15" s="22"/>
    </row>
    <row r="16" spans="2:10" x14ac:dyDescent="0.2">
      <c r="B16" s="22"/>
      <c r="C16" s="22"/>
      <c r="D16" s="22" t="s">
        <v>109</v>
      </c>
      <c r="E16" s="22" t="s">
        <v>110</v>
      </c>
      <c r="F16" s="22" t="s">
        <v>61</v>
      </c>
      <c r="G16" s="22"/>
      <c r="H16" s="22"/>
      <c r="I16" s="22"/>
      <c r="J16" s="22" t="s">
        <v>111</v>
      </c>
    </row>
    <row r="17" spans="2:10" x14ac:dyDescent="0.2">
      <c r="B17" s="22"/>
      <c r="C17" s="22"/>
      <c r="D17" s="22" t="s">
        <v>142</v>
      </c>
      <c r="E17" s="22" t="s">
        <v>153</v>
      </c>
      <c r="F17" s="22" t="s">
        <v>61</v>
      </c>
      <c r="G17" s="22"/>
      <c r="H17" s="22"/>
      <c r="I17" s="22"/>
      <c r="J17" s="22"/>
    </row>
    <row r="18" spans="2:10" x14ac:dyDescent="0.2">
      <c r="B18" s="22"/>
      <c r="C18" s="22"/>
      <c r="D18" s="22" t="s">
        <v>143</v>
      </c>
      <c r="E18" s="22" t="s">
        <v>154</v>
      </c>
      <c r="F18" s="22" t="s">
        <v>61</v>
      </c>
      <c r="G18" s="22"/>
      <c r="H18" s="22"/>
      <c r="I18" s="22"/>
      <c r="J18" s="22"/>
    </row>
    <row r="19" spans="2:10" x14ac:dyDescent="0.2">
      <c r="B19" s="22"/>
      <c r="C19" s="22"/>
      <c r="D19" s="22" t="s">
        <v>118</v>
      </c>
      <c r="E19" s="22" t="s">
        <v>119</v>
      </c>
      <c r="F19" s="22" t="s">
        <v>61</v>
      </c>
      <c r="G19" s="22"/>
      <c r="H19" s="22"/>
      <c r="I19" s="22"/>
      <c r="J19" s="22"/>
    </row>
    <row r="20" spans="2:10" x14ac:dyDescent="0.2">
      <c r="B20" s="22"/>
      <c r="C20" s="22"/>
      <c r="D20" s="22" t="s">
        <v>120</v>
      </c>
      <c r="E20" s="22" t="s">
        <v>121</v>
      </c>
      <c r="F20" s="22" t="s">
        <v>61</v>
      </c>
      <c r="G20" s="22"/>
      <c r="H20" s="22"/>
      <c r="I20" s="22"/>
      <c r="J20" s="22"/>
    </row>
    <row r="21" spans="2:10" x14ac:dyDescent="0.2">
      <c r="B21" s="22"/>
      <c r="C21" s="22"/>
      <c r="D21" s="22" t="s">
        <v>122</v>
      </c>
      <c r="E21" s="22" t="s">
        <v>123</v>
      </c>
      <c r="F21" s="22" t="s">
        <v>61</v>
      </c>
      <c r="G21" s="22"/>
      <c r="H21" s="22"/>
      <c r="I21" s="22"/>
      <c r="J21" s="22"/>
    </row>
    <row r="22" spans="2:10" x14ac:dyDescent="0.2">
      <c r="B22" s="22"/>
      <c r="C22" s="22"/>
      <c r="D22" s="22" t="s">
        <v>124</v>
      </c>
      <c r="E22" s="22" t="s">
        <v>125</v>
      </c>
      <c r="F22" s="22" t="s">
        <v>61</v>
      </c>
      <c r="G22" s="22"/>
      <c r="H22" s="22"/>
      <c r="I22" s="22"/>
      <c r="J22" s="22"/>
    </row>
    <row r="23" spans="2:10" x14ac:dyDescent="0.2">
      <c r="B23" s="22"/>
      <c r="C23" s="22"/>
      <c r="D23" s="22" t="s">
        <v>126</v>
      </c>
      <c r="E23" s="22" t="s">
        <v>127</v>
      </c>
      <c r="F23" s="22" t="s">
        <v>61</v>
      </c>
      <c r="G23" s="22"/>
      <c r="H23" s="22"/>
      <c r="I23" s="22"/>
      <c r="J23" s="22"/>
    </row>
    <row r="24" spans="2:10" x14ac:dyDescent="0.2">
      <c r="B24" s="22"/>
      <c r="C24" s="22"/>
      <c r="D24" s="22" t="s">
        <v>128</v>
      </c>
      <c r="E24" s="22" t="s">
        <v>129</v>
      </c>
      <c r="F24" s="22" t="s">
        <v>61</v>
      </c>
      <c r="G24" s="22"/>
      <c r="H24" s="22"/>
      <c r="I24" s="22"/>
      <c r="J24" s="22"/>
    </row>
    <row r="25" spans="2:10" x14ac:dyDescent="0.2">
      <c r="B25" s="22" t="s">
        <v>62</v>
      </c>
      <c r="C25" s="2"/>
      <c r="D25" s="22" t="s">
        <v>63</v>
      </c>
      <c r="E25" s="22" t="s">
        <v>64</v>
      </c>
      <c r="F25" s="22" t="s">
        <v>65</v>
      </c>
      <c r="G25" s="22"/>
      <c r="H25" s="22"/>
      <c r="I25" s="22"/>
      <c r="J25" s="22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topLeftCell="A5" zoomScaleNormal="100" workbookViewId="0">
      <selection activeCell="E28" sqref="E28"/>
    </sheetView>
  </sheetViews>
  <sheetFormatPr defaultRowHeight="12.75" x14ac:dyDescent="0.2"/>
  <cols>
    <col min="1" max="1" width="3.140625" customWidth="1"/>
    <col min="2" max="2" width="15.85546875" customWidth="1"/>
    <col min="3" max="3" width="11.7109375" bestFit="1" customWidth="1"/>
    <col min="4" max="4" width="14.42578125" bestFit="1" customWidth="1"/>
    <col min="5" max="5" width="57.7109375" bestFit="1" customWidth="1"/>
    <col min="6" max="6" width="6.7109375" bestFit="1" customWidth="1"/>
    <col min="7" max="7" width="8.5703125" customWidth="1"/>
  </cols>
  <sheetData>
    <row r="1" spans="1:8" ht="26.25" x14ac:dyDescent="0.4">
      <c r="B1" s="40" t="s">
        <v>52</v>
      </c>
    </row>
    <row r="2" spans="1:8" ht="18" x14ac:dyDescent="0.25">
      <c r="A2" s="16"/>
    </row>
    <row r="3" spans="1:8" ht="18" x14ac:dyDescent="0.25">
      <c r="A3" s="16"/>
      <c r="B3" s="31" t="s">
        <v>33</v>
      </c>
    </row>
    <row r="5" spans="1:8" ht="22.5" customHeight="1" x14ac:dyDescent="0.25">
      <c r="A5" s="13"/>
      <c r="B5" s="1" t="s">
        <v>41</v>
      </c>
    </row>
    <row r="6" spans="1:8" ht="18" customHeight="1" x14ac:dyDescent="0.2">
      <c r="B6" s="5" t="s">
        <v>17</v>
      </c>
      <c r="C6" s="5"/>
    </row>
    <row r="7" spans="1:8" ht="18" customHeight="1" x14ac:dyDescent="0.2">
      <c r="B7" s="18" t="s">
        <v>11</v>
      </c>
      <c r="C7" s="18" t="s">
        <v>30</v>
      </c>
      <c r="D7" s="18" t="s">
        <v>1</v>
      </c>
      <c r="E7" s="18" t="s">
        <v>2</v>
      </c>
      <c r="F7" s="18" t="s">
        <v>18</v>
      </c>
      <c r="G7" s="18" t="s">
        <v>19</v>
      </c>
      <c r="H7" s="18" t="s">
        <v>20</v>
      </c>
    </row>
    <row r="8" spans="1:8" ht="26.25" thickBot="1" x14ac:dyDescent="0.25">
      <c r="B8" s="24" t="s">
        <v>47</v>
      </c>
      <c r="C8" s="24" t="s">
        <v>31</v>
      </c>
      <c r="D8" s="24" t="s">
        <v>21</v>
      </c>
      <c r="E8" s="24" t="s">
        <v>22</v>
      </c>
      <c r="F8" s="24" t="s">
        <v>23</v>
      </c>
      <c r="G8" s="24" t="s">
        <v>24</v>
      </c>
      <c r="H8" s="24" t="s">
        <v>25</v>
      </c>
    </row>
    <row r="9" spans="1:8" x14ac:dyDescent="0.2">
      <c r="B9" s="2" t="s">
        <v>66</v>
      </c>
      <c r="C9" s="2"/>
      <c r="D9" s="2" t="s">
        <v>67</v>
      </c>
      <c r="E9" s="2" t="s">
        <v>103</v>
      </c>
      <c r="F9" s="2" t="s">
        <v>68</v>
      </c>
      <c r="G9" s="2" t="s">
        <v>69</v>
      </c>
      <c r="H9" s="2"/>
    </row>
    <row r="10" spans="1:8" x14ac:dyDescent="0.2">
      <c r="B10" s="2"/>
      <c r="C10" s="2"/>
      <c r="D10" s="2" t="s">
        <v>102</v>
      </c>
      <c r="E10" s="2" t="s">
        <v>104</v>
      </c>
      <c r="F10" s="2" t="s">
        <v>68</v>
      </c>
      <c r="G10" s="2" t="s">
        <v>69</v>
      </c>
      <c r="H10" s="2"/>
    </row>
    <row r="11" spans="1:8" x14ac:dyDescent="0.2">
      <c r="B11" s="2"/>
      <c r="C11" s="2"/>
      <c r="D11" s="2" t="s">
        <v>112</v>
      </c>
      <c r="E11" s="2" t="s">
        <v>113</v>
      </c>
      <c r="F11" s="2" t="s">
        <v>68</v>
      </c>
      <c r="G11" s="2" t="s">
        <v>69</v>
      </c>
      <c r="H11" s="2"/>
    </row>
    <row r="12" spans="1:8" x14ac:dyDescent="0.2">
      <c r="B12" s="2" t="s">
        <v>70</v>
      </c>
      <c r="C12" s="2"/>
      <c r="D12" s="2" t="s">
        <v>71</v>
      </c>
      <c r="E12" s="2" t="s">
        <v>72</v>
      </c>
      <c r="F12" s="2" t="s">
        <v>61</v>
      </c>
      <c r="G12" s="2" t="s">
        <v>73</v>
      </c>
      <c r="H12" s="2"/>
    </row>
    <row r="13" spans="1:8" x14ac:dyDescent="0.2">
      <c r="B13" s="2"/>
      <c r="C13" s="2"/>
      <c r="D13" s="2" t="s">
        <v>105</v>
      </c>
      <c r="E13" s="2" t="s">
        <v>106</v>
      </c>
      <c r="F13" s="2" t="s">
        <v>61</v>
      </c>
      <c r="G13" s="2" t="s">
        <v>73</v>
      </c>
      <c r="H13" s="2"/>
    </row>
    <row r="14" spans="1:8" x14ac:dyDescent="0.2">
      <c r="B14" s="2"/>
      <c r="C14" s="2"/>
      <c r="D14" s="2" t="s">
        <v>114</v>
      </c>
      <c r="E14" s="2" t="s">
        <v>115</v>
      </c>
      <c r="F14" s="2" t="s">
        <v>61</v>
      </c>
      <c r="G14" s="2" t="s">
        <v>73</v>
      </c>
      <c r="H14" s="2"/>
    </row>
    <row r="15" spans="1:8" x14ac:dyDescent="0.2">
      <c r="B15" s="2"/>
      <c r="C15" s="2"/>
      <c r="D15" s="2" t="s">
        <v>149</v>
      </c>
      <c r="E15" s="2" t="s">
        <v>150</v>
      </c>
      <c r="F15" s="2" t="s">
        <v>61</v>
      </c>
      <c r="G15" s="2" t="s">
        <v>73</v>
      </c>
      <c r="H15" s="2"/>
    </row>
    <row r="16" spans="1:8" x14ac:dyDescent="0.2">
      <c r="B16" s="2"/>
      <c r="C16" s="2"/>
      <c r="D16" s="2" t="s">
        <v>152</v>
      </c>
      <c r="E16" s="2" t="s">
        <v>151</v>
      </c>
      <c r="F16" s="2" t="s">
        <v>61</v>
      </c>
      <c r="G16" s="2" t="s">
        <v>73</v>
      </c>
      <c r="H16" s="2"/>
    </row>
    <row r="17" spans="2:8" x14ac:dyDescent="0.2">
      <c r="B17" s="2"/>
      <c r="C17" s="2"/>
      <c r="D17" s="2" t="s">
        <v>130</v>
      </c>
      <c r="E17" s="2" t="s">
        <v>131</v>
      </c>
      <c r="F17" s="2" t="s">
        <v>61</v>
      </c>
      <c r="G17" s="2" t="s">
        <v>73</v>
      </c>
      <c r="H17" s="2"/>
    </row>
    <row r="18" spans="2:8" x14ac:dyDescent="0.2">
      <c r="B18" s="2"/>
      <c r="C18" s="2"/>
      <c r="D18" s="2" t="s">
        <v>132</v>
      </c>
      <c r="E18" s="2" t="s">
        <v>133</v>
      </c>
      <c r="F18" s="2" t="s">
        <v>61</v>
      </c>
      <c r="G18" s="2" t="s">
        <v>73</v>
      </c>
      <c r="H18" s="2"/>
    </row>
    <row r="19" spans="2:8" x14ac:dyDescent="0.2">
      <c r="B19" s="2"/>
      <c r="C19" s="2"/>
      <c r="D19" s="2" t="s">
        <v>134</v>
      </c>
      <c r="E19" s="2" t="s">
        <v>135</v>
      </c>
      <c r="F19" s="2" t="s">
        <v>61</v>
      </c>
      <c r="G19" s="2" t="s">
        <v>73</v>
      </c>
      <c r="H19" s="2"/>
    </row>
    <row r="20" spans="2:8" x14ac:dyDescent="0.2">
      <c r="B20" s="2"/>
      <c r="C20" s="2"/>
      <c r="D20" s="2" t="s">
        <v>136</v>
      </c>
      <c r="E20" s="2" t="s">
        <v>137</v>
      </c>
      <c r="F20" s="2" t="s">
        <v>61</v>
      </c>
      <c r="G20" s="2" t="s">
        <v>73</v>
      </c>
      <c r="H20" s="2"/>
    </row>
    <row r="21" spans="2:8" x14ac:dyDescent="0.2">
      <c r="B21" s="2"/>
      <c r="C21" s="2"/>
      <c r="D21" s="2" t="s">
        <v>138</v>
      </c>
      <c r="E21" s="2" t="s">
        <v>139</v>
      </c>
      <c r="F21" s="2" t="s">
        <v>61</v>
      </c>
      <c r="G21" s="2" t="s">
        <v>73</v>
      </c>
      <c r="H21" s="2"/>
    </row>
    <row r="22" spans="2:8" x14ac:dyDescent="0.2">
      <c r="B22" s="2"/>
      <c r="C22" s="2"/>
      <c r="D22" s="2" t="s">
        <v>140</v>
      </c>
      <c r="E22" s="2" t="s">
        <v>141</v>
      </c>
      <c r="F22" s="2" t="s">
        <v>61</v>
      </c>
      <c r="G22" s="2" t="s">
        <v>73</v>
      </c>
      <c r="H22" s="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="80" zoomScaleNormal="80" workbookViewId="0">
      <selection activeCell="I18" sqref="I18"/>
    </sheetView>
  </sheetViews>
  <sheetFormatPr defaultRowHeight="12.75" x14ac:dyDescent="0.2"/>
  <cols>
    <col min="1" max="1" width="5.85546875" customWidth="1"/>
    <col min="2" max="2" width="15.5703125" customWidth="1"/>
    <col min="3" max="3" width="49.7109375" customWidth="1"/>
    <col min="4" max="4" width="12.140625" customWidth="1"/>
    <col min="5" max="5" width="11.7109375" bestFit="1" customWidth="1"/>
    <col min="6" max="6" width="11.7109375" customWidth="1"/>
    <col min="7" max="7" width="14.85546875" bestFit="1" customWidth="1"/>
    <col min="8" max="8" width="22.7109375" bestFit="1" customWidth="1"/>
    <col min="9" max="9" width="15.7109375" bestFit="1" customWidth="1"/>
    <col min="10" max="10" width="13.28515625" bestFit="1" customWidth="1"/>
    <col min="11" max="11" width="11.28515625" bestFit="1" customWidth="1"/>
    <col min="12" max="12" width="12.140625" bestFit="1" customWidth="1"/>
    <col min="13" max="13" width="20.28515625" bestFit="1" customWidth="1"/>
    <col min="15" max="16" width="9.85546875" bestFit="1" customWidth="1"/>
    <col min="17" max="18" width="11.85546875" bestFit="1" customWidth="1"/>
  </cols>
  <sheetData>
    <row r="1" spans="2:18" ht="26.25" x14ac:dyDescent="0.4">
      <c r="B1" s="40" t="s">
        <v>54</v>
      </c>
    </row>
    <row r="3" spans="2:18" ht="18" x14ac:dyDescent="0.25">
      <c r="B3" s="16" t="s">
        <v>34</v>
      </c>
    </row>
    <row r="5" spans="2:18" ht="15" x14ac:dyDescent="0.2">
      <c r="B5" s="31" t="s">
        <v>51</v>
      </c>
      <c r="E5" s="5"/>
      <c r="F5" s="5"/>
    </row>
    <row r="6" spans="2:18" x14ac:dyDescent="0.2">
      <c r="B6" s="10"/>
      <c r="C6" s="4"/>
      <c r="E6" s="6"/>
      <c r="F6" s="6"/>
      <c r="I6" s="8"/>
      <c r="J6" s="9"/>
      <c r="K6" s="12"/>
      <c r="L6" s="7"/>
      <c r="M6" s="7"/>
    </row>
    <row r="7" spans="2:18" x14ac:dyDescent="0.2">
      <c r="F7" s="35" t="s">
        <v>13</v>
      </c>
      <c r="G7" s="32"/>
      <c r="I7" s="33"/>
      <c r="J7" s="36"/>
      <c r="K7" s="34"/>
      <c r="L7" s="34"/>
      <c r="M7" s="7"/>
    </row>
    <row r="8" spans="2:18" s="3" customFormat="1" ht="19.5" customHeight="1" x14ac:dyDescent="0.2">
      <c r="B8" s="37" t="s">
        <v>1</v>
      </c>
      <c r="C8" s="39" t="s">
        <v>45</v>
      </c>
      <c r="D8" s="37" t="s">
        <v>5</v>
      </c>
      <c r="E8" s="37" t="s">
        <v>6</v>
      </c>
      <c r="F8" s="37" t="s">
        <v>74</v>
      </c>
      <c r="G8" s="38" t="s">
        <v>15</v>
      </c>
      <c r="H8" s="48" t="s">
        <v>89</v>
      </c>
      <c r="I8" s="38" t="s">
        <v>93</v>
      </c>
      <c r="J8" s="48" t="s">
        <v>90</v>
      </c>
      <c r="K8" s="38" t="s">
        <v>91</v>
      </c>
      <c r="L8" s="38" t="s">
        <v>92</v>
      </c>
      <c r="M8" s="38" t="s">
        <v>94</v>
      </c>
      <c r="N8" s="38" t="s">
        <v>144</v>
      </c>
      <c r="O8" s="52" t="s">
        <v>145</v>
      </c>
      <c r="P8" s="52" t="s">
        <v>146</v>
      </c>
      <c r="Q8" s="52" t="s">
        <v>147</v>
      </c>
      <c r="R8" s="52" t="s">
        <v>148</v>
      </c>
    </row>
    <row r="9" spans="2:18" ht="42.4" customHeight="1" thickBot="1" x14ac:dyDescent="0.25">
      <c r="B9" s="27" t="s">
        <v>48</v>
      </c>
      <c r="C9" s="27" t="s">
        <v>22</v>
      </c>
      <c r="D9" s="27" t="s">
        <v>35</v>
      </c>
      <c r="E9" s="27" t="s">
        <v>36</v>
      </c>
      <c r="F9" s="27" t="s">
        <v>75</v>
      </c>
      <c r="G9" s="27" t="s">
        <v>88</v>
      </c>
      <c r="H9" s="27" t="s">
        <v>42</v>
      </c>
      <c r="I9" s="27" t="s">
        <v>96</v>
      </c>
      <c r="J9" s="27" t="s">
        <v>37</v>
      </c>
      <c r="K9" s="27" t="s">
        <v>85</v>
      </c>
      <c r="L9" s="27" t="s">
        <v>86</v>
      </c>
      <c r="M9" s="27" t="s">
        <v>95</v>
      </c>
      <c r="N9" s="27"/>
      <c r="O9" s="27"/>
      <c r="P9" s="27"/>
      <c r="Q9" s="27"/>
      <c r="R9" s="27"/>
    </row>
    <row r="10" spans="2:18" ht="12.95" customHeight="1" thickBot="1" x14ac:dyDescent="0.25">
      <c r="B10" s="49" t="s">
        <v>83</v>
      </c>
      <c r="C10" s="50"/>
      <c r="D10" s="50"/>
      <c r="E10" s="50"/>
      <c r="F10" s="50"/>
      <c r="G10" s="49" t="s">
        <v>116</v>
      </c>
      <c r="H10" s="49" t="s">
        <v>99</v>
      </c>
      <c r="I10" s="49" t="s">
        <v>97</v>
      </c>
      <c r="J10" s="49"/>
      <c r="K10" s="49" t="s">
        <v>84</v>
      </c>
      <c r="L10" s="49" t="s">
        <v>87</v>
      </c>
      <c r="M10" s="49" t="s">
        <v>78</v>
      </c>
      <c r="N10" s="49"/>
      <c r="O10" s="49"/>
      <c r="P10" s="49"/>
      <c r="Q10" s="49"/>
      <c r="R10" s="49"/>
    </row>
    <row r="11" spans="2:18" x14ac:dyDescent="0.2">
      <c r="B11" s="22" t="str">
        <f>SEC_Processes!D9</f>
        <v>TPCDSL1E</v>
      </c>
      <c r="C11" s="22" t="str">
        <f>SEC_Processes!E9</f>
        <v>Transport Passengers Car - Diesel Engine - Existing</v>
      </c>
      <c r="D11" s="22" t="str">
        <f>SEC_Comm!D14</f>
        <v>TRADSL</v>
      </c>
      <c r="E11" s="22" t="str">
        <f>SEC_Comm!$D$10</f>
        <v>TPC</v>
      </c>
      <c r="F11" s="22" t="s">
        <v>76</v>
      </c>
      <c r="G11" s="44">
        <f>1/2.69323220751296*10^3</f>
        <v>371.30106984850022</v>
      </c>
      <c r="H11" s="45">
        <v>4.655E-5</v>
      </c>
      <c r="I11" s="22">
        <v>12</v>
      </c>
      <c r="J11" s="22">
        <v>1E-3</v>
      </c>
      <c r="K11" s="44">
        <v>15373.2</v>
      </c>
      <c r="L11" s="41">
        <v>433.7</v>
      </c>
      <c r="M11" s="42">
        <v>1.55</v>
      </c>
      <c r="N11" s="22"/>
      <c r="O11" s="30"/>
      <c r="P11" s="30"/>
      <c r="Q11" s="30"/>
      <c r="R11" s="30"/>
    </row>
    <row r="12" spans="2:18" x14ac:dyDescent="0.2">
      <c r="B12" s="22" t="str">
        <f>SEC_Processes!D10</f>
        <v>TPCGSL1E</v>
      </c>
      <c r="C12" s="22" t="str">
        <f>SEC_Processes!E10</f>
        <v>Transport Passengers Car - Gasoline Engine - Existing</v>
      </c>
      <c r="D12" s="22" t="str">
        <f>SEC_Comm!D15</f>
        <v>TRAGSL</v>
      </c>
      <c r="E12" s="22" t="str">
        <f>E11</f>
        <v>TPC</v>
      </c>
      <c r="F12" s="22" t="s">
        <v>76</v>
      </c>
      <c r="G12" s="44">
        <v>392</v>
      </c>
      <c r="H12" s="45">
        <f>H11</f>
        <v>4.655E-5</v>
      </c>
      <c r="I12" s="22">
        <v>12</v>
      </c>
      <c r="J12" s="22">
        <v>1E-3</v>
      </c>
      <c r="K12" s="44">
        <f>K11</f>
        <v>15373.2</v>
      </c>
      <c r="L12" s="41">
        <f>1686349/1000</f>
        <v>1686.3489999999999</v>
      </c>
      <c r="M12" s="42">
        <f>M11</f>
        <v>1.55</v>
      </c>
      <c r="N12" s="22"/>
      <c r="O12" s="30"/>
      <c r="P12" s="30"/>
      <c r="Q12" s="30"/>
      <c r="R12" s="30"/>
    </row>
    <row r="13" spans="2:18" x14ac:dyDescent="0.2">
      <c r="B13" s="22" t="str">
        <f>SEC_Processes!D11</f>
        <v>TPRELC1E</v>
      </c>
      <c r="C13" s="22" t="str">
        <f>SEC_Processes!E11</f>
        <v>Transport Passengers Rail - Electric - Existing</v>
      </c>
      <c r="D13" s="22" t="str">
        <f>SEC_Comm!D16</f>
        <v>TRAELC</v>
      </c>
      <c r="E13" s="22" t="str">
        <f>SEC_Comm!D11</f>
        <v>TPR</v>
      </c>
      <c r="F13" s="22" t="s">
        <v>76</v>
      </c>
      <c r="G13" s="44">
        <f>1/48.0351078270692*10^3</f>
        <v>20.818106698127792</v>
      </c>
      <c r="H13" s="45">
        <v>3.8969000000000005E-3</v>
      </c>
      <c r="I13" s="22">
        <v>30</v>
      </c>
      <c r="J13" s="22">
        <v>1E-3</v>
      </c>
      <c r="K13" s="22">
        <v>145000</v>
      </c>
      <c r="L13" s="51">
        <v>0.28299999999999997</v>
      </c>
      <c r="M13" s="42">
        <v>74.36</v>
      </c>
      <c r="N13" s="22"/>
      <c r="O13" s="30"/>
      <c r="P13" s="30"/>
      <c r="Q13" s="30"/>
      <c r="R13" s="30"/>
    </row>
    <row r="14" spans="2:18" x14ac:dyDescent="0.2">
      <c r="B14" s="22" t="str">
        <f>SEC_Processes!D12</f>
        <v>FT-TRADSL</v>
      </c>
      <c r="C14" s="22" t="str">
        <f>SEC_Processes!E12</f>
        <v>Fuel Technology Diesel TRA</v>
      </c>
      <c r="D14" s="22" t="str">
        <f>RIGHT(SEC_Comm!D14,3)</f>
        <v>DSL</v>
      </c>
      <c r="E14" s="22" t="str">
        <f>SEC_Comm!D14</f>
        <v>TRADSL</v>
      </c>
      <c r="F14" s="22"/>
      <c r="G14" s="22">
        <v>1</v>
      </c>
      <c r="H14" s="22"/>
      <c r="I14" s="22">
        <v>100</v>
      </c>
      <c r="J14" s="22"/>
      <c r="K14" s="22"/>
      <c r="L14" s="22"/>
      <c r="M14" s="22"/>
      <c r="N14" s="22"/>
      <c r="O14" s="30"/>
      <c r="P14" s="30"/>
      <c r="Q14" s="30"/>
      <c r="R14" s="30"/>
    </row>
    <row r="15" spans="2:18" x14ac:dyDescent="0.2">
      <c r="B15" s="22" t="str">
        <f>SEC_Processes!D13</f>
        <v>FT-TRAGSL</v>
      </c>
      <c r="C15" s="22" t="str">
        <f>SEC_Processes!E13</f>
        <v>Fuel Technology Gasoline TRA</v>
      </c>
      <c r="D15" s="22" t="str">
        <f>RIGHT(SEC_Comm!D15,3)</f>
        <v>GSL</v>
      </c>
      <c r="E15" s="22" t="str">
        <f>SEC_Comm!D15</f>
        <v>TRAGSL</v>
      </c>
      <c r="F15" s="22"/>
      <c r="G15" s="22">
        <v>1</v>
      </c>
      <c r="H15" s="22"/>
      <c r="I15" s="22">
        <v>100</v>
      </c>
      <c r="J15" s="22"/>
      <c r="K15" s="22"/>
      <c r="L15" s="22"/>
      <c r="M15" s="22"/>
      <c r="N15" s="22"/>
      <c r="O15" s="30"/>
      <c r="P15" s="30"/>
      <c r="Q15" s="30"/>
      <c r="R15" s="30"/>
    </row>
    <row r="16" spans="2:18" x14ac:dyDescent="0.2">
      <c r="B16" s="22" t="str">
        <f>SEC_Processes!D14</f>
        <v>FT-TRAELC</v>
      </c>
      <c r="C16" s="22" t="str">
        <f>SEC_Processes!E14</f>
        <v>Fuel Technology Electricity TRA</v>
      </c>
      <c r="D16" s="22" t="s">
        <v>117</v>
      </c>
      <c r="E16" s="22" t="str">
        <f>SEC_Comm!D16</f>
        <v>TRAELC</v>
      </c>
      <c r="F16" s="22"/>
      <c r="G16" s="22">
        <v>1</v>
      </c>
      <c r="H16" s="22"/>
      <c r="I16" s="22">
        <v>100</v>
      </c>
      <c r="J16" s="22"/>
      <c r="K16" s="22"/>
      <c r="L16" s="22"/>
      <c r="M16" s="22"/>
      <c r="N16" s="22"/>
      <c r="O16" s="30"/>
      <c r="P16" s="30"/>
      <c r="Q16" s="30"/>
      <c r="R16" s="30"/>
    </row>
    <row r="17" spans="2:18" x14ac:dyDescent="0.2">
      <c r="B17" s="22" t="str">
        <f>SEC_Processes!D15</f>
        <v>FT-TRADSB</v>
      </c>
      <c r="C17" s="22" t="str">
        <f>SEC_Processes!E15</f>
        <v>Fuel Technology Biodiesel TRA</v>
      </c>
      <c r="D17" s="22" t="s">
        <v>155</v>
      </c>
      <c r="E17" s="22" t="s">
        <v>142</v>
      </c>
      <c r="F17" s="22"/>
      <c r="G17" s="22">
        <v>1</v>
      </c>
      <c r="H17" s="22"/>
      <c r="I17" s="22">
        <v>100</v>
      </c>
      <c r="J17" s="22"/>
      <c r="K17" s="22"/>
      <c r="L17" s="22"/>
      <c r="M17" s="22"/>
      <c r="N17" s="22"/>
      <c r="O17" s="30"/>
      <c r="P17" s="30"/>
      <c r="Q17" s="30"/>
      <c r="R17" s="30"/>
    </row>
    <row r="18" spans="2:18" x14ac:dyDescent="0.2">
      <c r="B18" s="22" t="str">
        <f>SEC_Processes!D16</f>
        <v>FT-TRAGSB</v>
      </c>
      <c r="C18" s="22" t="str">
        <f>SEC_Processes!E16</f>
        <v>Fuel Technology Bioethanol TRA</v>
      </c>
      <c r="D18" s="22" t="s">
        <v>156</v>
      </c>
      <c r="E18" s="22" t="s">
        <v>143</v>
      </c>
      <c r="F18" s="22"/>
      <c r="G18" s="22">
        <v>1</v>
      </c>
      <c r="H18" s="22"/>
      <c r="I18" s="22">
        <v>100</v>
      </c>
      <c r="J18" s="22"/>
      <c r="K18" s="22"/>
      <c r="L18" s="22"/>
      <c r="M18" s="22"/>
      <c r="N18" s="22"/>
      <c r="O18" s="30"/>
      <c r="P18" s="30"/>
      <c r="Q18" s="30"/>
      <c r="R18" s="30"/>
    </row>
    <row r="19" spans="2:18" x14ac:dyDescent="0.2">
      <c r="B19" s="22" t="str">
        <f>SEC_Processes!D17</f>
        <v>FT-TRADSBLD1</v>
      </c>
      <c r="C19" s="22" t="str">
        <f>SEC_Processes!E17</f>
        <v>Fuel Technology Diesel &amp; Biodiesel Blending - Level 1</v>
      </c>
      <c r="D19" s="22" t="s">
        <v>59</v>
      </c>
      <c r="E19" s="22" t="s">
        <v>118</v>
      </c>
      <c r="F19" s="22"/>
      <c r="G19" s="22">
        <v>1</v>
      </c>
      <c r="H19" s="22"/>
      <c r="I19" s="22">
        <v>100</v>
      </c>
      <c r="J19" s="22"/>
      <c r="K19" s="22"/>
      <c r="L19" s="22"/>
      <c r="M19" s="22"/>
      <c r="N19" s="22">
        <v>2015</v>
      </c>
      <c r="O19" s="30"/>
      <c r="P19" s="30"/>
      <c r="Q19" s="30"/>
      <c r="R19" s="30"/>
    </row>
    <row r="20" spans="2:18" x14ac:dyDescent="0.2">
      <c r="B20" s="22"/>
      <c r="C20" s="22"/>
      <c r="D20" s="22" t="s">
        <v>142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30">
        <v>0</v>
      </c>
      <c r="P20" s="30">
        <v>0.1</v>
      </c>
      <c r="Q20" s="30">
        <v>5</v>
      </c>
      <c r="R20" s="30">
        <v>5</v>
      </c>
    </row>
    <row r="21" spans="2:18" x14ac:dyDescent="0.2">
      <c r="B21" s="22" t="str">
        <f>SEC_Processes!D18</f>
        <v>FT-TRADSBLD2</v>
      </c>
      <c r="C21" s="22" t="str">
        <f>SEC_Processes!E18</f>
        <v>Fuel Technology Diesel &amp; Biodiesel Blending - Level 2</v>
      </c>
      <c r="D21" s="22" t="s">
        <v>59</v>
      </c>
      <c r="E21" s="22" t="s">
        <v>120</v>
      </c>
      <c r="F21" s="22"/>
      <c r="G21" s="22">
        <v>1</v>
      </c>
      <c r="H21" s="22"/>
      <c r="I21" s="22">
        <v>100</v>
      </c>
      <c r="J21" s="22"/>
      <c r="K21" s="22"/>
      <c r="L21" s="22"/>
      <c r="M21" s="22"/>
      <c r="N21" s="22">
        <v>2020</v>
      </c>
      <c r="O21" s="30"/>
      <c r="P21" s="30"/>
      <c r="Q21" s="30"/>
      <c r="R21" s="30"/>
    </row>
    <row r="22" spans="2:18" x14ac:dyDescent="0.2">
      <c r="B22" s="22"/>
      <c r="C22" s="22"/>
      <c r="D22" s="22" t="s">
        <v>142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30">
        <v>0</v>
      </c>
      <c r="P22" s="30">
        <v>0.15</v>
      </c>
      <c r="Q22" s="30">
        <v>5</v>
      </c>
      <c r="R22" s="30">
        <v>5</v>
      </c>
    </row>
    <row r="23" spans="2:18" x14ac:dyDescent="0.2">
      <c r="B23" s="22" t="str">
        <f>SEC_Processes!D19</f>
        <v>FT-TRADSBLD3</v>
      </c>
      <c r="C23" s="22" t="str">
        <f>SEC_Processes!E19</f>
        <v>Fuel Technology Diesel &amp; Biodiesel Blending - Level 3</v>
      </c>
      <c r="D23" s="22" t="s">
        <v>59</v>
      </c>
      <c r="E23" s="22" t="s">
        <v>122</v>
      </c>
      <c r="F23" s="22"/>
      <c r="G23" s="22">
        <v>1</v>
      </c>
      <c r="H23" s="22"/>
      <c r="I23" s="22">
        <v>100</v>
      </c>
      <c r="J23" s="22"/>
      <c r="K23" s="22"/>
      <c r="L23" s="22"/>
      <c r="M23" s="22"/>
      <c r="N23" s="22">
        <v>2035</v>
      </c>
      <c r="O23" s="30"/>
      <c r="P23" s="30"/>
      <c r="Q23" s="30"/>
      <c r="R23" s="30"/>
    </row>
    <row r="24" spans="2:18" x14ac:dyDescent="0.2">
      <c r="B24" s="22"/>
      <c r="C24" s="22"/>
      <c r="D24" s="22" t="s">
        <v>142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30">
        <v>0</v>
      </c>
      <c r="P24" s="30">
        <v>1</v>
      </c>
      <c r="Q24" s="30">
        <v>5</v>
      </c>
      <c r="R24" s="30">
        <v>5</v>
      </c>
    </row>
    <row r="25" spans="2:18" x14ac:dyDescent="0.2">
      <c r="B25" s="22" t="str">
        <f>SEC_Processes!D20</f>
        <v>FT-TRAGSBLD1</v>
      </c>
      <c r="C25" s="22" t="str">
        <f>SEC_Processes!E20</f>
        <v>Fuel Technology Gasoline &amp; Bioethanol Blending - Level 1</v>
      </c>
      <c r="D25" s="22" t="s">
        <v>100</v>
      </c>
      <c r="E25" s="22" t="s">
        <v>124</v>
      </c>
      <c r="F25" s="22"/>
      <c r="G25" s="22">
        <v>1</v>
      </c>
      <c r="H25" s="22"/>
      <c r="I25" s="22">
        <v>100</v>
      </c>
      <c r="J25" s="22"/>
      <c r="K25" s="22"/>
      <c r="L25" s="22"/>
      <c r="M25" s="22"/>
      <c r="N25" s="22">
        <v>2015</v>
      </c>
      <c r="O25" s="30"/>
      <c r="P25" s="30"/>
      <c r="Q25" s="30"/>
      <c r="R25" s="30"/>
    </row>
    <row r="26" spans="2:18" x14ac:dyDescent="0.2">
      <c r="B26" s="22"/>
      <c r="C26" s="22"/>
      <c r="D26" s="22" t="s">
        <v>143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30">
        <v>0</v>
      </c>
      <c r="P26" s="30">
        <v>0.05</v>
      </c>
      <c r="Q26" s="30">
        <v>5</v>
      </c>
      <c r="R26" s="30">
        <v>5</v>
      </c>
    </row>
    <row r="27" spans="2:18" x14ac:dyDescent="0.2">
      <c r="B27" s="22" t="str">
        <f>SEC_Processes!D21</f>
        <v>FT-TRAGSBLD2</v>
      </c>
      <c r="C27" s="22" t="str">
        <f>SEC_Processes!E21</f>
        <v>Fuel Technology Gasoline &amp; Bioethanol Blending - Level 2</v>
      </c>
      <c r="D27" s="22" t="s">
        <v>100</v>
      </c>
      <c r="E27" s="22" t="s">
        <v>126</v>
      </c>
      <c r="F27" s="22"/>
      <c r="G27" s="22">
        <v>1</v>
      </c>
      <c r="H27" s="22"/>
      <c r="I27" s="22">
        <v>100</v>
      </c>
      <c r="J27" s="22"/>
      <c r="K27" s="22"/>
      <c r="L27" s="22"/>
      <c r="M27" s="22"/>
      <c r="N27" s="22">
        <v>2020</v>
      </c>
      <c r="O27" s="30"/>
      <c r="P27" s="30"/>
      <c r="Q27" s="30"/>
      <c r="R27" s="30"/>
    </row>
    <row r="28" spans="2:18" x14ac:dyDescent="0.2">
      <c r="B28" s="22"/>
      <c r="C28" s="22"/>
      <c r="D28" s="22" t="s">
        <v>143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30">
        <v>0</v>
      </c>
      <c r="P28" s="30">
        <v>0.2</v>
      </c>
      <c r="Q28" s="30">
        <v>5</v>
      </c>
      <c r="R28" s="30">
        <v>5</v>
      </c>
    </row>
    <row r="29" spans="2:18" x14ac:dyDescent="0.2">
      <c r="B29" s="22" t="str">
        <f>SEC_Processes!D22</f>
        <v>FT-TRAGSBLD3</v>
      </c>
      <c r="C29" s="22" t="str">
        <f>SEC_Processes!E22</f>
        <v>Fuel Technology Gasoline &amp; Bioethanol Blending - Level 3</v>
      </c>
      <c r="D29" s="22" t="s">
        <v>100</v>
      </c>
      <c r="E29" s="22" t="s">
        <v>128</v>
      </c>
      <c r="F29" s="22"/>
      <c r="G29" s="22">
        <v>1</v>
      </c>
      <c r="H29" s="22"/>
      <c r="I29" s="22">
        <v>100</v>
      </c>
      <c r="J29" s="22"/>
      <c r="K29" s="22"/>
      <c r="L29" s="22"/>
      <c r="M29" s="22"/>
      <c r="N29" s="22">
        <v>2035</v>
      </c>
      <c r="O29" s="30"/>
      <c r="P29" s="30"/>
      <c r="Q29" s="30"/>
      <c r="R29" s="30"/>
    </row>
    <row r="30" spans="2:18" x14ac:dyDescent="0.2">
      <c r="B30" s="22"/>
      <c r="C30" s="22"/>
      <c r="D30" s="22" t="s">
        <v>143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30">
        <v>0</v>
      </c>
      <c r="P30" s="30">
        <v>1</v>
      </c>
      <c r="Q30" s="30">
        <v>5</v>
      </c>
      <c r="R30" s="30">
        <v>5</v>
      </c>
    </row>
    <row r="32" spans="2:18" ht="26.25" x14ac:dyDescent="0.4">
      <c r="B32" s="40" t="s">
        <v>53</v>
      </c>
    </row>
    <row r="34" spans="2:5" x14ac:dyDescent="0.2">
      <c r="B34" s="29" t="s">
        <v>43</v>
      </c>
    </row>
    <row r="35" spans="2:5" x14ac:dyDescent="0.2">
      <c r="B35" s="28" t="s">
        <v>0</v>
      </c>
      <c r="C35" s="28" t="s">
        <v>79</v>
      </c>
      <c r="D35" s="28" t="s">
        <v>80</v>
      </c>
      <c r="E35" s="28" t="s">
        <v>81</v>
      </c>
    </row>
    <row r="36" spans="2:5" ht="39" thickBot="1" x14ac:dyDescent="0.25">
      <c r="B36" s="25" t="s">
        <v>44</v>
      </c>
      <c r="C36" s="25" t="s">
        <v>27</v>
      </c>
      <c r="D36" s="25" t="s">
        <v>4</v>
      </c>
      <c r="E36" s="27" t="s">
        <v>82</v>
      </c>
    </row>
    <row r="37" spans="2:5" x14ac:dyDescent="0.2">
      <c r="B37" s="30" t="str">
        <f>SEC_Comm!D10</f>
        <v>TPC</v>
      </c>
      <c r="C37" s="30" t="str">
        <f>SEC_Comm!E10</f>
        <v>Transport Passengers Car Demand</v>
      </c>
      <c r="D37" s="30" t="str">
        <f>SEC_Comm!F10</f>
        <v>Mpass-km</v>
      </c>
      <c r="E37" s="43">
        <v>50517.5</v>
      </c>
    </row>
    <row r="38" spans="2:5" x14ac:dyDescent="0.2">
      <c r="B38" s="30" t="str">
        <f>SEC_Comm!D11</f>
        <v>TPR</v>
      </c>
      <c r="C38" s="30" t="str">
        <f>SEC_Comm!E11</f>
        <v>Transport Passengers Train</v>
      </c>
      <c r="D38" s="30" t="str">
        <f>SEC_Comm!F11</f>
        <v>Mpass-km</v>
      </c>
      <c r="E38" s="43">
        <v>3051.29</v>
      </c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13"/>
  <sheetViews>
    <sheetView zoomScaleNormal="100" workbookViewId="0">
      <selection activeCell="C17" sqref="C17"/>
    </sheetView>
  </sheetViews>
  <sheetFormatPr defaultRowHeight="12.75" x14ac:dyDescent="0.2"/>
  <cols>
    <col min="2" max="2" width="33.85546875" bestFit="1" customWidth="1"/>
    <col min="3" max="3" width="28.140625" bestFit="1" customWidth="1"/>
    <col min="4" max="4" width="33.85546875" bestFit="1" customWidth="1"/>
  </cols>
  <sheetData>
    <row r="4" spans="1:4" ht="15" x14ac:dyDescent="0.2">
      <c r="A4" s="13" t="s">
        <v>38</v>
      </c>
    </row>
    <row r="6" spans="1:4" ht="12.75" customHeight="1" x14ac:dyDescent="0.2">
      <c r="B6" s="11" t="s">
        <v>16</v>
      </c>
      <c r="C6" s="19"/>
      <c r="D6" s="3"/>
    </row>
    <row r="7" spans="1:4" ht="21" customHeight="1" x14ac:dyDescent="0.2">
      <c r="B7" s="20" t="s">
        <v>0</v>
      </c>
      <c r="C7" s="21" t="s">
        <v>59</v>
      </c>
      <c r="D7" s="21" t="s">
        <v>100</v>
      </c>
    </row>
    <row r="8" spans="1:4" ht="21" customHeight="1" thickBot="1" x14ac:dyDescent="0.25">
      <c r="B8" s="17" t="s">
        <v>39</v>
      </c>
      <c r="C8" s="46" t="s">
        <v>77</v>
      </c>
      <c r="D8" s="46" t="s">
        <v>77</v>
      </c>
    </row>
    <row r="9" spans="1:4" x14ac:dyDescent="0.2">
      <c r="B9" s="23" t="s">
        <v>63</v>
      </c>
      <c r="C9" s="47">
        <v>74.099999999999994</v>
      </c>
      <c r="D9" s="47">
        <v>69.3</v>
      </c>
    </row>
    <row r="10" spans="1:4" x14ac:dyDescent="0.2">
      <c r="B10" s="3"/>
      <c r="C10" s="3"/>
      <c r="D10" s="3"/>
    </row>
    <row r="11" spans="1:4" x14ac:dyDescent="0.2">
      <c r="B11" s="3"/>
      <c r="C11" s="3"/>
      <c r="D11" s="3"/>
    </row>
    <row r="12" spans="1:4" ht="12.75" customHeight="1" x14ac:dyDescent="0.2"/>
    <row r="13" spans="1:4" ht="19.5" customHeight="1" x14ac:dyDescent="0.2"/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2017-11-21T12:47:20Z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941799342632293</vt:r8>
  </property>
</Properties>
</file>