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лёна\Downloads\"/>
    </mc:Choice>
  </mc:AlternateContent>
  <bookViews>
    <workbookView xWindow="0" yWindow="0" windowWidth="19200" windowHeight="7310" activeTab="3"/>
  </bookViews>
  <sheets>
    <sheet name="priebeh" sheetId="3" r:id="rId1"/>
    <sheet name="Statistika" sheetId="2" r:id="rId2"/>
    <sheet name="meranie" sheetId="4" r:id="rId3"/>
    <sheet name="graf" sheetId="5" r:id="rId4"/>
  </sheets>
  <calcPr calcId="152511"/>
</workbook>
</file>

<file path=xl/calcChain.xml><?xml version="1.0" encoding="utf-8"?>
<calcChain xmlns="http://schemas.openxmlformats.org/spreadsheetml/2006/main">
  <c r="M34" i="5" l="1"/>
  <c r="E4" i="4" a="1"/>
  <c r="E5" i="4" s="1"/>
  <c r="D7" i="2"/>
  <c r="I9" i="2"/>
  <c r="I8" i="2"/>
  <c r="I7" i="2"/>
  <c r="I6" i="2"/>
  <c r="I5" i="2"/>
  <c r="I4" i="2"/>
  <c r="G6" i="2"/>
  <c r="H6" i="2" s="1"/>
  <c r="G7" i="2" s="1"/>
  <c r="H7" i="2" s="1"/>
  <c r="G8" i="2" s="1"/>
  <c r="H8" i="2" s="1"/>
  <c r="H5" i="2"/>
  <c r="D4" i="2"/>
  <c r="H4" i="2" s="1"/>
  <c r="G5" i="2" s="1"/>
  <c r="D16" i="2"/>
  <c r="D14" i="2"/>
  <c r="D13" i="2"/>
  <c r="D12" i="2"/>
  <c r="D11" i="2"/>
  <c r="D10" i="2"/>
  <c r="D9" i="2"/>
  <c r="D8" i="2"/>
  <c r="D6" i="2"/>
  <c r="E7" i="4" l="1"/>
  <c r="F6" i="4"/>
  <c r="F8" i="4"/>
  <c r="F4" i="4"/>
  <c r="E8" i="4"/>
  <c r="E4" i="4"/>
  <c r="F7" i="4"/>
  <c r="E6" i="4"/>
  <c r="F5" i="4"/>
  <c r="D15" i="2"/>
  <c r="B5" i="3" l="1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4" i="3"/>
  <c r="E4" i="3"/>
</calcChain>
</file>

<file path=xl/sharedStrings.xml><?xml version="1.0" encoding="utf-8"?>
<sst xmlns="http://schemas.openxmlformats.org/spreadsheetml/2006/main" count="93" uniqueCount="31">
  <si>
    <t>Hodnoty</t>
  </si>
  <si>
    <t>Určte číselné charakteristiky štatistického súboru. Vytvorte Histogram ak je počet tried 5. Graf popiste</t>
  </si>
  <si>
    <t>Odkazujte sa na bunky</t>
  </si>
  <si>
    <t>hodnoty</t>
  </si>
  <si>
    <t>Nájdite a vykreslite najvhodnejšiu krivku pre dané hodnoty a zdôvodnite výber - okrem polynomickej 6 a 5 stupna</t>
  </si>
  <si>
    <r>
      <t xml:space="preserve">Vytvorte kruhový výsečový priestorový graf tak, aby výseč odpovedajúca hodnote </t>
    </r>
    <r>
      <rPr>
        <b/>
        <sz val="11"/>
        <color theme="1"/>
        <rFont val="Calibri"/>
        <family val="2"/>
        <charset val="238"/>
        <scheme val="minor"/>
      </rPr>
      <t xml:space="preserve">D </t>
    </r>
    <r>
      <rPr>
        <sz val="11"/>
        <color theme="1"/>
        <rFont val="Calibri"/>
        <family val="2"/>
        <charset val="238"/>
        <scheme val="minor"/>
      </rPr>
      <t>bola vysunutá</t>
    </r>
  </si>
  <si>
    <t>C</t>
  </si>
  <si>
    <t>B</t>
  </si>
  <si>
    <t>A</t>
  </si>
  <si>
    <t>D</t>
  </si>
  <si>
    <t>E</t>
  </si>
  <si>
    <r>
      <t>Vykreslite priebeh funkcie na intervale a</t>
    </r>
    <r>
      <rPr>
        <sz val="11"/>
        <color theme="1"/>
        <rFont val="Symbol"/>
        <family val="1"/>
        <charset val="2"/>
      </rPr>
      <t>Î</t>
    </r>
    <r>
      <rPr>
        <sz val="11"/>
        <color theme="1"/>
        <rFont val="Calibri"/>
        <family val="2"/>
        <charset val="238"/>
        <scheme val="minor"/>
      </rPr>
      <t>&lt;-10,14&gt; s krokom 0,5. Určte smerodajnú odchylku intervalu "k".  Graf popíšte.</t>
    </r>
  </si>
  <si>
    <t>a</t>
  </si>
  <si>
    <t>d</t>
  </si>
  <si>
    <t>k</t>
  </si>
  <si>
    <t>h</t>
  </si>
  <si>
    <t>Arifmeticky priemer</t>
  </si>
  <si>
    <t>MAX</t>
  </si>
  <si>
    <t>MIN</t>
  </si>
  <si>
    <t>POCET</t>
  </si>
  <si>
    <t>SUCET</t>
  </si>
  <si>
    <t>ROZPTYL</t>
  </si>
  <si>
    <t>SMERODAJNA ODCHYLKA</t>
  </si>
  <si>
    <t>SIKMOST</t>
  </si>
  <si>
    <t>SPICATOST</t>
  </si>
  <si>
    <t>ROZPATIE</t>
  </si>
  <si>
    <t>NAJCASTEJSIE CISLO</t>
  </si>
  <si>
    <t>DOLNA HRANA</t>
  </si>
  <si>
    <t>HORNA HRANA</t>
  </si>
  <si>
    <t>ABS. POCETNOST</t>
  </si>
  <si>
    <t>obdobie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</si>
</sst>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1" xfId="0" applyBorder="1"/>
    <xf numFmtId="0" fontId="1" fillId="0" borderId="1" xfId="0" applyFont="1" applyBorder="1"/>
    <xf numFmtId="2" fontId="0" fillId="0" borderId="1" xfId="0" applyNumberFormat="1" applyBorder="1"/>
    <xf numFmtId="0" fontId="0" fillId="0" borderId="0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Graf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priebeh!$A$4:$A$52</c:f>
              <c:numCache>
                <c:formatCode>General</c:formatCode>
                <c:ptCount val="49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  <c:pt idx="41">
                  <c:v>10.5</c:v>
                </c:pt>
                <c:pt idx="42">
                  <c:v>11</c:v>
                </c:pt>
                <c:pt idx="43">
                  <c:v>11.5</c:v>
                </c:pt>
                <c:pt idx="44">
                  <c:v>12</c:v>
                </c:pt>
                <c:pt idx="45">
                  <c:v>12.5</c:v>
                </c:pt>
                <c:pt idx="46">
                  <c:v>13</c:v>
                </c:pt>
                <c:pt idx="47">
                  <c:v>13.5</c:v>
                </c:pt>
                <c:pt idx="48">
                  <c:v>14</c:v>
                </c:pt>
              </c:numCache>
            </c:numRef>
          </c:xVal>
          <c:yVal>
            <c:numRef>
              <c:f>priebeh!$B$4:$B$52</c:f>
              <c:numCache>
                <c:formatCode>General</c:formatCode>
                <c:ptCount val="49"/>
                <c:pt idx="0">
                  <c:v>45.500860098196938</c:v>
                </c:pt>
                <c:pt idx="1">
                  <c:v>39.870904027856874</c:v>
                </c:pt>
                <c:pt idx="2">
                  <c:v>36.212627083375089</c:v>
                </c:pt>
                <c:pt idx="3">
                  <c:v>32.324233207510673</c:v>
                </c:pt>
                <c:pt idx="4">
                  <c:v>27.103150027449697</c:v>
                </c:pt>
                <c:pt idx="5">
                  <c:v>22.713733939334379</c:v>
                </c:pt>
                <c:pt idx="6">
                  <c:v>19.009982470119436</c:v>
                </c:pt>
                <c:pt idx="7">
                  <c:v>15.788904687441942</c:v>
                </c:pt>
                <c:pt idx="8">
                  <c:v>13.221274442993893</c:v>
                </c:pt>
                <c:pt idx="9">
                  <c:v>11.25187110689356</c:v>
                </c:pt>
                <c:pt idx="10">
                  <c:v>8.7978880809371933</c:v>
                </c:pt>
                <c:pt idx="11">
                  <c:v>5.0921944660177356</c:v>
                </c:pt>
                <c:pt idx="12">
                  <c:v>2.6976913858586076</c:v>
                </c:pt>
                <c:pt idx="13">
                  <c:v>2.5306526703149768</c:v>
                </c:pt>
                <c:pt idx="14">
                  <c:v>-0.21635831099782449</c:v>
                </c:pt>
                <c:pt idx="15">
                  <c:v>-1.6906511373529802</c:v>
                </c:pt>
                <c:pt idx="16">
                  <c:v>-1.3889875908841391</c:v>
                </c:pt>
                <c:pt idx="17">
                  <c:v>-3.8438835252907246</c:v>
                </c:pt>
                <c:pt idx="18">
                  <c:v>-2.0962693439267261</c:v>
                </c:pt>
                <c:pt idx="19">
                  <c:v>-3.8197522345253829</c:v>
                </c:pt>
                <c:pt idx="20">
                  <c:v>-0.87794822695268993</c:v>
                </c:pt>
                <c:pt idx="21">
                  <c:v>-0.96827461865278275</c:v>
                </c:pt>
                <c:pt idx="22">
                  <c:v>4.1510818719299598</c:v>
                </c:pt>
                <c:pt idx="23">
                  <c:v>8.1634351019480942</c:v>
                </c:pt>
                <c:pt idx="24">
                  <c:v>17.50263347750133</c:v>
                </c:pt>
                <c:pt idx="25">
                  <c:v>32.259331000938573</c:v>
                </c:pt>
                <c:pt idx="26">
                  <c:v>53.510039313573024</c:v>
                </c:pt>
                <c:pt idx="27">
                  <c:v>92.274852749137125</c:v>
                </c:pt>
                <c:pt idx="28">
                  <c:v>151.97793044832778</c:v>
                </c:pt>
                <c:pt idx="29">
                  <c:v>249.27699489823681</c:v>
                </c:pt>
                <c:pt idx="30">
                  <c:v>412.01108184164269</c:v>
                </c:pt>
                <c:pt idx="31">
                  <c:v>676.15303893219857</c:v>
                </c:pt>
                <c:pt idx="32">
                  <c:v>1109.0722831222261</c:v>
                </c:pt>
                <c:pt idx="33">
                  <c:v>1824.4598405984732</c:v>
                </c:pt>
                <c:pt idx="34">
                  <c:v>3001.8611142488708</c:v>
                </c:pt>
                <c:pt idx="35">
                  <c:v>4938.3348771417113</c:v>
                </c:pt>
                <c:pt idx="36">
                  <c:v>8129.4941556356216</c:v>
                </c:pt>
                <c:pt idx="37">
                  <c:v>13390.995459593658</c:v>
                </c:pt>
                <c:pt idx="38">
                  <c:v>22063.254812706495</c:v>
                </c:pt>
                <c:pt idx="39">
                  <c:v>36356.73026785699</c:v>
                </c:pt>
                <c:pt idx="40">
                  <c:v>59919.120135014236</c:v>
                </c:pt>
                <c:pt idx="41">
                  <c:v>98765.299901028178</c:v>
                </c:pt>
                <c:pt idx="42">
                  <c:v>162810.23965369732</c:v>
                </c:pt>
                <c:pt idx="43">
                  <c:v>268399.33464682591</c:v>
                </c:pt>
                <c:pt idx="44">
                  <c:v>442481.79349962791</c:v>
                </c:pt>
                <c:pt idx="45">
                  <c:v>729490.57422247936</c:v>
                </c:pt>
                <c:pt idx="46">
                  <c:v>1202684.0927423949</c:v>
                </c:pt>
                <c:pt idx="47">
                  <c:v>1982845.0252831376</c:v>
                </c:pt>
                <c:pt idx="48">
                  <c:v>3269109.776556503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344840"/>
        <c:axId val="299351112"/>
      </c:scatterChart>
      <c:valAx>
        <c:axId val="299344840"/>
        <c:scaling>
          <c:orientation val="minMax"/>
          <c:max val="14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351112"/>
        <c:crossesAt val="-15"/>
        <c:crossBetween val="midCat"/>
        <c:majorUnit val="1"/>
      </c:valAx>
      <c:valAx>
        <c:axId val="299351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344840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HISTOGRAM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Statistika!$I$4:$I$8</c:f>
              <c:numCache>
                <c:formatCode>General</c:formatCode>
                <c:ptCount val="5"/>
                <c:pt idx="0">
                  <c:v>10</c:v>
                </c:pt>
                <c:pt idx="1">
                  <c:v>16</c:v>
                </c:pt>
                <c:pt idx="2">
                  <c:v>7</c:v>
                </c:pt>
                <c:pt idx="3">
                  <c:v>9</c:v>
                </c:pt>
                <c:pt idx="4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453680192"/>
        <c:axId val="453681368"/>
      </c:barChart>
      <c:catAx>
        <c:axId val="453680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pocet tried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681368"/>
        <c:crosses val="autoZero"/>
        <c:auto val="1"/>
        <c:lblAlgn val="ctr"/>
        <c:lblOffset val="100"/>
        <c:noMultiLvlLbl val="0"/>
      </c:catAx>
      <c:valAx>
        <c:axId val="453681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abs.pocetnost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680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0"/>
            <c:trendlineLbl>
              <c:layout>
                <c:manualLayout>
                  <c:x val="9.5827865266841644E-2"/>
                  <c:y val="-0.1607739136774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meranie!$A$3:$A$32</c:f>
              <c:numCache>
                <c:formatCode>General</c:formatCode>
                <c:ptCount val="30"/>
                <c:pt idx="0">
                  <c:v>2.5</c:v>
                </c:pt>
                <c:pt idx="1">
                  <c:v>2.4</c:v>
                </c:pt>
                <c:pt idx="2">
                  <c:v>2.6</c:v>
                </c:pt>
                <c:pt idx="3">
                  <c:v>2.7</c:v>
                </c:pt>
                <c:pt idx="4">
                  <c:v>2.9</c:v>
                </c:pt>
                <c:pt idx="5">
                  <c:v>3</c:v>
                </c:pt>
                <c:pt idx="6">
                  <c:v>3.2</c:v>
                </c:pt>
                <c:pt idx="7">
                  <c:v>3.5</c:v>
                </c:pt>
                <c:pt idx="8">
                  <c:v>3.8</c:v>
                </c:pt>
                <c:pt idx="9">
                  <c:v>3.9</c:v>
                </c:pt>
                <c:pt idx="10">
                  <c:v>4</c:v>
                </c:pt>
                <c:pt idx="11">
                  <c:v>3.8</c:v>
                </c:pt>
                <c:pt idx="12">
                  <c:v>4.5</c:v>
                </c:pt>
                <c:pt idx="13">
                  <c:v>4.8</c:v>
                </c:pt>
                <c:pt idx="14">
                  <c:v>4.9000000000000004</c:v>
                </c:pt>
                <c:pt idx="15">
                  <c:v>5.0999999999999996</c:v>
                </c:pt>
                <c:pt idx="16">
                  <c:v>5.2</c:v>
                </c:pt>
                <c:pt idx="17">
                  <c:v>5.3</c:v>
                </c:pt>
                <c:pt idx="18">
                  <c:v>5.4</c:v>
                </c:pt>
                <c:pt idx="19">
                  <c:v>5.6</c:v>
                </c:pt>
                <c:pt idx="20">
                  <c:v>5.7</c:v>
                </c:pt>
                <c:pt idx="21">
                  <c:v>5.8</c:v>
                </c:pt>
                <c:pt idx="22">
                  <c:v>5.85</c:v>
                </c:pt>
                <c:pt idx="23">
                  <c:v>5.87</c:v>
                </c:pt>
                <c:pt idx="24">
                  <c:v>5.89</c:v>
                </c:pt>
                <c:pt idx="25">
                  <c:v>5.9</c:v>
                </c:pt>
                <c:pt idx="26">
                  <c:v>5.91</c:v>
                </c:pt>
                <c:pt idx="27">
                  <c:v>5.94</c:v>
                </c:pt>
                <c:pt idx="28">
                  <c:v>5.98</c:v>
                </c:pt>
                <c:pt idx="29">
                  <c:v>5.97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967936"/>
        <c:axId val="458966760"/>
      </c:scatterChart>
      <c:valAx>
        <c:axId val="45896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966760"/>
        <c:crosses val="autoZero"/>
        <c:crossBetween val="midCat"/>
      </c:valAx>
      <c:valAx>
        <c:axId val="458966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96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888888888888889E-2"/>
          <c:y val="0.20412037037037037"/>
          <c:w val="0.93888888888888888"/>
          <c:h val="0.6714577865266842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explosion val="1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explosion val="33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graf!$C$3:$C$7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graf!$D$3:$D$7</c:f>
              <c:numCache>
                <c:formatCode>General</c:formatCode>
                <c:ptCount val="5"/>
                <c:pt idx="0">
                  <c:v>18</c:v>
                </c:pt>
                <c:pt idx="1">
                  <c:v>8</c:v>
                </c:pt>
                <c:pt idx="2">
                  <c:v>11</c:v>
                </c:pt>
                <c:pt idx="3">
                  <c:v>14</c:v>
                </c:pt>
                <c:pt idx="4">
                  <c:v>9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354842</xdr:colOff>
      <xdr:row>3</xdr:row>
      <xdr:rowOff>170597</xdr:rowOff>
    </xdr:from>
    <xdr:to>
      <xdr:col>12</xdr:col>
      <xdr:colOff>484457</xdr:colOff>
      <xdr:row>6</xdr:row>
      <xdr:rowOff>111340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Object 2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xmlns="" id="{00000000-0008-0000-0100-0000020C0000}"/>
                </a:ext>
              </a:extLst>
            </xdr:cNvPr>
            <xdr:cNvSpPr txBox="1"/>
          </xdr:nvSpPr>
          <xdr:spPr>
            <a:xfrm>
              <a:off x="4543655" y="706009"/>
              <a:ext cx="3121624" cy="476156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sk-SK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𝑑</m:t>
                    </m:r>
                    <m:r>
                      <a:rPr lang="sk-SK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sk-SK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sk-SK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sk-SK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sk-SK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p>
                    <m:r>
                      <a:rPr lang="sk-SK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sk-SK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sk-SK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1+3</m:t>
                        </m:r>
                        <m:sSup>
                          <m:sSupPr>
                            <m:ctrlPr>
                              <a:rPr lang="sk-SK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sk-SK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sk-SK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sk-SK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−4</m:t>
                        </m:r>
                        <m:r>
                          <a:rPr lang="sk-SK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𝑘</m:t>
                        </m:r>
                      </m:num>
                      <m:den>
                        <m:r>
                          <a:rPr lang="sk-SK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6</m:t>
                        </m:r>
                      </m:den>
                    </m:f>
                    <m:r>
                      <a:rPr lang="sk-SK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func>
                      <m:funcPr>
                        <m:ctrlPr>
                          <a:rPr lang="sk-SK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sk-SK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cos</m:t>
                        </m:r>
                      </m:fName>
                      <m:e>
                        <m:d>
                          <m:dPr>
                            <m:ctrlPr>
                              <a:rPr lang="sk-SK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sk-SK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sk-SK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sk-SK" b="0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𝑎</m:t>
                                    </m:r>
                                  </m:e>
                                  <m:sup>
                                    <m:r>
                                      <a:rPr lang="sk-SK" b="0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ad>
                                  <m:radPr>
                                    <m:degHide m:val="on"/>
                                    <m:ctrlPr>
                                      <a:rPr lang="sk-SK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sk-SK" sz="1100" i="1"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  <m:r>
                                      <a:rPr lang="sk-SK" sz="1100" i="1"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𝑘</m:t>
                                    </m:r>
                                    <m:r>
                                      <a:rPr lang="sk-SK" sz="1100" i="1"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+</m:t>
                                    </m:r>
                                    <m:r>
                                      <a:rPr lang="sk-SK" sz="1100" b="0" i="1"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𝑎</m:t>
                                    </m:r>
                                  </m:e>
                                </m:rad>
                              </m:den>
                            </m:f>
                            <m:r>
                              <a:rPr lang="sk-SK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−6</m:t>
                            </m:r>
                            <m:r>
                              <a:rPr lang="sk-SK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d>
                      </m:e>
                    </m:func>
                  </m:oMath>
                </m:oMathPara>
              </a14:m>
              <a:endParaRPr lang="sk-SK"/>
            </a:p>
          </xdr:txBody>
        </xdr:sp>
      </mc:Choice>
      <mc:Fallback xmlns="">
        <xdr:sp macro="" textlink="">
          <xdr:nvSpPr>
            <xdr:cNvPr id="2" name="Object 2">
              <a:extLst>
                <a:ext uri="{63B3BB69-23CF-44E3-9099-C40C66FF867C}">
                  <a14:compatExt xmlns:a14="http://schemas.microsoft.com/office/drawing/2010/main"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 txBox="1"/>
          </xdr:nvSpPr>
          <xdr:spPr>
            <a:xfrm>
              <a:off x="4543655" y="706009"/>
              <a:ext cx="3121624" cy="476156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sk-SK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𝑑=𝑒^(𝑎+</a:t>
              </a:r>
              <a:r>
                <a:rPr lang="sk-SK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1)</a:t>
              </a:r>
              <a:r>
                <a:rPr lang="sk-SK" i="0">
                  <a:solidFill>
                    <a:srgbClr val="000000"/>
                  </a:solidFill>
                  <a:latin typeface="Cambria Math" panose="02040503050406030204" pitchFamily="18" charset="0"/>
                </a:rPr>
                <a:t>+(1+3𝑎^2−4𝑘)/6+cos⁡(</a:t>
              </a:r>
              <a:r>
                <a:rPr lang="sk-SK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𝑎^2/√(</a:t>
              </a:r>
              <a:r>
                <a:rPr lang="sk-SK" sz="1100" i="0">
                  <a:effectLst/>
                  <a:latin typeface="+mn-lt"/>
                  <a:ea typeface="+mn-ea"/>
                  <a:cs typeface="+mn-cs"/>
                </a:rPr>
                <a:t>2𝑘+</a:t>
              </a:r>
              <a:r>
                <a:rPr lang="sk-SK" sz="1100" b="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sk-SK" sz="1100" b="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sk-SK" i="0">
                  <a:solidFill>
                    <a:srgbClr val="000000"/>
                  </a:solidFill>
                  <a:latin typeface="Cambria Math" panose="02040503050406030204" pitchFamily="18" charset="0"/>
                </a:rPr>
                <a:t>−6𝑎)</a:t>
              </a:r>
              <a:endParaRPr lang="sk-SK"/>
            </a:p>
          </xdr:txBody>
        </xdr:sp>
      </mc:Fallback>
    </mc:AlternateContent>
    <xdr:clientData/>
  </xdr:twoCellAnchor>
  <xdr:twoCellAnchor>
    <xdr:from>
      <xdr:col>2</xdr:col>
      <xdr:colOff>222249</xdr:colOff>
      <xdr:row>6</xdr:row>
      <xdr:rowOff>115766</xdr:rowOff>
    </xdr:from>
    <xdr:to>
      <xdr:col>9</xdr:col>
      <xdr:colOff>520211</xdr:colOff>
      <xdr:row>21</xdr:row>
      <xdr:rowOff>74735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306108</xdr:colOff>
      <xdr:row>1</xdr:row>
      <xdr:rowOff>71158</xdr:rowOff>
    </xdr:from>
    <xdr:to>
      <xdr:col>16</xdr:col>
      <xdr:colOff>209177</xdr:colOff>
      <xdr:row>13</xdr:row>
      <xdr:rowOff>67237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327025</xdr:colOff>
      <xdr:row>12</xdr:row>
      <xdr:rowOff>66675</xdr:rowOff>
    </xdr:from>
    <xdr:to>
      <xdr:col>10</xdr:col>
      <xdr:colOff>22225</xdr:colOff>
      <xdr:row>27</xdr:row>
      <xdr:rowOff>47625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193675</xdr:colOff>
      <xdr:row>2</xdr:row>
      <xdr:rowOff>47625</xdr:rowOff>
    </xdr:from>
    <xdr:to>
      <xdr:col>11</xdr:col>
      <xdr:colOff>498475</xdr:colOff>
      <xdr:row>17</xdr:row>
      <xdr:rowOff>28575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zoomScale="85" zoomScaleNormal="85" workbookViewId="0">
      <selection activeCell="K18" sqref="K18"/>
    </sheetView>
  </sheetViews>
  <sheetFormatPr defaultRowHeight="14.5" x14ac:dyDescent="0.35"/>
  <cols>
    <col min="2" max="2" width="15.08984375" customWidth="1"/>
  </cols>
  <sheetData>
    <row r="1" spans="1:5" x14ac:dyDescent="0.35">
      <c r="A1" t="s">
        <v>11</v>
      </c>
    </row>
    <row r="2" spans="1:5" x14ac:dyDescent="0.35">
      <c r="A2" t="s">
        <v>2</v>
      </c>
    </row>
    <row r="3" spans="1:5" x14ac:dyDescent="0.35">
      <c r="A3" t="s">
        <v>12</v>
      </c>
      <c r="B3" t="s">
        <v>13</v>
      </c>
      <c r="E3" t="s">
        <v>14</v>
      </c>
    </row>
    <row r="4" spans="1:5" x14ac:dyDescent="0.35">
      <c r="A4">
        <v>-10</v>
      </c>
      <c r="B4">
        <f>EXP(A4+1)+(1+3*A4*A4-4*$E$4)/6+COS((A4*A4)/SQRT(2*$E$4+A4)-6*A4)</f>
        <v>45.500860098196938</v>
      </c>
      <c r="E4">
        <f>STDEV(A4:A52)</f>
        <v>7.144345083117603</v>
      </c>
    </row>
    <row r="5" spans="1:5" x14ac:dyDescent="0.35">
      <c r="A5">
        <v>-9.5</v>
      </c>
      <c r="B5">
        <f t="shared" ref="B5:B52" si="0">EXP(A5+1)+(1+3*A5*A5-4*$E$4)/6+COS((A5*A5)/SQRT(2*$E$4+A5)-6*A5)</f>
        <v>39.870904027856874</v>
      </c>
    </row>
    <row r="6" spans="1:5" x14ac:dyDescent="0.35">
      <c r="A6">
        <v>-9</v>
      </c>
      <c r="B6">
        <f t="shared" si="0"/>
        <v>36.212627083375089</v>
      </c>
    </row>
    <row r="7" spans="1:5" x14ac:dyDescent="0.35">
      <c r="A7">
        <v>-8.5</v>
      </c>
      <c r="B7">
        <f t="shared" si="0"/>
        <v>32.324233207510673</v>
      </c>
    </row>
    <row r="8" spans="1:5" x14ac:dyDescent="0.35">
      <c r="A8">
        <v>-8</v>
      </c>
      <c r="B8">
        <f t="shared" si="0"/>
        <v>27.103150027449697</v>
      </c>
    </row>
    <row r="9" spans="1:5" x14ac:dyDescent="0.35">
      <c r="A9">
        <v>-7.5</v>
      </c>
      <c r="B9">
        <f t="shared" si="0"/>
        <v>22.713733939334379</v>
      </c>
    </row>
    <row r="10" spans="1:5" x14ac:dyDescent="0.35">
      <c r="A10">
        <v>-7</v>
      </c>
      <c r="B10">
        <f t="shared" si="0"/>
        <v>19.009982470119436</v>
      </c>
    </row>
    <row r="11" spans="1:5" x14ac:dyDescent="0.35">
      <c r="A11">
        <v>-6.5</v>
      </c>
      <c r="B11">
        <f t="shared" si="0"/>
        <v>15.788904687441942</v>
      </c>
    </row>
    <row r="12" spans="1:5" x14ac:dyDescent="0.35">
      <c r="A12">
        <v>-6</v>
      </c>
      <c r="B12">
        <f t="shared" si="0"/>
        <v>13.221274442993893</v>
      </c>
    </row>
    <row r="13" spans="1:5" x14ac:dyDescent="0.35">
      <c r="A13">
        <v>-5.5</v>
      </c>
      <c r="B13">
        <f t="shared" si="0"/>
        <v>11.25187110689356</v>
      </c>
    </row>
    <row r="14" spans="1:5" x14ac:dyDescent="0.35">
      <c r="A14">
        <v>-5</v>
      </c>
      <c r="B14">
        <f t="shared" si="0"/>
        <v>8.7978880809371933</v>
      </c>
    </row>
    <row r="15" spans="1:5" x14ac:dyDescent="0.35">
      <c r="A15">
        <v>-4.5</v>
      </c>
      <c r="B15">
        <f t="shared" si="0"/>
        <v>5.0921944660177356</v>
      </c>
    </row>
    <row r="16" spans="1:5" x14ac:dyDescent="0.35">
      <c r="A16">
        <v>-4</v>
      </c>
      <c r="B16">
        <f t="shared" si="0"/>
        <v>2.6976913858586076</v>
      </c>
    </row>
    <row r="17" spans="1:2" x14ac:dyDescent="0.35">
      <c r="A17">
        <v>-3.5</v>
      </c>
      <c r="B17">
        <f t="shared" si="0"/>
        <v>2.5306526703149768</v>
      </c>
    </row>
    <row r="18" spans="1:2" x14ac:dyDescent="0.35">
      <c r="A18">
        <v>-3</v>
      </c>
      <c r="B18">
        <f t="shared" si="0"/>
        <v>-0.21635831099782449</v>
      </c>
    </row>
    <row r="19" spans="1:2" x14ac:dyDescent="0.35">
      <c r="A19">
        <v>-2.5</v>
      </c>
      <c r="B19">
        <f t="shared" si="0"/>
        <v>-1.6906511373529802</v>
      </c>
    </row>
    <row r="20" spans="1:2" x14ac:dyDescent="0.35">
      <c r="A20">
        <v>-2</v>
      </c>
      <c r="B20">
        <f t="shared" si="0"/>
        <v>-1.3889875908841391</v>
      </c>
    </row>
    <row r="21" spans="1:2" x14ac:dyDescent="0.35">
      <c r="A21">
        <v>-1.5</v>
      </c>
      <c r="B21">
        <f t="shared" si="0"/>
        <v>-3.8438835252907246</v>
      </c>
    </row>
    <row r="22" spans="1:2" x14ac:dyDescent="0.35">
      <c r="A22">
        <v>-1</v>
      </c>
      <c r="B22">
        <f t="shared" si="0"/>
        <v>-2.0962693439267261</v>
      </c>
    </row>
    <row r="23" spans="1:2" x14ac:dyDescent="0.35">
      <c r="A23">
        <v>-0.5</v>
      </c>
      <c r="B23">
        <f t="shared" si="0"/>
        <v>-3.8197522345253829</v>
      </c>
    </row>
    <row r="24" spans="1:2" x14ac:dyDescent="0.35">
      <c r="A24">
        <v>0</v>
      </c>
      <c r="B24">
        <f t="shared" si="0"/>
        <v>-0.87794822695268993</v>
      </c>
    </row>
    <row r="25" spans="1:2" x14ac:dyDescent="0.35">
      <c r="A25">
        <v>0.5</v>
      </c>
      <c r="B25">
        <f t="shared" si="0"/>
        <v>-0.96827461865278275</v>
      </c>
    </row>
    <row r="26" spans="1:2" x14ac:dyDescent="0.35">
      <c r="A26">
        <v>1</v>
      </c>
      <c r="B26">
        <f t="shared" si="0"/>
        <v>4.1510818719299598</v>
      </c>
    </row>
    <row r="27" spans="1:2" x14ac:dyDescent="0.35">
      <c r="A27">
        <v>1.5</v>
      </c>
      <c r="B27">
        <f t="shared" si="0"/>
        <v>8.1634351019480942</v>
      </c>
    </row>
    <row r="28" spans="1:2" x14ac:dyDescent="0.35">
      <c r="A28">
        <v>2</v>
      </c>
      <c r="B28">
        <f t="shared" si="0"/>
        <v>17.50263347750133</v>
      </c>
    </row>
    <row r="29" spans="1:2" x14ac:dyDescent="0.35">
      <c r="A29">
        <v>2.5</v>
      </c>
      <c r="B29">
        <f t="shared" si="0"/>
        <v>32.259331000938573</v>
      </c>
    </row>
    <row r="30" spans="1:2" x14ac:dyDescent="0.35">
      <c r="A30">
        <v>3</v>
      </c>
      <c r="B30">
        <f t="shared" si="0"/>
        <v>53.510039313573024</v>
      </c>
    </row>
    <row r="31" spans="1:2" x14ac:dyDescent="0.35">
      <c r="A31">
        <v>3.5</v>
      </c>
      <c r="B31">
        <f t="shared" si="0"/>
        <v>92.274852749137125</v>
      </c>
    </row>
    <row r="32" spans="1:2" x14ac:dyDescent="0.35">
      <c r="A32">
        <v>4</v>
      </c>
      <c r="B32">
        <f t="shared" si="0"/>
        <v>151.97793044832778</v>
      </c>
    </row>
    <row r="33" spans="1:2" x14ac:dyDescent="0.35">
      <c r="A33">
        <v>4.5</v>
      </c>
      <c r="B33">
        <f t="shared" si="0"/>
        <v>249.27699489823681</v>
      </c>
    </row>
    <row r="34" spans="1:2" x14ac:dyDescent="0.35">
      <c r="A34">
        <v>5</v>
      </c>
      <c r="B34">
        <f t="shared" si="0"/>
        <v>412.01108184164269</v>
      </c>
    </row>
    <row r="35" spans="1:2" x14ac:dyDescent="0.35">
      <c r="A35">
        <v>5.5</v>
      </c>
      <c r="B35">
        <f t="shared" si="0"/>
        <v>676.15303893219857</v>
      </c>
    </row>
    <row r="36" spans="1:2" x14ac:dyDescent="0.35">
      <c r="A36">
        <v>6</v>
      </c>
      <c r="B36">
        <f t="shared" si="0"/>
        <v>1109.0722831222261</v>
      </c>
    </row>
    <row r="37" spans="1:2" x14ac:dyDescent="0.35">
      <c r="A37">
        <v>6.5</v>
      </c>
      <c r="B37">
        <f t="shared" si="0"/>
        <v>1824.4598405984732</v>
      </c>
    </row>
    <row r="38" spans="1:2" x14ac:dyDescent="0.35">
      <c r="A38">
        <v>7</v>
      </c>
      <c r="B38">
        <f t="shared" si="0"/>
        <v>3001.8611142488708</v>
      </c>
    </row>
    <row r="39" spans="1:2" x14ac:dyDescent="0.35">
      <c r="A39">
        <v>7.5</v>
      </c>
      <c r="B39">
        <f t="shared" si="0"/>
        <v>4938.3348771417113</v>
      </c>
    </row>
    <row r="40" spans="1:2" x14ac:dyDescent="0.35">
      <c r="A40">
        <v>8</v>
      </c>
      <c r="B40">
        <f t="shared" si="0"/>
        <v>8129.4941556356216</v>
      </c>
    </row>
    <row r="41" spans="1:2" x14ac:dyDescent="0.35">
      <c r="A41">
        <v>8.5</v>
      </c>
      <c r="B41">
        <f t="shared" si="0"/>
        <v>13390.995459593658</v>
      </c>
    </row>
    <row r="42" spans="1:2" x14ac:dyDescent="0.35">
      <c r="A42">
        <v>9</v>
      </c>
      <c r="B42">
        <f t="shared" si="0"/>
        <v>22063.254812706495</v>
      </c>
    </row>
    <row r="43" spans="1:2" x14ac:dyDescent="0.35">
      <c r="A43">
        <v>9.5</v>
      </c>
      <c r="B43">
        <f t="shared" si="0"/>
        <v>36356.73026785699</v>
      </c>
    </row>
    <row r="44" spans="1:2" x14ac:dyDescent="0.35">
      <c r="A44">
        <v>10</v>
      </c>
      <c r="B44">
        <f t="shared" si="0"/>
        <v>59919.120135014236</v>
      </c>
    </row>
    <row r="45" spans="1:2" x14ac:dyDescent="0.35">
      <c r="A45">
        <v>10.5</v>
      </c>
      <c r="B45">
        <f t="shared" si="0"/>
        <v>98765.299901028178</v>
      </c>
    </row>
    <row r="46" spans="1:2" x14ac:dyDescent="0.35">
      <c r="A46">
        <v>11</v>
      </c>
      <c r="B46">
        <f t="shared" si="0"/>
        <v>162810.23965369732</v>
      </c>
    </row>
    <row r="47" spans="1:2" x14ac:dyDescent="0.35">
      <c r="A47">
        <v>11.5</v>
      </c>
      <c r="B47">
        <f t="shared" si="0"/>
        <v>268399.33464682591</v>
      </c>
    </row>
    <row r="48" spans="1:2" x14ac:dyDescent="0.35">
      <c r="A48">
        <v>12</v>
      </c>
      <c r="B48">
        <f t="shared" si="0"/>
        <v>442481.79349962791</v>
      </c>
    </row>
    <row r="49" spans="1:2" x14ac:dyDescent="0.35">
      <c r="A49">
        <v>12.5</v>
      </c>
      <c r="B49">
        <f t="shared" si="0"/>
        <v>729490.57422247936</v>
      </c>
    </row>
    <row r="50" spans="1:2" x14ac:dyDescent="0.35">
      <c r="A50">
        <v>13</v>
      </c>
      <c r="B50">
        <f t="shared" si="0"/>
        <v>1202684.0927423949</v>
      </c>
    </row>
    <row r="51" spans="1:2" x14ac:dyDescent="0.35">
      <c r="A51">
        <v>13.5</v>
      </c>
      <c r="B51">
        <f t="shared" si="0"/>
        <v>1982845.0252831376</v>
      </c>
    </row>
    <row r="52" spans="1:2" x14ac:dyDescent="0.35">
      <c r="A52">
        <v>14</v>
      </c>
      <c r="B52">
        <f t="shared" si="0"/>
        <v>3269109.776556503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zoomScale="85" zoomScaleNormal="85" workbookViewId="0">
      <selection activeCell="G4" sqref="G4"/>
    </sheetView>
  </sheetViews>
  <sheetFormatPr defaultRowHeight="14.5" x14ac:dyDescent="0.35"/>
  <cols>
    <col min="1" max="1" width="10.90625" customWidth="1"/>
    <col min="3" max="3" width="22.1796875" bestFit="1" customWidth="1"/>
    <col min="4" max="4" width="13.36328125" customWidth="1"/>
    <col min="6" max="6" width="7.7265625" customWidth="1"/>
    <col min="7" max="7" width="13.26953125" bestFit="1" customWidth="1"/>
    <col min="8" max="8" width="13.54296875" bestFit="1" customWidth="1"/>
    <col min="9" max="9" width="15.08984375" bestFit="1" customWidth="1"/>
  </cols>
  <sheetData>
    <row r="1" spans="1:9" x14ac:dyDescent="0.35">
      <c r="A1" s="1" t="s">
        <v>0</v>
      </c>
      <c r="B1" t="s">
        <v>1</v>
      </c>
    </row>
    <row r="2" spans="1:9" x14ac:dyDescent="0.35">
      <c r="A2" s="1">
        <v>0.20833333333333334</v>
      </c>
      <c r="C2" s="5"/>
      <c r="D2" s="5"/>
    </row>
    <row r="3" spans="1:9" x14ac:dyDescent="0.35">
      <c r="A3" s="1">
        <v>0.20833333333333334</v>
      </c>
      <c r="C3" s="2" t="s">
        <v>14</v>
      </c>
      <c r="D3" s="2">
        <v>5</v>
      </c>
      <c r="F3" s="4"/>
      <c r="G3" s="2" t="s">
        <v>27</v>
      </c>
      <c r="H3" s="2" t="s">
        <v>28</v>
      </c>
      <c r="I3" s="2" t="s">
        <v>29</v>
      </c>
    </row>
    <row r="4" spans="1:9" x14ac:dyDescent="0.35">
      <c r="A4" s="1">
        <v>0.20833333333333334</v>
      </c>
      <c r="C4" s="2" t="s">
        <v>15</v>
      </c>
      <c r="D4" s="2">
        <f>(MAX(A2:A55)-MIN(A2:A55))/D3</f>
        <v>8.533333333333333E-2</v>
      </c>
      <c r="F4" s="2">
        <v>1</v>
      </c>
      <c r="G4" s="2">
        <v>0.21</v>
      </c>
      <c r="H4" s="2">
        <f>G4+$D$4</f>
        <v>0.29533333333333334</v>
      </c>
      <c r="I4" s="2">
        <f>COUNT(A2:A11)</f>
        <v>10</v>
      </c>
    </row>
    <row r="5" spans="1:9" x14ac:dyDescent="0.35">
      <c r="A5" s="1">
        <v>0.21833333333333335</v>
      </c>
      <c r="C5" s="5"/>
      <c r="D5" s="5"/>
      <c r="F5" s="2">
        <v>2</v>
      </c>
      <c r="G5" s="2">
        <f>H4</f>
        <v>0.29533333333333334</v>
      </c>
      <c r="H5" s="2">
        <f>G5+$D$4</f>
        <v>0.38066666666666665</v>
      </c>
      <c r="I5" s="2">
        <f>COUNT(A12:A27)</f>
        <v>16</v>
      </c>
    </row>
    <row r="6" spans="1:9" x14ac:dyDescent="0.35">
      <c r="A6" s="1">
        <v>0.25</v>
      </c>
      <c r="C6" s="2" t="s">
        <v>16</v>
      </c>
      <c r="D6" s="4">
        <f>AVERAGE(A2:A55)</f>
        <v>0.42922839506172844</v>
      </c>
      <c r="F6" s="2">
        <v>3</v>
      </c>
      <c r="G6" s="2">
        <f t="shared" ref="G6:G8" si="0">H5</f>
        <v>0.38066666666666665</v>
      </c>
      <c r="H6" s="2">
        <f t="shared" ref="H6:H8" si="1">G6+$D$4</f>
        <v>0.46599999999999997</v>
      </c>
      <c r="I6" s="2">
        <f>COUNT(A28:A34)</f>
        <v>7</v>
      </c>
    </row>
    <row r="7" spans="1:9" x14ac:dyDescent="0.35">
      <c r="A7" s="1">
        <v>0.29166666666666669</v>
      </c>
      <c r="C7" s="2" t="s">
        <v>17</v>
      </c>
      <c r="D7" s="4">
        <f>MAX(A2:A55)</f>
        <v>0.63500000000000001</v>
      </c>
      <c r="F7" s="2">
        <v>4</v>
      </c>
      <c r="G7" s="2">
        <f t="shared" si="0"/>
        <v>0.46599999999999997</v>
      </c>
      <c r="H7" s="2">
        <f t="shared" si="1"/>
        <v>0.55133333333333334</v>
      </c>
      <c r="I7" s="2">
        <f>COUNT(A35:A43)</f>
        <v>9</v>
      </c>
    </row>
    <row r="8" spans="1:9" x14ac:dyDescent="0.35">
      <c r="A8" s="1">
        <v>0.29166666666666669</v>
      </c>
      <c r="C8" s="2" t="s">
        <v>18</v>
      </c>
      <c r="D8" s="4">
        <f>MIN(A2:A55)</f>
        <v>0.20833333333333334</v>
      </c>
      <c r="F8" s="6">
        <v>5</v>
      </c>
      <c r="G8" s="2">
        <f t="shared" si="0"/>
        <v>0.55133333333333334</v>
      </c>
      <c r="H8" s="2">
        <f t="shared" si="1"/>
        <v>0.63666666666666671</v>
      </c>
      <c r="I8" s="2">
        <f>COUNT(A44:A55)</f>
        <v>12</v>
      </c>
    </row>
    <row r="9" spans="1:9" x14ac:dyDescent="0.35">
      <c r="A9" s="1">
        <v>0.29166666666666669</v>
      </c>
      <c r="C9" s="2" t="s">
        <v>19</v>
      </c>
      <c r="D9" s="2">
        <f>COUNT(A2:A55)</f>
        <v>54</v>
      </c>
      <c r="I9">
        <f>SUM(I4:I8)</f>
        <v>54</v>
      </c>
    </row>
    <row r="10" spans="1:9" x14ac:dyDescent="0.35">
      <c r="A10" s="1">
        <v>0.29166666666666669</v>
      </c>
      <c r="C10" s="2" t="s">
        <v>20</v>
      </c>
      <c r="D10" s="4">
        <f>SUM(A2:A55)</f>
        <v>23.178333333333335</v>
      </c>
    </row>
    <row r="11" spans="1:9" x14ac:dyDescent="0.35">
      <c r="A11" s="1">
        <v>0.29166666666666669</v>
      </c>
      <c r="C11" s="2" t="s">
        <v>21</v>
      </c>
      <c r="D11" s="2">
        <f>VAR(A2:A55)</f>
        <v>1.8040640771799066E-2</v>
      </c>
    </row>
    <row r="12" spans="1:9" x14ac:dyDescent="0.35">
      <c r="A12" s="1">
        <v>0.30166666666666669</v>
      </c>
      <c r="C12" s="3" t="s">
        <v>22</v>
      </c>
      <c r="D12" s="2">
        <f>STDEV(A2:A55)</f>
        <v>0.13431545246842996</v>
      </c>
    </row>
    <row r="13" spans="1:9" x14ac:dyDescent="0.35">
      <c r="A13" s="1">
        <v>0.30166666666666669</v>
      </c>
      <c r="C13" s="2" t="s">
        <v>23</v>
      </c>
      <c r="D13" s="2">
        <f>SKEW(A2:A55)</f>
        <v>0.20655289505745056</v>
      </c>
    </row>
    <row r="14" spans="1:9" x14ac:dyDescent="0.35">
      <c r="A14" s="1">
        <v>0.33333333333333331</v>
      </c>
      <c r="C14" s="2" t="s">
        <v>24</v>
      </c>
      <c r="D14" s="2">
        <f>KURT(A2:A55)</f>
        <v>-1.1564055988574071</v>
      </c>
    </row>
    <row r="15" spans="1:9" x14ac:dyDescent="0.35">
      <c r="A15" s="1">
        <v>0.33333333333333331</v>
      </c>
      <c r="C15" s="2" t="s">
        <v>25</v>
      </c>
      <c r="D15" s="2">
        <f>D7-D8</f>
        <v>0.42666666666666664</v>
      </c>
    </row>
    <row r="16" spans="1:9" x14ac:dyDescent="0.35">
      <c r="A16" s="1">
        <v>0.33333333333333331</v>
      </c>
      <c r="C16" s="2" t="s">
        <v>26</v>
      </c>
      <c r="D16" s="2">
        <f>MODE(A2:A55)</f>
        <v>0.375</v>
      </c>
    </row>
    <row r="17" spans="1:2" x14ac:dyDescent="0.35">
      <c r="A17" s="1">
        <v>0.33333333333333331</v>
      </c>
    </row>
    <row r="18" spans="1:2" x14ac:dyDescent="0.35">
      <c r="A18" s="1">
        <v>0.34333333333333332</v>
      </c>
    </row>
    <row r="19" spans="1:2" x14ac:dyDescent="0.35">
      <c r="A19" s="1">
        <v>0.375</v>
      </c>
    </row>
    <row r="20" spans="1:2" x14ac:dyDescent="0.35">
      <c r="A20" s="1">
        <v>0.375</v>
      </c>
    </row>
    <row r="21" spans="1:2" x14ac:dyDescent="0.35">
      <c r="A21" s="1">
        <v>0.375</v>
      </c>
    </row>
    <row r="22" spans="1:2" x14ac:dyDescent="0.35">
      <c r="A22" s="1">
        <v>0.375</v>
      </c>
    </row>
    <row r="23" spans="1:2" x14ac:dyDescent="0.35">
      <c r="A23" s="1">
        <v>0.375</v>
      </c>
    </row>
    <row r="24" spans="1:2" x14ac:dyDescent="0.35">
      <c r="A24" s="1">
        <v>0.375</v>
      </c>
    </row>
    <row r="25" spans="1:2" x14ac:dyDescent="0.35">
      <c r="A25" s="1">
        <v>0.375</v>
      </c>
    </row>
    <row r="26" spans="1:2" x14ac:dyDescent="0.35">
      <c r="A26" s="1">
        <v>0.375</v>
      </c>
    </row>
    <row r="27" spans="1:2" x14ac:dyDescent="0.35">
      <c r="A27" s="1">
        <v>0.375</v>
      </c>
    </row>
    <row r="28" spans="1:2" x14ac:dyDescent="0.35">
      <c r="A28" s="1">
        <v>0.38500000000000001</v>
      </c>
      <c r="B28" s="1"/>
    </row>
    <row r="29" spans="1:2" x14ac:dyDescent="0.35">
      <c r="A29" s="1">
        <v>0.38500000000000001</v>
      </c>
      <c r="B29" s="1"/>
    </row>
    <row r="30" spans="1:2" x14ac:dyDescent="0.35">
      <c r="A30" s="1">
        <v>0.38500000000000001</v>
      </c>
      <c r="B30" s="1"/>
    </row>
    <row r="31" spans="1:2" x14ac:dyDescent="0.35">
      <c r="A31" s="1">
        <v>0.38500000000000001</v>
      </c>
      <c r="B31" s="1"/>
    </row>
    <row r="32" spans="1:2" x14ac:dyDescent="0.35">
      <c r="A32" s="1">
        <v>0.41666666666666669</v>
      </c>
      <c r="B32" s="1"/>
    </row>
    <row r="33" spans="1:4" x14ac:dyDescent="0.35">
      <c r="A33" s="1">
        <v>0.45833333333333331</v>
      </c>
      <c r="B33" s="1"/>
    </row>
    <row r="34" spans="1:4" x14ac:dyDescent="0.35">
      <c r="A34" s="1">
        <v>0.45833333333333331</v>
      </c>
      <c r="B34" s="1"/>
    </row>
    <row r="35" spans="1:4" x14ac:dyDescent="0.35">
      <c r="A35" s="1">
        <v>0.46833333333333332</v>
      </c>
      <c r="B35" s="1"/>
    </row>
    <row r="36" spans="1:4" x14ac:dyDescent="0.35">
      <c r="A36" s="1">
        <v>0.46833333333333332</v>
      </c>
      <c r="B36" s="1"/>
    </row>
    <row r="37" spans="1:4" x14ac:dyDescent="0.35">
      <c r="A37" s="1">
        <v>0.5</v>
      </c>
      <c r="B37" s="1"/>
    </row>
    <row r="38" spans="1:4" x14ac:dyDescent="0.35">
      <c r="A38" s="1">
        <v>0.5</v>
      </c>
      <c r="B38" s="1"/>
      <c r="C38" s="5"/>
      <c r="D38" s="5"/>
    </row>
    <row r="39" spans="1:4" x14ac:dyDescent="0.35">
      <c r="A39" s="1">
        <v>0.5</v>
      </c>
      <c r="B39" s="1"/>
      <c r="C39" s="5"/>
      <c r="D39" s="5"/>
    </row>
    <row r="40" spans="1:4" x14ac:dyDescent="0.35">
      <c r="A40" s="1">
        <v>0.54166666666666663</v>
      </c>
      <c r="B40" s="1"/>
    </row>
    <row r="41" spans="1:4" x14ac:dyDescent="0.35">
      <c r="A41" s="1">
        <v>0.54166666666666663</v>
      </c>
      <c r="B41" s="1"/>
    </row>
    <row r="42" spans="1:4" x14ac:dyDescent="0.35">
      <c r="A42" s="1">
        <v>0.55166666666666664</v>
      </c>
    </row>
    <row r="43" spans="1:4" x14ac:dyDescent="0.35">
      <c r="A43" s="1">
        <v>0.55166666666666664</v>
      </c>
    </row>
    <row r="44" spans="1:4" x14ac:dyDescent="0.35">
      <c r="A44" s="1">
        <v>0.57999999999999996</v>
      </c>
      <c r="C44" s="5"/>
      <c r="D44" s="5"/>
    </row>
    <row r="45" spans="1:4" x14ac:dyDescent="0.35">
      <c r="A45" s="1">
        <v>0.625</v>
      </c>
    </row>
    <row r="46" spans="1:4" x14ac:dyDescent="0.35">
      <c r="A46" s="1">
        <v>0.625</v>
      </c>
      <c r="C46" s="5"/>
      <c r="D46" s="5"/>
    </row>
    <row r="47" spans="1:4" x14ac:dyDescent="0.35">
      <c r="A47" s="1">
        <v>0.625</v>
      </c>
    </row>
    <row r="48" spans="1:4" x14ac:dyDescent="0.35">
      <c r="A48" s="1">
        <v>0.625</v>
      </c>
    </row>
    <row r="49" spans="1:4" x14ac:dyDescent="0.35">
      <c r="A49" s="1">
        <v>0.625</v>
      </c>
    </row>
    <row r="50" spans="1:4" x14ac:dyDescent="0.35">
      <c r="A50" s="1">
        <v>0.625</v>
      </c>
    </row>
    <row r="51" spans="1:4" x14ac:dyDescent="0.35">
      <c r="A51" s="1">
        <v>0.625</v>
      </c>
    </row>
    <row r="52" spans="1:4" x14ac:dyDescent="0.35">
      <c r="A52" s="1">
        <v>0.625</v>
      </c>
      <c r="C52" s="5"/>
      <c r="D52" s="5"/>
    </row>
    <row r="53" spans="1:4" x14ac:dyDescent="0.35">
      <c r="A53" s="1">
        <v>0.625</v>
      </c>
    </row>
    <row r="54" spans="1:4" x14ac:dyDescent="0.35">
      <c r="A54" s="1">
        <v>0.63500000000000001</v>
      </c>
    </row>
    <row r="55" spans="1:4" x14ac:dyDescent="0.35">
      <c r="A55" s="1">
        <v>0.63500000000000001</v>
      </c>
    </row>
  </sheetData>
  <sortState ref="A2:A55">
    <sortCondition ref="A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2" workbookViewId="0">
      <selection activeCell="A3" sqref="A3:A32"/>
    </sheetView>
  </sheetViews>
  <sheetFormatPr defaultRowHeight="14.5" x14ac:dyDescent="0.35"/>
  <sheetData>
    <row r="1" spans="1:6" x14ac:dyDescent="0.35">
      <c r="A1" t="s">
        <v>4</v>
      </c>
    </row>
    <row r="2" spans="1:6" x14ac:dyDescent="0.35">
      <c r="A2" t="s">
        <v>3</v>
      </c>
      <c r="B2" t="s">
        <v>30</v>
      </c>
    </row>
    <row r="3" spans="1:6" x14ac:dyDescent="0.35">
      <c r="A3">
        <v>2.5</v>
      </c>
      <c r="B3">
        <v>1</v>
      </c>
    </row>
    <row r="4" spans="1:6" x14ac:dyDescent="0.35">
      <c r="A4">
        <v>2.4</v>
      </c>
      <c r="B4">
        <v>2</v>
      </c>
      <c r="E4">
        <f t="array" ref="E4:F8">LINEST(A3:A32,B3:B32,1,1)</f>
        <v>0.14014905450500567</v>
      </c>
      <c r="F4">
        <v>2.4246896551724118</v>
      </c>
    </row>
    <row r="5" spans="1:6" x14ac:dyDescent="0.35">
      <c r="A5">
        <v>2.6</v>
      </c>
      <c r="B5">
        <v>3</v>
      </c>
      <c r="E5">
        <v>6.6910434936695825E-3</v>
      </c>
      <c r="F5">
        <v>0.11878565373368305</v>
      </c>
    </row>
    <row r="6" spans="1:6" x14ac:dyDescent="0.35">
      <c r="A6">
        <v>2.7</v>
      </c>
      <c r="B6">
        <v>4</v>
      </c>
      <c r="E6">
        <v>0.94000753229263545</v>
      </c>
      <c r="F6">
        <v>0.31720768696441637</v>
      </c>
    </row>
    <row r="7" spans="1:6" x14ac:dyDescent="0.35">
      <c r="A7">
        <v>2.9</v>
      </c>
      <c r="B7">
        <v>5</v>
      </c>
      <c r="E7">
        <v>438.72525852045919</v>
      </c>
      <c r="F7">
        <v>28</v>
      </c>
    </row>
    <row r="8" spans="1:6" x14ac:dyDescent="0.35">
      <c r="A8">
        <v>3</v>
      </c>
      <c r="B8">
        <v>6</v>
      </c>
      <c r="E8">
        <v>44.144849933259174</v>
      </c>
      <c r="F8">
        <v>2.8173800667408249</v>
      </c>
    </row>
    <row r="9" spans="1:6" x14ac:dyDescent="0.35">
      <c r="A9">
        <v>3.2</v>
      </c>
      <c r="B9">
        <v>7</v>
      </c>
    </row>
    <row r="10" spans="1:6" x14ac:dyDescent="0.35">
      <c r="A10">
        <v>3.5</v>
      </c>
      <c r="B10">
        <v>8</v>
      </c>
    </row>
    <row r="11" spans="1:6" x14ac:dyDescent="0.35">
      <c r="A11">
        <v>3.8</v>
      </c>
      <c r="B11">
        <v>9</v>
      </c>
    </row>
    <row r="12" spans="1:6" x14ac:dyDescent="0.35">
      <c r="A12">
        <v>3.9</v>
      </c>
      <c r="B12">
        <v>10</v>
      </c>
    </row>
    <row r="13" spans="1:6" x14ac:dyDescent="0.35">
      <c r="A13">
        <v>4</v>
      </c>
      <c r="B13">
        <v>11</v>
      </c>
    </row>
    <row r="14" spans="1:6" x14ac:dyDescent="0.35">
      <c r="A14">
        <v>3.8</v>
      </c>
      <c r="B14">
        <v>12</v>
      </c>
    </row>
    <row r="15" spans="1:6" x14ac:dyDescent="0.35">
      <c r="A15">
        <v>4.5</v>
      </c>
      <c r="B15">
        <v>13</v>
      </c>
    </row>
    <row r="16" spans="1:6" x14ac:dyDescent="0.35">
      <c r="A16">
        <v>4.8</v>
      </c>
      <c r="B16">
        <v>14</v>
      </c>
    </row>
    <row r="17" spans="1:2" x14ac:dyDescent="0.35">
      <c r="A17">
        <v>4.9000000000000004</v>
      </c>
      <c r="B17">
        <v>15</v>
      </c>
    </row>
    <row r="18" spans="1:2" x14ac:dyDescent="0.35">
      <c r="A18">
        <v>5.0999999999999996</v>
      </c>
      <c r="B18">
        <v>16</v>
      </c>
    </row>
    <row r="19" spans="1:2" x14ac:dyDescent="0.35">
      <c r="A19">
        <v>5.2</v>
      </c>
      <c r="B19">
        <v>17</v>
      </c>
    </row>
    <row r="20" spans="1:2" x14ac:dyDescent="0.35">
      <c r="A20">
        <v>5.3</v>
      </c>
      <c r="B20">
        <v>18</v>
      </c>
    </row>
    <row r="21" spans="1:2" x14ac:dyDescent="0.35">
      <c r="A21">
        <v>5.4</v>
      </c>
      <c r="B21">
        <v>19</v>
      </c>
    </row>
    <row r="22" spans="1:2" x14ac:dyDescent="0.35">
      <c r="A22">
        <v>5.6</v>
      </c>
      <c r="B22">
        <v>20</v>
      </c>
    </row>
    <row r="23" spans="1:2" x14ac:dyDescent="0.35">
      <c r="A23">
        <v>5.7</v>
      </c>
      <c r="B23">
        <v>21</v>
      </c>
    </row>
    <row r="24" spans="1:2" x14ac:dyDescent="0.35">
      <c r="A24">
        <v>5.8</v>
      </c>
      <c r="B24">
        <v>22</v>
      </c>
    </row>
    <row r="25" spans="1:2" x14ac:dyDescent="0.35">
      <c r="A25">
        <v>5.85</v>
      </c>
      <c r="B25">
        <v>23</v>
      </c>
    </row>
    <row r="26" spans="1:2" x14ac:dyDescent="0.35">
      <c r="A26">
        <v>5.87</v>
      </c>
      <c r="B26">
        <v>24</v>
      </c>
    </row>
    <row r="27" spans="1:2" x14ac:dyDescent="0.35">
      <c r="A27">
        <v>5.89</v>
      </c>
      <c r="B27">
        <v>25</v>
      </c>
    </row>
    <row r="28" spans="1:2" x14ac:dyDescent="0.35">
      <c r="A28">
        <v>5.9</v>
      </c>
      <c r="B28">
        <v>26</v>
      </c>
    </row>
    <row r="29" spans="1:2" x14ac:dyDescent="0.35">
      <c r="A29">
        <v>5.91</v>
      </c>
      <c r="B29">
        <v>27</v>
      </c>
    </row>
    <row r="30" spans="1:2" x14ac:dyDescent="0.35">
      <c r="A30">
        <v>5.94</v>
      </c>
      <c r="B30">
        <v>28</v>
      </c>
    </row>
    <row r="31" spans="1:2" x14ac:dyDescent="0.35">
      <c r="A31">
        <v>5.98</v>
      </c>
      <c r="B31">
        <v>29</v>
      </c>
    </row>
    <row r="32" spans="1:2" x14ac:dyDescent="0.35">
      <c r="A32">
        <v>5.97</v>
      </c>
      <c r="B32">
        <v>30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workbookViewId="0">
      <selection activeCell="D15" sqref="D15"/>
    </sheetView>
  </sheetViews>
  <sheetFormatPr defaultRowHeight="14.5" x14ac:dyDescent="0.35"/>
  <sheetData>
    <row r="1" spans="1:4" x14ac:dyDescent="0.35">
      <c r="A1" t="s">
        <v>5</v>
      </c>
    </row>
    <row r="2" spans="1:4" x14ac:dyDescent="0.35">
      <c r="A2" t="s">
        <v>3</v>
      </c>
    </row>
    <row r="3" spans="1:4" x14ac:dyDescent="0.35">
      <c r="A3" t="s">
        <v>8</v>
      </c>
      <c r="C3" t="s">
        <v>8</v>
      </c>
      <c r="D3">
        <v>18</v>
      </c>
    </row>
    <row r="4" spans="1:4" x14ac:dyDescent="0.35">
      <c r="A4" t="s">
        <v>8</v>
      </c>
      <c r="C4" t="s">
        <v>7</v>
      </c>
      <c r="D4">
        <v>8</v>
      </c>
    </row>
    <row r="5" spans="1:4" x14ac:dyDescent="0.35">
      <c r="A5" t="s">
        <v>8</v>
      </c>
      <c r="C5" t="s">
        <v>6</v>
      </c>
      <c r="D5">
        <v>11</v>
      </c>
    </row>
    <row r="6" spans="1:4" x14ac:dyDescent="0.35">
      <c r="A6" t="s">
        <v>8</v>
      </c>
      <c r="C6" t="s">
        <v>9</v>
      </c>
      <c r="D6">
        <v>14</v>
      </c>
    </row>
    <row r="7" spans="1:4" x14ac:dyDescent="0.35">
      <c r="A7" t="s">
        <v>8</v>
      </c>
      <c r="C7" t="s">
        <v>10</v>
      </c>
      <c r="D7">
        <v>9</v>
      </c>
    </row>
    <row r="8" spans="1:4" x14ac:dyDescent="0.35">
      <c r="A8" t="s">
        <v>8</v>
      </c>
    </row>
    <row r="9" spans="1:4" x14ac:dyDescent="0.35">
      <c r="A9" t="s">
        <v>8</v>
      </c>
    </row>
    <row r="10" spans="1:4" x14ac:dyDescent="0.35">
      <c r="A10" t="s">
        <v>8</v>
      </c>
    </row>
    <row r="11" spans="1:4" x14ac:dyDescent="0.35">
      <c r="A11" t="s">
        <v>8</v>
      </c>
    </row>
    <row r="12" spans="1:4" x14ac:dyDescent="0.35">
      <c r="A12" t="s">
        <v>8</v>
      </c>
    </row>
    <row r="13" spans="1:4" x14ac:dyDescent="0.35">
      <c r="A13" t="s">
        <v>8</v>
      </c>
    </row>
    <row r="14" spans="1:4" x14ac:dyDescent="0.35">
      <c r="A14" t="s">
        <v>8</v>
      </c>
    </row>
    <row r="15" spans="1:4" x14ac:dyDescent="0.35">
      <c r="A15" t="s">
        <v>8</v>
      </c>
    </row>
    <row r="16" spans="1:4" x14ac:dyDescent="0.35">
      <c r="A16" t="s">
        <v>8</v>
      </c>
    </row>
    <row r="17" spans="1:1" x14ac:dyDescent="0.35">
      <c r="A17" t="s">
        <v>8</v>
      </c>
    </row>
    <row r="18" spans="1:1" x14ac:dyDescent="0.35">
      <c r="A18" t="s">
        <v>8</v>
      </c>
    </row>
    <row r="19" spans="1:1" x14ac:dyDescent="0.35">
      <c r="A19" t="s">
        <v>8</v>
      </c>
    </row>
    <row r="20" spans="1:1" x14ac:dyDescent="0.35">
      <c r="A20" t="s">
        <v>8</v>
      </c>
    </row>
    <row r="21" spans="1:1" x14ac:dyDescent="0.35">
      <c r="A21" t="s">
        <v>7</v>
      </c>
    </row>
    <row r="22" spans="1:1" x14ac:dyDescent="0.35">
      <c r="A22" t="s">
        <v>7</v>
      </c>
    </row>
    <row r="23" spans="1:1" x14ac:dyDescent="0.35">
      <c r="A23" t="s">
        <v>7</v>
      </c>
    </row>
    <row r="24" spans="1:1" x14ac:dyDescent="0.35">
      <c r="A24" t="s">
        <v>7</v>
      </c>
    </row>
    <row r="25" spans="1:1" x14ac:dyDescent="0.35">
      <c r="A25" t="s">
        <v>7</v>
      </c>
    </row>
    <row r="26" spans="1:1" x14ac:dyDescent="0.35">
      <c r="A26" t="s">
        <v>7</v>
      </c>
    </row>
    <row r="27" spans="1:1" x14ac:dyDescent="0.35">
      <c r="A27" t="s">
        <v>7</v>
      </c>
    </row>
    <row r="28" spans="1:1" x14ac:dyDescent="0.35">
      <c r="A28" t="s">
        <v>7</v>
      </c>
    </row>
    <row r="29" spans="1:1" x14ac:dyDescent="0.35">
      <c r="A29" t="s">
        <v>6</v>
      </c>
    </row>
    <row r="30" spans="1:1" x14ac:dyDescent="0.35">
      <c r="A30" t="s">
        <v>6</v>
      </c>
    </row>
    <row r="31" spans="1:1" x14ac:dyDescent="0.35">
      <c r="A31" t="s">
        <v>6</v>
      </c>
    </row>
    <row r="32" spans="1:1" x14ac:dyDescent="0.35">
      <c r="A32" t="s">
        <v>6</v>
      </c>
    </row>
    <row r="33" spans="1:13" x14ac:dyDescent="0.35">
      <c r="A33" t="s">
        <v>6</v>
      </c>
    </row>
    <row r="34" spans="1:13" x14ac:dyDescent="0.35">
      <c r="A34" t="s">
        <v>6</v>
      </c>
      <c r="M34">
        <f>+N34</f>
        <v>0</v>
      </c>
    </row>
    <row r="35" spans="1:13" x14ac:dyDescent="0.35">
      <c r="A35" t="s">
        <v>6</v>
      </c>
    </row>
    <row r="36" spans="1:13" x14ac:dyDescent="0.35">
      <c r="A36" t="s">
        <v>6</v>
      </c>
    </row>
    <row r="37" spans="1:13" x14ac:dyDescent="0.35">
      <c r="A37" t="s">
        <v>6</v>
      </c>
    </row>
    <row r="38" spans="1:13" x14ac:dyDescent="0.35">
      <c r="A38" t="s">
        <v>6</v>
      </c>
    </row>
    <row r="39" spans="1:13" x14ac:dyDescent="0.35">
      <c r="A39" t="s">
        <v>6</v>
      </c>
    </row>
    <row r="40" spans="1:13" x14ac:dyDescent="0.35">
      <c r="A40" t="s">
        <v>9</v>
      </c>
    </row>
    <row r="41" spans="1:13" x14ac:dyDescent="0.35">
      <c r="A41" t="s">
        <v>9</v>
      </c>
    </row>
    <row r="42" spans="1:13" x14ac:dyDescent="0.35">
      <c r="A42" t="s">
        <v>9</v>
      </c>
    </row>
    <row r="43" spans="1:13" x14ac:dyDescent="0.35">
      <c r="A43" t="s">
        <v>9</v>
      </c>
    </row>
    <row r="44" spans="1:13" x14ac:dyDescent="0.35">
      <c r="A44" t="s">
        <v>9</v>
      </c>
    </row>
    <row r="45" spans="1:13" x14ac:dyDescent="0.35">
      <c r="A45" t="s">
        <v>9</v>
      </c>
    </row>
    <row r="46" spans="1:13" x14ac:dyDescent="0.35">
      <c r="A46" t="s">
        <v>9</v>
      </c>
    </row>
    <row r="47" spans="1:13" x14ac:dyDescent="0.35">
      <c r="A47" t="s">
        <v>9</v>
      </c>
    </row>
    <row r="48" spans="1:13" x14ac:dyDescent="0.35">
      <c r="A48" t="s">
        <v>9</v>
      </c>
    </row>
    <row r="49" spans="1:1" x14ac:dyDescent="0.35">
      <c r="A49" t="s">
        <v>9</v>
      </c>
    </row>
    <row r="50" spans="1:1" x14ac:dyDescent="0.35">
      <c r="A50" t="s">
        <v>9</v>
      </c>
    </row>
    <row r="51" spans="1:1" x14ac:dyDescent="0.35">
      <c r="A51" t="s">
        <v>9</v>
      </c>
    </row>
    <row r="52" spans="1:1" x14ac:dyDescent="0.35">
      <c r="A52" t="s">
        <v>9</v>
      </c>
    </row>
    <row r="53" spans="1:1" x14ac:dyDescent="0.35">
      <c r="A53" t="s">
        <v>9</v>
      </c>
    </row>
    <row r="54" spans="1:1" x14ac:dyDescent="0.35">
      <c r="A54" t="s">
        <v>10</v>
      </c>
    </row>
    <row r="55" spans="1:1" x14ac:dyDescent="0.35">
      <c r="A55" t="s">
        <v>10</v>
      </c>
    </row>
    <row r="56" spans="1:1" x14ac:dyDescent="0.35">
      <c r="A56" t="s">
        <v>10</v>
      </c>
    </row>
    <row r="57" spans="1:1" x14ac:dyDescent="0.35">
      <c r="A57" t="s">
        <v>10</v>
      </c>
    </row>
    <row r="58" spans="1:1" x14ac:dyDescent="0.35">
      <c r="A58" t="s">
        <v>10</v>
      </c>
    </row>
    <row r="59" spans="1:1" x14ac:dyDescent="0.35">
      <c r="A59" t="s">
        <v>10</v>
      </c>
    </row>
    <row r="60" spans="1:1" x14ac:dyDescent="0.35">
      <c r="A60" t="s">
        <v>10</v>
      </c>
    </row>
    <row r="61" spans="1:1" x14ac:dyDescent="0.35">
      <c r="A61" t="s">
        <v>10</v>
      </c>
    </row>
    <row r="62" spans="1:1" x14ac:dyDescent="0.35">
      <c r="A62" t="s">
        <v>10</v>
      </c>
    </row>
  </sheetData>
  <sortState ref="A3:A62">
    <sortCondition ref="A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priebeh</vt:lpstr>
      <vt:lpstr>Statistika</vt:lpstr>
      <vt:lpstr>meranie</vt:lpstr>
      <vt:lpstr>graf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Spravca</dc:creator>
  <cp:lastModifiedBy>Алёна</cp:lastModifiedBy>
  <dcterms:created xsi:type="dcterms:W3CDTF">2016-12-09T15:05:47Z</dcterms:created>
  <dcterms:modified xsi:type="dcterms:W3CDTF">2023-03-28T12:56:53Z</dcterms:modified>
</cp:coreProperties>
</file>