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WORK/GD/Fiverr/WorldBank/RiST/"/>
    </mc:Choice>
  </mc:AlternateContent>
  <xr:revisionPtr revIDLastSave="0" documentId="13_ncr:1_{D7E30052-AA2D-A24E-9E67-55DC232962D8}" xr6:coauthVersionLast="47" xr6:coauthVersionMax="47" xr10:uidLastSave="{00000000-0000-0000-0000-000000000000}"/>
  <bookViews>
    <workbookView xWindow="0" yWindow="0" windowWidth="26020" windowHeight="14400" tabRatio="850" xr2:uid="{5C1AE2F6-2B29-4ADB-9FD7-FD8CA56FB76E}"/>
  </bookViews>
  <sheets>
    <sheet name="Baseline scenario" sheetId="20" r:id="rId1"/>
    <sheet name="Climate impacts" sheetId="16" r:id="rId2"/>
    <sheet name="Results" sheetId="26" r:id="rId3"/>
    <sheet name="Calculations I" sheetId="3" r:id="rId4"/>
    <sheet name="Calculations II" sheetId="5" r:id="rId5"/>
    <sheet name="Expected flows" sheetId="27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1" i="26" l="1"/>
  <c r="H90" i="26"/>
  <c r="H89" i="26"/>
  <c r="H88" i="26"/>
  <c r="H87" i="26"/>
  <c r="H86" i="26"/>
  <c r="H85" i="26"/>
  <c r="H84" i="26"/>
  <c r="H83" i="26"/>
  <c r="H82" i="26"/>
  <c r="H81" i="26"/>
  <c r="E98" i="3" l="1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D101" i="3"/>
  <c r="R129" i="3" l="1"/>
  <c r="W129" i="3"/>
  <c r="N129" i="3"/>
  <c r="X129" i="3"/>
  <c r="O129" i="3"/>
  <c r="P129" i="3"/>
  <c r="AA129" i="3"/>
  <c r="AE129" i="3"/>
  <c r="Y129" i="3"/>
  <c r="Q129" i="3"/>
  <c r="AB129" i="3"/>
  <c r="AF129" i="3"/>
  <c r="S129" i="3"/>
  <c r="AD129" i="3"/>
  <c r="T129" i="3"/>
  <c r="V129" i="3"/>
  <c r="AC129" i="3"/>
  <c r="U129" i="3"/>
  <c r="M129" i="3"/>
  <c r="Z129" i="3"/>
  <c r="D97" i="3"/>
  <c r="E96" i="3"/>
  <c r="E71" i="3"/>
  <c r="D98" i="3"/>
  <c r="D95" i="3"/>
  <c r="D91" i="3"/>
  <c r="D87" i="3"/>
  <c r="D83" i="3"/>
  <c r="D79" i="3"/>
  <c r="D75" i="3"/>
  <c r="E94" i="3"/>
  <c r="E90" i="3"/>
  <c r="E86" i="3"/>
  <c r="E82" i="3"/>
  <c r="E78" i="3"/>
  <c r="E74" i="3"/>
  <c r="D94" i="3"/>
  <c r="D90" i="3"/>
  <c r="D86" i="3"/>
  <c r="D82" i="3"/>
  <c r="D78" i="3"/>
  <c r="D74" i="3"/>
  <c r="E97" i="3"/>
  <c r="E93" i="3"/>
  <c r="E89" i="3"/>
  <c r="E85" i="3"/>
  <c r="E81" i="3"/>
  <c r="E77" i="3"/>
  <c r="E73" i="3"/>
  <c r="D93" i="3"/>
  <c r="D89" i="3"/>
  <c r="D85" i="3"/>
  <c r="D81" i="3"/>
  <c r="D77" i="3"/>
  <c r="D73" i="3"/>
  <c r="E92" i="3"/>
  <c r="E88" i="3"/>
  <c r="E84" i="3"/>
  <c r="E80" i="3"/>
  <c r="E76" i="3"/>
  <c r="E72" i="3"/>
  <c r="D96" i="3"/>
  <c r="D92" i="3"/>
  <c r="D88" i="3"/>
  <c r="D84" i="3"/>
  <c r="D80" i="3"/>
  <c r="D76" i="3"/>
  <c r="D72" i="3"/>
  <c r="E95" i="3"/>
  <c r="E91" i="3"/>
  <c r="E87" i="3"/>
  <c r="E83" i="3"/>
  <c r="E79" i="3"/>
  <c r="E75" i="3"/>
  <c r="E6" i="3"/>
  <c r="D71" i="3"/>
  <c r="D6" i="3"/>
  <c r="T124" i="3" l="1"/>
  <c r="AB124" i="3"/>
  <c r="M124" i="3"/>
  <c r="O124" i="3"/>
  <c r="W124" i="3"/>
  <c r="AE124" i="3"/>
  <c r="R124" i="3"/>
  <c r="S124" i="3"/>
  <c r="AD124" i="3"/>
  <c r="U124" i="3"/>
  <c r="AF124" i="3"/>
  <c r="V124" i="3"/>
  <c r="N124" i="3"/>
  <c r="X124" i="3"/>
  <c r="Y124" i="3"/>
  <c r="AC124" i="3"/>
  <c r="P124" i="3"/>
  <c r="Z124" i="3"/>
  <c r="Q124" i="3"/>
  <c r="AA124" i="3"/>
  <c r="E120" i="3"/>
  <c r="H120" i="3"/>
  <c r="I120" i="3"/>
  <c r="J120" i="3"/>
  <c r="K120" i="3"/>
  <c r="D120" i="3"/>
  <c r="F120" i="3"/>
  <c r="G120" i="3"/>
  <c r="L120" i="3"/>
  <c r="G118" i="3"/>
  <c r="J118" i="3"/>
  <c r="K118" i="3"/>
  <c r="D118" i="3"/>
  <c r="L118" i="3"/>
  <c r="E118" i="3"/>
  <c r="F118" i="3"/>
  <c r="H118" i="3"/>
  <c r="I118" i="3"/>
  <c r="J111" i="3"/>
  <c r="E111" i="3"/>
  <c r="F111" i="3"/>
  <c r="G111" i="3"/>
  <c r="H111" i="3"/>
  <c r="D111" i="3"/>
  <c r="I111" i="3"/>
  <c r="K111" i="3"/>
  <c r="L111" i="3"/>
  <c r="H105" i="3"/>
  <c r="I105" i="3"/>
  <c r="J105" i="3"/>
  <c r="K105" i="3"/>
  <c r="D105" i="3"/>
  <c r="L105" i="3"/>
  <c r="E105" i="3"/>
  <c r="F105" i="3"/>
  <c r="G105" i="3"/>
  <c r="J119" i="3"/>
  <c r="E119" i="3"/>
  <c r="F119" i="3"/>
  <c r="G119" i="3"/>
  <c r="H119" i="3"/>
  <c r="D119" i="3"/>
  <c r="I119" i="3"/>
  <c r="K119" i="3"/>
  <c r="L119" i="3"/>
  <c r="H113" i="3"/>
  <c r="K113" i="3"/>
  <c r="D113" i="3"/>
  <c r="L113" i="3"/>
  <c r="E113" i="3"/>
  <c r="F113" i="3"/>
  <c r="I113" i="3"/>
  <c r="J113" i="3"/>
  <c r="G113" i="3"/>
  <c r="O118" i="3"/>
  <c r="W118" i="3"/>
  <c r="AE118" i="3"/>
  <c r="R118" i="3"/>
  <c r="Z118" i="3"/>
  <c r="S118" i="3"/>
  <c r="AA118" i="3"/>
  <c r="T118" i="3"/>
  <c r="AB118" i="3"/>
  <c r="M118" i="3"/>
  <c r="U118" i="3"/>
  <c r="AC118" i="3"/>
  <c r="N118" i="3"/>
  <c r="P118" i="3"/>
  <c r="Q118" i="3"/>
  <c r="V118" i="3"/>
  <c r="X118" i="3"/>
  <c r="Y118" i="3"/>
  <c r="AD118" i="3"/>
  <c r="AF118" i="3"/>
  <c r="F123" i="3"/>
  <c r="I123" i="3"/>
  <c r="J123" i="3"/>
  <c r="K123" i="3"/>
  <c r="D123" i="3"/>
  <c r="L123" i="3"/>
  <c r="E123" i="3"/>
  <c r="G123" i="3"/>
  <c r="H123" i="3"/>
  <c r="E104" i="3"/>
  <c r="F104" i="3"/>
  <c r="G104" i="3"/>
  <c r="H104" i="3"/>
  <c r="I104" i="3"/>
  <c r="J104" i="3"/>
  <c r="K104" i="3"/>
  <c r="D104" i="3"/>
  <c r="L104" i="3"/>
  <c r="M112" i="3"/>
  <c r="U112" i="3"/>
  <c r="AC112" i="3"/>
  <c r="P112" i="3"/>
  <c r="X112" i="3"/>
  <c r="AF112" i="3"/>
  <c r="Q112" i="3"/>
  <c r="Y112" i="3"/>
  <c r="R112" i="3"/>
  <c r="Z112" i="3"/>
  <c r="S112" i="3"/>
  <c r="AA112" i="3"/>
  <c r="O112" i="3"/>
  <c r="T112" i="3"/>
  <c r="V112" i="3"/>
  <c r="W112" i="3"/>
  <c r="AD112" i="3"/>
  <c r="AB112" i="3"/>
  <c r="AE112" i="3"/>
  <c r="N112" i="3"/>
  <c r="D117" i="3"/>
  <c r="L117" i="3"/>
  <c r="G117" i="3"/>
  <c r="H117" i="3"/>
  <c r="I117" i="3"/>
  <c r="J117" i="3"/>
  <c r="E117" i="3"/>
  <c r="F117" i="3"/>
  <c r="K117" i="3"/>
  <c r="O125" i="3"/>
  <c r="W125" i="3"/>
  <c r="AE125" i="3"/>
  <c r="R125" i="3"/>
  <c r="Z125" i="3"/>
  <c r="AF125" i="3"/>
  <c r="V125" i="3"/>
  <c r="M125" i="3"/>
  <c r="X125" i="3"/>
  <c r="N125" i="3"/>
  <c r="Y125" i="3"/>
  <c r="P125" i="3"/>
  <c r="AA125" i="3"/>
  <c r="Q125" i="3"/>
  <c r="AB125" i="3"/>
  <c r="S125" i="3"/>
  <c r="AC125" i="3"/>
  <c r="T125" i="3"/>
  <c r="AD125" i="3"/>
  <c r="U125" i="3"/>
  <c r="I116" i="3"/>
  <c r="D116" i="3"/>
  <c r="L116" i="3"/>
  <c r="E116" i="3"/>
  <c r="F116" i="3"/>
  <c r="G116" i="3"/>
  <c r="H116" i="3"/>
  <c r="J116" i="3"/>
  <c r="K116" i="3"/>
  <c r="R111" i="3"/>
  <c r="Z111" i="3"/>
  <c r="M111" i="3"/>
  <c r="U111" i="3"/>
  <c r="AC111" i="3"/>
  <c r="N111" i="3"/>
  <c r="V111" i="3"/>
  <c r="AD111" i="3"/>
  <c r="O111" i="3"/>
  <c r="W111" i="3"/>
  <c r="AE111" i="3"/>
  <c r="P111" i="3"/>
  <c r="X111" i="3"/>
  <c r="AF111" i="3"/>
  <c r="Y111" i="3"/>
  <c r="AA111" i="3"/>
  <c r="AB111" i="3"/>
  <c r="Q111" i="3"/>
  <c r="S111" i="3"/>
  <c r="T111" i="3"/>
  <c r="T128" i="3"/>
  <c r="M128" i="3"/>
  <c r="AD128" i="3"/>
  <c r="O128" i="3"/>
  <c r="W128" i="3"/>
  <c r="AE128" i="3"/>
  <c r="Q128" i="3"/>
  <c r="AC128" i="3"/>
  <c r="P128" i="3"/>
  <c r="X128" i="3"/>
  <c r="AF128" i="3"/>
  <c r="S128" i="3"/>
  <c r="V128" i="3"/>
  <c r="Y128" i="3"/>
  <c r="R128" i="3"/>
  <c r="Z128" i="3"/>
  <c r="AA128" i="3"/>
  <c r="AB128" i="3"/>
  <c r="U128" i="3"/>
  <c r="N128" i="3"/>
  <c r="S106" i="3"/>
  <c r="AA106" i="3"/>
  <c r="T106" i="3"/>
  <c r="AB106" i="3"/>
  <c r="M106" i="3"/>
  <c r="U106" i="3"/>
  <c r="AC106" i="3"/>
  <c r="N106" i="3"/>
  <c r="V106" i="3"/>
  <c r="AD106" i="3"/>
  <c r="O106" i="3"/>
  <c r="W106" i="3"/>
  <c r="AE106" i="3"/>
  <c r="P106" i="3"/>
  <c r="X106" i="3"/>
  <c r="AF106" i="3"/>
  <c r="Q106" i="3"/>
  <c r="Y106" i="3"/>
  <c r="R106" i="3"/>
  <c r="Z106" i="3"/>
  <c r="N115" i="3"/>
  <c r="V115" i="3"/>
  <c r="AD115" i="3"/>
  <c r="Q115" i="3"/>
  <c r="Y115" i="3"/>
  <c r="R115" i="3"/>
  <c r="Z115" i="3"/>
  <c r="S115" i="3"/>
  <c r="AA115" i="3"/>
  <c r="T115" i="3"/>
  <c r="AB115" i="3"/>
  <c r="O115" i="3"/>
  <c r="P115" i="3"/>
  <c r="U115" i="3"/>
  <c r="W115" i="3"/>
  <c r="X115" i="3"/>
  <c r="AC115" i="3"/>
  <c r="AE115" i="3"/>
  <c r="M115" i="3"/>
  <c r="AF115" i="3"/>
  <c r="P113" i="3"/>
  <c r="X113" i="3"/>
  <c r="AF113" i="3"/>
  <c r="S113" i="3"/>
  <c r="AA113" i="3"/>
  <c r="T113" i="3"/>
  <c r="AB113" i="3"/>
  <c r="M113" i="3"/>
  <c r="U113" i="3"/>
  <c r="AC113" i="3"/>
  <c r="N113" i="3"/>
  <c r="V113" i="3"/>
  <c r="AD113" i="3"/>
  <c r="AE113" i="3"/>
  <c r="O113" i="3"/>
  <c r="Q113" i="3"/>
  <c r="R113" i="3"/>
  <c r="W113" i="3"/>
  <c r="Y113" i="3"/>
  <c r="Z113" i="3"/>
  <c r="O110" i="3"/>
  <c r="W110" i="3"/>
  <c r="AE110" i="3"/>
  <c r="P110" i="3"/>
  <c r="Q110" i="3"/>
  <c r="Y110" i="3"/>
  <c r="R110" i="3"/>
  <c r="Z110" i="3"/>
  <c r="S110" i="3"/>
  <c r="AA110" i="3"/>
  <c r="T110" i="3"/>
  <c r="AB110" i="3"/>
  <c r="M110" i="3"/>
  <c r="U110" i="3"/>
  <c r="AC110" i="3"/>
  <c r="AF110" i="3"/>
  <c r="V110" i="3"/>
  <c r="N110" i="3"/>
  <c r="X110" i="3"/>
  <c r="AD110" i="3"/>
  <c r="R119" i="3"/>
  <c r="Z119" i="3"/>
  <c r="M119" i="3"/>
  <c r="U119" i="3"/>
  <c r="AC119" i="3"/>
  <c r="N119" i="3"/>
  <c r="V119" i="3"/>
  <c r="AD119" i="3"/>
  <c r="O119" i="3"/>
  <c r="W119" i="3"/>
  <c r="AE119" i="3"/>
  <c r="P119" i="3"/>
  <c r="X119" i="3"/>
  <c r="AF119" i="3"/>
  <c r="AA119" i="3"/>
  <c r="AB119" i="3"/>
  <c r="S119" i="3"/>
  <c r="Q119" i="3"/>
  <c r="T119" i="3"/>
  <c r="Y119" i="3"/>
  <c r="D109" i="3"/>
  <c r="L109" i="3"/>
  <c r="E109" i="3"/>
  <c r="F109" i="3"/>
  <c r="G109" i="3"/>
  <c r="H109" i="3"/>
  <c r="I109" i="3"/>
  <c r="J109" i="3"/>
  <c r="K109" i="3"/>
  <c r="T117" i="3"/>
  <c r="AB117" i="3"/>
  <c r="O117" i="3"/>
  <c r="W117" i="3"/>
  <c r="AE117" i="3"/>
  <c r="P117" i="3"/>
  <c r="X117" i="3"/>
  <c r="AF117" i="3"/>
  <c r="Q117" i="3"/>
  <c r="Y117" i="3"/>
  <c r="R117" i="3"/>
  <c r="Z117" i="3"/>
  <c r="U117" i="3"/>
  <c r="V117" i="3"/>
  <c r="AA117" i="3"/>
  <c r="AC117" i="3"/>
  <c r="AD117" i="3"/>
  <c r="M117" i="3"/>
  <c r="N117" i="3"/>
  <c r="S117" i="3"/>
  <c r="S114" i="3"/>
  <c r="AA114" i="3"/>
  <c r="N114" i="3"/>
  <c r="V114" i="3"/>
  <c r="AD114" i="3"/>
  <c r="O114" i="3"/>
  <c r="W114" i="3"/>
  <c r="AE114" i="3"/>
  <c r="P114" i="3"/>
  <c r="X114" i="3"/>
  <c r="AF114" i="3"/>
  <c r="Q114" i="3"/>
  <c r="Y114" i="3"/>
  <c r="U114" i="3"/>
  <c r="Z114" i="3"/>
  <c r="AB114" i="3"/>
  <c r="AC114" i="3"/>
  <c r="M114" i="3"/>
  <c r="R114" i="3"/>
  <c r="T114" i="3"/>
  <c r="Q108" i="3"/>
  <c r="Y108" i="3"/>
  <c r="R108" i="3"/>
  <c r="Z108" i="3"/>
  <c r="S108" i="3"/>
  <c r="AA108" i="3"/>
  <c r="T108" i="3"/>
  <c r="AB108" i="3"/>
  <c r="M108" i="3"/>
  <c r="U108" i="3"/>
  <c r="AC108" i="3"/>
  <c r="N108" i="3"/>
  <c r="V108" i="3"/>
  <c r="AD108" i="3"/>
  <c r="O108" i="3"/>
  <c r="W108" i="3"/>
  <c r="AE108" i="3"/>
  <c r="P108" i="3"/>
  <c r="X108" i="3"/>
  <c r="AF108" i="3"/>
  <c r="P121" i="3"/>
  <c r="X121" i="3"/>
  <c r="AF121" i="3"/>
  <c r="S121" i="3"/>
  <c r="AA121" i="3"/>
  <c r="T121" i="3"/>
  <c r="AB121" i="3"/>
  <c r="M121" i="3"/>
  <c r="U121" i="3"/>
  <c r="AC121" i="3"/>
  <c r="N121" i="3"/>
  <c r="V121" i="3"/>
  <c r="AD121" i="3"/>
  <c r="O121" i="3"/>
  <c r="Q121" i="3"/>
  <c r="R121" i="3"/>
  <c r="W121" i="3"/>
  <c r="Y121" i="3"/>
  <c r="Z121" i="3"/>
  <c r="AE121" i="3"/>
  <c r="S122" i="3"/>
  <c r="AA122" i="3"/>
  <c r="N122" i="3"/>
  <c r="V122" i="3"/>
  <c r="AD122" i="3"/>
  <c r="O122" i="3"/>
  <c r="W122" i="3"/>
  <c r="AE122" i="3"/>
  <c r="P122" i="3"/>
  <c r="X122" i="3"/>
  <c r="AF122" i="3"/>
  <c r="Q122" i="3"/>
  <c r="Y122" i="3"/>
  <c r="Z122" i="3"/>
  <c r="AB122" i="3"/>
  <c r="AC122" i="3"/>
  <c r="R122" i="3"/>
  <c r="M122" i="3"/>
  <c r="T122" i="3"/>
  <c r="U122" i="3"/>
  <c r="J127" i="3"/>
  <c r="K127" i="3"/>
  <c r="D127" i="3"/>
  <c r="L127" i="3"/>
  <c r="I127" i="3"/>
  <c r="E127" i="3"/>
  <c r="H127" i="3"/>
  <c r="F127" i="3"/>
  <c r="G127" i="3"/>
  <c r="I108" i="3"/>
  <c r="J108" i="3"/>
  <c r="K108" i="3"/>
  <c r="D108" i="3"/>
  <c r="L108" i="3"/>
  <c r="E108" i="3"/>
  <c r="F108" i="3"/>
  <c r="G108" i="3"/>
  <c r="H108" i="3"/>
  <c r="Q116" i="3"/>
  <c r="Y116" i="3"/>
  <c r="T116" i="3"/>
  <c r="AB116" i="3"/>
  <c r="M116" i="3"/>
  <c r="U116" i="3"/>
  <c r="AC116" i="3"/>
  <c r="N116" i="3"/>
  <c r="V116" i="3"/>
  <c r="AD116" i="3"/>
  <c r="O116" i="3"/>
  <c r="W116" i="3"/>
  <c r="AE116" i="3"/>
  <c r="AA116" i="3"/>
  <c r="AF116" i="3"/>
  <c r="P116" i="3"/>
  <c r="S116" i="3"/>
  <c r="R116" i="3"/>
  <c r="X116" i="3"/>
  <c r="Z116" i="3"/>
  <c r="H121" i="3"/>
  <c r="K121" i="3"/>
  <c r="D121" i="3"/>
  <c r="L121" i="3"/>
  <c r="E121" i="3"/>
  <c r="F121" i="3"/>
  <c r="J121" i="3"/>
  <c r="G121" i="3"/>
  <c r="I121" i="3"/>
  <c r="K106" i="3"/>
  <c r="D106" i="3"/>
  <c r="L106" i="3"/>
  <c r="E106" i="3"/>
  <c r="F106" i="3"/>
  <c r="G106" i="3"/>
  <c r="H106" i="3"/>
  <c r="I106" i="3"/>
  <c r="J106" i="3"/>
  <c r="S127" i="3"/>
  <c r="AA127" i="3"/>
  <c r="T127" i="3"/>
  <c r="AB127" i="3"/>
  <c r="V127" i="3"/>
  <c r="X127" i="3"/>
  <c r="M127" i="3"/>
  <c r="U127" i="3"/>
  <c r="AC127" i="3"/>
  <c r="N127" i="3"/>
  <c r="Y127" i="3"/>
  <c r="Z127" i="3"/>
  <c r="AD127" i="3"/>
  <c r="R127" i="3"/>
  <c r="O127" i="3"/>
  <c r="W127" i="3"/>
  <c r="AE127" i="3"/>
  <c r="P127" i="3"/>
  <c r="AF127" i="3"/>
  <c r="Q127" i="3"/>
  <c r="J103" i="3"/>
  <c r="K103" i="3"/>
  <c r="D103" i="3"/>
  <c r="L103" i="3"/>
  <c r="E103" i="3"/>
  <c r="F103" i="3"/>
  <c r="G103" i="3"/>
  <c r="H103" i="3"/>
  <c r="I103" i="3"/>
  <c r="F107" i="3"/>
  <c r="G107" i="3"/>
  <c r="H107" i="3"/>
  <c r="I107" i="3"/>
  <c r="J107" i="3"/>
  <c r="K107" i="3"/>
  <c r="D107" i="3"/>
  <c r="L107" i="3"/>
  <c r="E107" i="3"/>
  <c r="T109" i="3"/>
  <c r="AB109" i="3"/>
  <c r="M109" i="3"/>
  <c r="U109" i="3"/>
  <c r="AC109" i="3"/>
  <c r="N109" i="3"/>
  <c r="V109" i="3"/>
  <c r="AD109" i="3"/>
  <c r="O109" i="3"/>
  <c r="W109" i="3"/>
  <c r="AE109" i="3"/>
  <c r="P109" i="3"/>
  <c r="X109" i="3"/>
  <c r="AF109" i="3"/>
  <c r="Q109" i="3"/>
  <c r="Y109" i="3"/>
  <c r="R109" i="3"/>
  <c r="Z109" i="3"/>
  <c r="S109" i="3"/>
  <c r="AA109" i="3"/>
  <c r="F115" i="3"/>
  <c r="I115" i="3"/>
  <c r="J115" i="3"/>
  <c r="K115" i="3"/>
  <c r="D115" i="3"/>
  <c r="L115" i="3"/>
  <c r="E115" i="3"/>
  <c r="G115" i="3"/>
  <c r="H115" i="3"/>
  <c r="M104" i="3"/>
  <c r="U104" i="3"/>
  <c r="AC104" i="3"/>
  <c r="N104" i="3"/>
  <c r="V104" i="3"/>
  <c r="AD104" i="3"/>
  <c r="O104" i="3"/>
  <c r="W104" i="3"/>
  <c r="AE104" i="3"/>
  <c r="P104" i="3"/>
  <c r="X104" i="3"/>
  <c r="AF104" i="3"/>
  <c r="Q104" i="3"/>
  <c r="Y104" i="3"/>
  <c r="R104" i="3"/>
  <c r="Z104" i="3"/>
  <c r="S104" i="3"/>
  <c r="AA104" i="3"/>
  <c r="AB104" i="3"/>
  <c r="T104" i="3"/>
  <c r="J126" i="3"/>
  <c r="E126" i="3"/>
  <c r="F126" i="3"/>
  <c r="G126" i="3"/>
  <c r="I126" i="3"/>
  <c r="H126" i="3"/>
  <c r="K126" i="3"/>
  <c r="L126" i="3"/>
  <c r="D126" i="3"/>
  <c r="N123" i="3"/>
  <c r="V123" i="3"/>
  <c r="AD123" i="3"/>
  <c r="Q123" i="3"/>
  <c r="Y123" i="3"/>
  <c r="R123" i="3"/>
  <c r="Z123" i="3"/>
  <c r="S123" i="3"/>
  <c r="T123" i="3"/>
  <c r="AB123" i="3"/>
  <c r="U123" i="3"/>
  <c r="W123" i="3"/>
  <c r="X123" i="3"/>
  <c r="AA123" i="3"/>
  <c r="AC123" i="3"/>
  <c r="P123" i="3"/>
  <c r="M123" i="3"/>
  <c r="AE123" i="3"/>
  <c r="O123" i="3"/>
  <c r="AF123" i="3"/>
  <c r="J129" i="3"/>
  <c r="L129" i="3"/>
  <c r="F129" i="3"/>
  <c r="G129" i="3"/>
  <c r="I129" i="3"/>
  <c r="K129" i="3"/>
  <c r="D129" i="3"/>
  <c r="H129" i="3"/>
  <c r="E129" i="3"/>
  <c r="M126" i="3"/>
  <c r="AD126" i="3"/>
  <c r="W126" i="3"/>
  <c r="O126" i="3"/>
  <c r="P126" i="3"/>
  <c r="X126" i="3"/>
  <c r="AF126" i="3"/>
  <c r="Q126" i="3"/>
  <c r="Y126" i="3"/>
  <c r="AA126" i="3"/>
  <c r="U126" i="3"/>
  <c r="N126" i="3"/>
  <c r="AE126" i="3"/>
  <c r="R126" i="3"/>
  <c r="Z126" i="3"/>
  <c r="S126" i="3"/>
  <c r="V126" i="3"/>
  <c r="T126" i="3"/>
  <c r="AB126" i="3"/>
  <c r="AC126" i="3"/>
  <c r="R103" i="3"/>
  <c r="Z103" i="3"/>
  <c r="S103" i="3"/>
  <c r="AA103" i="3"/>
  <c r="T103" i="3"/>
  <c r="AB103" i="3"/>
  <c r="M103" i="3"/>
  <c r="U103" i="3"/>
  <c r="AC103" i="3"/>
  <c r="N103" i="3"/>
  <c r="V103" i="3"/>
  <c r="AD103" i="3"/>
  <c r="O103" i="3"/>
  <c r="W103" i="3"/>
  <c r="AE103" i="3"/>
  <c r="P103" i="3"/>
  <c r="X103" i="3"/>
  <c r="AF103" i="3"/>
  <c r="Q103" i="3"/>
  <c r="Y103" i="3"/>
  <c r="E112" i="3"/>
  <c r="H112" i="3"/>
  <c r="I112" i="3"/>
  <c r="J112" i="3"/>
  <c r="K112" i="3"/>
  <c r="D112" i="3"/>
  <c r="F112" i="3"/>
  <c r="G112" i="3"/>
  <c r="L112" i="3"/>
  <c r="M120" i="3"/>
  <c r="U120" i="3"/>
  <c r="AC120" i="3"/>
  <c r="P120" i="3"/>
  <c r="X120" i="3"/>
  <c r="AF120" i="3"/>
  <c r="Q120" i="3"/>
  <c r="Y120" i="3"/>
  <c r="R120" i="3"/>
  <c r="Z120" i="3"/>
  <c r="S120" i="3"/>
  <c r="AA120" i="3"/>
  <c r="T120" i="3"/>
  <c r="V120" i="3"/>
  <c r="W120" i="3"/>
  <c r="AB120" i="3"/>
  <c r="AE120" i="3"/>
  <c r="AD120" i="3"/>
  <c r="N120" i="3"/>
  <c r="O120" i="3"/>
  <c r="G125" i="3"/>
  <c r="J125" i="3"/>
  <c r="L125" i="3"/>
  <c r="D125" i="3"/>
  <c r="F125" i="3"/>
  <c r="K125" i="3"/>
  <c r="E125" i="3"/>
  <c r="H125" i="3"/>
  <c r="I125" i="3"/>
  <c r="G110" i="3"/>
  <c r="H110" i="3"/>
  <c r="I110" i="3"/>
  <c r="J110" i="3"/>
  <c r="K110" i="3"/>
  <c r="D110" i="3"/>
  <c r="L110" i="3"/>
  <c r="E110" i="3"/>
  <c r="F110" i="3"/>
  <c r="F128" i="3"/>
  <c r="E128" i="3"/>
  <c r="G128" i="3"/>
  <c r="K128" i="3"/>
  <c r="D128" i="3"/>
  <c r="H128" i="3"/>
  <c r="I128" i="3"/>
  <c r="L128" i="3"/>
  <c r="J128" i="3"/>
  <c r="K114" i="3"/>
  <c r="F114" i="3"/>
  <c r="G114" i="3"/>
  <c r="H114" i="3"/>
  <c r="I114" i="3"/>
  <c r="D114" i="3"/>
  <c r="E114" i="3"/>
  <c r="J114" i="3"/>
  <c r="L114" i="3"/>
  <c r="N107" i="3"/>
  <c r="V107" i="3"/>
  <c r="AD107" i="3"/>
  <c r="O107" i="3"/>
  <c r="W107" i="3"/>
  <c r="AE107" i="3"/>
  <c r="P107" i="3"/>
  <c r="X107" i="3"/>
  <c r="AF107" i="3"/>
  <c r="Q107" i="3"/>
  <c r="Y107" i="3"/>
  <c r="R107" i="3"/>
  <c r="Z107" i="3"/>
  <c r="S107" i="3"/>
  <c r="AA107" i="3"/>
  <c r="T107" i="3"/>
  <c r="AB107" i="3"/>
  <c r="M107" i="3"/>
  <c r="U107" i="3"/>
  <c r="AC107" i="3"/>
  <c r="K122" i="3"/>
  <c r="F122" i="3"/>
  <c r="G122" i="3"/>
  <c r="H122" i="3"/>
  <c r="I122" i="3"/>
  <c r="E122" i="3"/>
  <c r="J122" i="3"/>
  <c r="L122" i="3"/>
  <c r="D122" i="3"/>
  <c r="P105" i="3"/>
  <c r="X105" i="3"/>
  <c r="AF105" i="3"/>
  <c r="Q105" i="3"/>
  <c r="Y105" i="3"/>
  <c r="R105" i="3"/>
  <c r="Z105" i="3"/>
  <c r="S105" i="3"/>
  <c r="AA105" i="3"/>
  <c r="T105" i="3"/>
  <c r="AB105" i="3"/>
  <c r="M105" i="3"/>
  <c r="U105" i="3"/>
  <c r="AC105" i="3"/>
  <c r="N105" i="3"/>
  <c r="V105" i="3"/>
  <c r="AD105" i="3"/>
  <c r="O105" i="3"/>
  <c r="W105" i="3"/>
  <c r="AE105" i="3"/>
  <c r="D124" i="3"/>
  <c r="L124" i="3"/>
  <c r="E124" i="3"/>
  <c r="G124" i="3"/>
  <c r="H124" i="3"/>
  <c r="I124" i="3"/>
  <c r="J124" i="3"/>
  <c r="F124" i="3"/>
  <c r="K124" i="3"/>
  <c r="Q102" i="3"/>
  <c r="Y102" i="3"/>
  <c r="S102" i="3"/>
  <c r="AA102" i="3"/>
  <c r="T102" i="3"/>
  <c r="AB102" i="3"/>
  <c r="R102" i="3"/>
  <c r="Z102" i="3"/>
  <c r="M102" i="3"/>
  <c r="U102" i="3"/>
  <c r="AC102" i="3"/>
  <c r="AE102" i="3"/>
  <c r="P102" i="3"/>
  <c r="AF102" i="3"/>
  <c r="N102" i="3"/>
  <c r="V102" i="3"/>
  <c r="AD102" i="3"/>
  <c r="O102" i="3"/>
  <c r="W102" i="3"/>
  <c r="X102" i="3"/>
  <c r="D102" i="3"/>
  <c r="G102" i="3"/>
  <c r="I102" i="3"/>
  <c r="K102" i="3"/>
  <c r="J102" i="3"/>
  <c r="L102" i="3"/>
  <c r="E102" i="3"/>
  <c r="F102" i="3"/>
  <c r="H102" i="3"/>
  <c r="F37" i="3"/>
  <c r="G37" i="3"/>
  <c r="H37" i="3"/>
  <c r="I37" i="3"/>
  <c r="J37" i="3"/>
  <c r="K37" i="3"/>
  <c r="L37" i="3"/>
  <c r="E37" i="3"/>
  <c r="N37" i="3"/>
  <c r="V37" i="3"/>
  <c r="AD37" i="3"/>
  <c r="O37" i="3"/>
  <c r="W37" i="3"/>
  <c r="AE37" i="3"/>
  <c r="P37" i="3"/>
  <c r="X37" i="3"/>
  <c r="AF37" i="3"/>
  <c r="Q37" i="3"/>
  <c r="Y37" i="3"/>
  <c r="R37" i="3"/>
  <c r="Z37" i="3"/>
  <c r="S37" i="3"/>
  <c r="AA37" i="3"/>
  <c r="T37" i="3"/>
  <c r="AB37" i="3"/>
  <c r="M37" i="3"/>
  <c r="U37" i="3"/>
  <c r="AC37" i="3"/>
  <c r="D37" i="3"/>
  <c r="D19" i="3" l="1"/>
  <c r="D35" i="5"/>
  <c r="D33" i="3"/>
  <c r="E32" i="3"/>
  <c r="D10" i="3"/>
  <c r="D7" i="5"/>
  <c r="D63" i="5"/>
  <c r="E8" i="5"/>
  <c r="B156" i="26"/>
  <c r="B149" i="26"/>
  <c r="B142" i="26"/>
  <c r="B135" i="26"/>
  <c r="B128" i="26"/>
  <c r="B121" i="26"/>
  <c r="B85" i="26"/>
  <c r="E142" i="26"/>
  <c r="E135" i="26"/>
  <c r="E128" i="26"/>
  <c r="E121" i="26"/>
  <c r="E107" i="26"/>
  <c r="C85" i="5"/>
  <c r="C84" i="5"/>
  <c r="C83" i="5"/>
  <c r="C82" i="5"/>
  <c r="C81" i="5"/>
  <c r="C79" i="5"/>
  <c r="C78" i="5"/>
  <c r="C77" i="5"/>
  <c r="C76" i="5"/>
  <c r="C75" i="5"/>
  <c r="C73" i="5"/>
  <c r="C72" i="5"/>
  <c r="C71" i="5"/>
  <c r="C70" i="5"/>
  <c r="C69" i="5"/>
  <c r="C57" i="5"/>
  <c r="C56" i="5"/>
  <c r="C55" i="5"/>
  <c r="C54" i="5"/>
  <c r="C53" i="5"/>
  <c r="C51" i="5"/>
  <c r="C50" i="5"/>
  <c r="C49" i="5"/>
  <c r="C48" i="5"/>
  <c r="C47" i="5"/>
  <c r="C45" i="5"/>
  <c r="C44" i="5"/>
  <c r="C43" i="5"/>
  <c r="C42" i="5"/>
  <c r="C41" i="5"/>
  <c r="C29" i="5"/>
  <c r="C28" i="5"/>
  <c r="C27" i="5"/>
  <c r="C26" i="5"/>
  <c r="C25" i="5"/>
  <c r="C23" i="5"/>
  <c r="C22" i="5"/>
  <c r="C21" i="5"/>
  <c r="C20" i="5"/>
  <c r="C19" i="5"/>
  <c r="C17" i="5"/>
  <c r="C16" i="5"/>
  <c r="C15" i="5"/>
  <c r="C14" i="5"/>
  <c r="C13" i="5"/>
  <c r="B90" i="26"/>
  <c r="B89" i="26"/>
  <c r="B88" i="26"/>
  <c r="B87" i="26"/>
  <c r="B86" i="26"/>
  <c r="B15" i="26"/>
  <c r="B14" i="26"/>
  <c r="B13" i="26"/>
  <c r="D64" i="3" l="1"/>
  <c r="J64" i="3"/>
  <c r="L64" i="3"/>
  <c r="K64" i="3"/>
  <c r="E64" i="3"/>
  <c r="F64" i="3"/>
  <c r="G64" i="3"/>
  <c r="H64" i="3"/>
  <c r="I64" i="3"/>
  <c r="D41" i="3"/>
  <c r="F41" i="3"/>
  <c r="H41" i="3"/>
  <c r="I41" i="3"/>
  <c r="J41" i="3"/>
  <c r="K41" i="3"/>
  <c r="L41" i="3"/>
  <c r="E41" i="3"/>
  <c r="G41" i="3"/>
  <c r="M63" i="3"/>
  <c r="U63" i="3"/>
  <c r="AC63" i="3"/>
  <c r="N63" i="3"/>
  <c r="V63" i="3"/>
  <c r="AD63" i="3"/>
  <c r="O63" i="3"/>
  <c r="W63" i="3"/>
  <c r="AE63" i="3"/>
  <c r="P63" i="3"/>
  <c r="X63" i="3"/>
  <c r="AF63" i="3"/>
  <c r="Q63" i="3"/>
  <c r="Y63" i="3"/>
  <c r="R63" i="3"/>
  <c r="Z63" i="3"/>
  <c r="S63" i="3"/>
  <c r="AA63" i="3"/>
  <c r="T63" i="3"/>
  <c r="AB63" i="3"/>
  <c r="D50" i="3"/>
  <c r="K50" i="3"/>
  <c r="L50" i="3"/>
  <c r="E50" i="3"/>
  <c r="F50" i="3"/>
  <c r="G50" i="3"/>
  <c r="H50" i="3"/>
  <c r="I50" i="3"/>
  <c r="J50" i="3"/>
  <c r="E75" i="5"/>
  <c r="D81" i="5"/>
  <c r="E81" i="5"/>
  <c r="E69" i="5"/>
  <c r="D75" i="5"/>
  <c r="D69" i="5"/>
  <c r="E63" i="5"/>
  <c r="D53" i="5"/>
  <c r="E53" i="5"/>
  <c r="E47" i="5"/>
  <c r="D47" i="5"/>
  <c r="D41" i="5"/>
  <c r="E41" i="5"/>
  <c r="E35" i="5"/>
  <c r="D25" i="5"/>
  <c r="E19" i="5"/>
  <c r="E25" i="5"/>
  <c r="D19" i="5"/>
  <c r="D13" i="5"/>
  <c r="E13" i="5"/>
  <c r="E9" i="5"/>
  <c r="E7" i="5"/>
  <c r="E24" i="3"/>
  <c r="E29" i="3"/>
  <c r="D24" i="3"/>
  <c r="E33" i="3"/>
  <c r="D23" i="3"/>
  <c r="D30" i="3"/>
  <c r="D32" i="3"/>
  <c r="E28" i="3"/>
  <c r="D27" i="3"/>
  <c r="D22" i="3"/>
  <c r="E19" i="3"/>
  <c r="E26" i="3"/>
  <c r="E21" i="3"/>
  <c r="D31" i="3"/>
  <c r="D26" i="3"/>
  <c r="E20" i="3"/>
  <c r="E30" i="3"/>
  <c r="E25" i="3"/>
  <c r="D20" i="3"/>
  <c r="D28" i="3"/>
  <c r="E22" i="3"/>
  <c r="D29" i="3"/>
  <c r="D25" i="3"/>
  <c r="D21" i="3"/>
  <c r="E31" i="3"/>
  <c r="E27" i="3"/>
  <c r="E23" i="3"/>
  <c r="E13" i="3"/>
  <c r="E11" i="3"/>
  <c r="E18" i="3"/>
  <c r="E10" i="3"/>
  <c r="E17" i="3"/>
  <c r="E9" i="3"/>
  <c r="E14" i="3"/>
  <c r="E12" i="3"/>
  <c r="E16" i="3"/>
  <c r="E8" i="3"/>
  <c r="E15" i="3"/>
  <c r="E7" i="3"/>
  <c r="D13" i="3"/>
  <c r="D12" i="3"/>
  <c r="D11" i="3"/>
  <c r="D18" i="3"/>
  <c r="D17" i="3"/>
  <c r="D9" i="3"/>
  <c r="D16" i="3"/>
  <c r="D8" i="3"/>
  <c r="D15" i="3"/>
  <c r="D7" i="3"/>
  <c r="D14" i="3"/>
  <c r="Z46" i="3" l="1"/>
  <c r="T46" i="3"/>
  <c r="S46" i="3"/>
  <c r="AB46" i="3"/>
  <c r="M46" i="3"/>
  <c r="U46" i="3"/>
  <c r="AC46" i="3"/>
  <c r="V46" i="3"/>
  <c r="W46" i="3"/>
  <c r="N46" i="3"/>
  <c r="AD46" i="3"/>
  <c r="AE46" i="3"/>
  <c r="X46" i="3"/>
  <c r="O46" i="3"/>
  <c r="P46" i="3"/>
  <c r="AF46" i="3"/>
  <c r="Q46" i="3"/>
  <c r="Y46" i="3"/>
  <c r="R46" i="3"/>
  <c r="AA46" i="3"/>
  <c r="D40" i="3"/>
  <c r="J40" i="3"/>
  <c r="K40" i="3"/>
  <c r="L40" i="3"/>
  <c r="E40" i="3"/>
  <c r="F40" i="3"/>
  <c r="G40" i="3"/>
  <c r="H40" i="3"/>
  <c r="I40" i="3"/>
  <c r="R42" i="3"/>
  <c r="AA42" i="3"/>
  <c r="T42" i="3"/>
  <c r="AB42" i="3"/>
  <c r="M42" i="3"/>
  <c r="U42" i="3"/>
  <c r="AC42" i="3"/>
  <c r="V42" i="3"/>
  <c r="W42" i="3"/>
  <c r="N42" i="3"/>
  <c r="AD42" i="3"/>
  <c r="AE42" i="3"/>
  <c r="O42" i="3"/>
  <c r="P42" i="3"/>
  <c r="X42" i="3"/>
  <c r="AF42" i="3"/>
  <c r="Q42" i="3"/>
  <c r="Y42" i="3"/>
  <c r="Z42" i="3"/>
  <c r="S42" i="3"/>
  <c r="D48" i="3"/>
  <c r="L48" i="3"/>
  <c r="E48" i="3"/>
  <c r="G48" i="3"/>
  <c r="F48" i="3"/>
  <c r="H48" i="3"/>
  <c r="I48" i="3"/>
  <c r="J48" i="3"/>
  <c r="K48" i="3"/>
  <c r="N47" i="3"/>
  <c r="AD47" i="3"/>
  <c r="AE47" i="3"/>
  <c r="W47" i="3"/>
  <c r="AF47" i="3"/>
  <c r="P47" i="3"/>
  <c r="X47" i="3"/>
  <c r="Q47" i="3"/>
  <c r="Y47" i="3"/>
  <c r="Z47" i="3"/>
  <c r="R47" i="3"/>
  <c r="AA47" i="3"/>
  <c r="S47" i="3"/>
  <c r="T47" i="3"/>
  <c r="AB47" i="3"/>
  <c r="M47" i="3"/>
  <c r="U47" i="3"/>
  <c r="AC47" i="3"/>
  <c r="V47" i="3"/>
  <c r="O47" i="3"/>
  <c r="Z64" i="3"/>
  <c r="S64" i="3"/>
  <c r="T64" i="3"/>
  <c r="AB64" i="3"/>
  <c r="M64" i="3"/>
  <c r="U64" i="3"/>
  <c r="AC64" i="3"/>
  <c r="V64" i="3"/>
  <c r="W64" i="3"/>
  <c r="P64" i="3"/>
  <c r="N64" i="3"/>
  <c r="AD64" i="3"/>
  <c r="O64" i="3"/>
  <c r="AE64" i="3"/>
  <c r="AF64" i="3"/>
  <c r="X64" i="3"/>
  <c r="Q64" i="3"/>
  <c r="Y64" i="3"/>
  <c r="R64" i="3"/>
  <c r="AA64" i="3"/>
  <c r="D49" i="3"/>
  <c r="F49" i="3"/>
  <c r="H49" i="3"/>
  <c r="I49" i="3"/>
  <c r="J49" i="3"/>
  <c r="K49" i="3"/>
  <c r="L49" i="3"/>
  <c r="E49" i="3"/>
  <c r="G49" i="3"/>
  <c r="V43" i="3"/>
  <c r="AE43" i="3"/>
  <c r="W43" i="3"/>
  <c r="P43" i="3"/>
  <c r="X43" i="3"/>
  <c r="AF43" i="3"/>
  <c r="Q43" i="3"/>
  <c r="Y43" i="3"/>
  <c r="R43" i="3"/>
  <c r="S43" i="3"/>
  <c r="Z43" i="3"/>
  <c r="AA43" i="3"/>
  <c r="T43" i="3"/>
  <c r="AB43" i="3"/>
  <c r="M43" i="3"/>
  <c r="U43" i="3"/>
  <c r="AC43" i="3"/>
  <c r="N43" i="3"/>
  <c r="AD43" i="3"/>
  <c r="O43" i="3"/>
  <c r="D45" i="3"/>
  <c r="F45" i="3"/>
  <c r="H45" i="3"/>
  <c r="I45" i="3"/>
  <c r="J45" i="3"/>
  <c r="K45" i="3"/>
  <c r="L45" i="3"/>
  <c r="E45" i="3"/>
  <c r="G45" i="3"/>
  <c r="D43" i="3"/>
  <c r="F43" i="3"/>
  <c r="G43" i="3"/>
  <c r="H43" i="3"/>
  <c r="I43" i="3"/>
  <c r="J43" i="3"/>
  <c r="K43" i="3"/>
  <c r="L43" i="3"/>
  <c r="E43" i="3"/>
  <c r="V45" i="3"/>
  <c r="AE45" i="3"/>
  <c r="O45" i="3"/>
  <c r="P45" i="3"/>
  <c r="X45" i="3"/>
  <c r="AF45" i="3"/>
  <c r="Q45" i="3"/>
  <c r="Y45" i="3"/>
  <c r="R45" i="3"/>
  <c r="Z45" i="3"/>
  <c r="AA45" i="3"/>
  <c r="S45" i="3"/>
  <c r="T45" i="3"/>
  <c r="AB45" i="3"/>
  <c r="M45" i="3"/>
  <c r="U45" i="3"/>
  <c r="AC45" i="3"/>
  <c r="N45" i="3"/>
  <c r="AD45" i="3"/>
  <c r="W45" i="3"/>
  <c r="R48" i="3"/>
  <c r="AA48" i="3"/>
  <c r="S48" i="3"/>
  <c r="T48" i="3"/>
  <c r="M48" i="3"/>
  <c r="U48" i="3"/>
  <c r="AC48" i="3"/>
  <c r="N48" i="3"/>
  <c r="AD48" i="3"/>
  <c r="AE48" i="3"/>
  <c r="AF48" i="3"/>
  <c r="V48" i="3"/>
  <c r="W48" i="3"/>
  <c r="P48" i="3"/>
  <c r="O48" i="3"/>
  <c r="X48" i="3"/>
  <c r="Q48" i="3"/>
  <c r="Y48" i="3"/>
  <c r="Z48" i="3"/>
  <c r="AB48" i="3"/>
  <c r="D42" i="3"/>
  <c r="J42" i="3"/>
  <c r="K42" i="3"/>
  <c r="L42" i="3"/>
  <c r="E42" i="3"/>
  <c r="F42" i="3"/>
  <c r="G42" i="3"/>
  <c r="H42" i="3"/>
  <c r="I42" i="3"/>
  <c r="D38" i="3"/>
  <c r="J38" i="3"/>
  <c r="K38" i="3"/>
  <c r="L38" i="3"/>
  <c r="E38" i="3"/>
  <c r="F38" i="3"/>
  <c r="G38" i="3"/>
  <c r="H38" i="3"/>
  <c r="I38" i="3"/>
  <c r="R40" i="3"/>
  <c r="S40" i="3"/>
  <c r="AA40" i="3"/>
  <c r="T40" i="3"/>
  <c r="AB40" i="3"/>
  <c r="M40" i="3"/>
  <c r="U40" i="3"/>
  <c r="AC40" i="3"/>
  <c r="V40" i="3"/>
  <c r="AE40" i="3"/>
  <c r="N40" i="3"/>
  <c r="AD40" i="3"/>
  <c r="O40" i="3"/>
  <c r="W40" i="3"/>
  <c r="P40" i="3"/>
  <c r="X40" i="3"/>
  <c r="AF40" i="3"/>
  <c r="Q40" i="3"/>
  <c r="Y40" i="3"/>
  <c r="Z40" i="3"/>
  <c r="D46" i="3"/>
  <c r="J46" i="3"/>
  <c r="K46" i="3"/>
  <c r="L46" i="3"/>
  <c r="E46" i="3"/>
  <c r="F46" i="3"/>
  <c r="G46" i="3"/>
  <c r="H46" i="3"/>
  <c r="I46" i="3"/>
  <c r="D44" i="3"/>
  <c r="J44" i="3"/>
  <c r="L44" i="3"/>
  <c r="E44" i="3"/>
  <c r="F44" i="3"/>
  <c r="G44" i="3"/>
  <c r="H44" i="3"/>
  <c r="I44" i="3"/>
  <c r="K44" i="3"/>
  <c r="D39" i="3"/>
  <c r="F39" i="3"/>
  <c r="G39" i="3"/>
  <c r="H39" i="3"/>
  <c r="I39" i="3"/>
  <c r="J39" i="3"/>
  <c r="K39" i="3"/>
  <c r="L39" i="3"/>
  <c r="E39" i="3"/>
  <c r="R38" i="3"/>
  <c r="Z38" i="3"/>
  <c r="S38" i="3"/>
  <c r="AA38" i="3"/>
  <c r="T38" i="3"/>
  <c r="AB38" i="3"/>
  <c r="M38" i="3"/>
  <c r="U38" i="3"/>
  <c r="AC38" i="3"/>
  <c r="N38" i="3"/>
  <c r="V38" i="3"/>
  <c r="AD38" i="3"/>
  <c r="O38" i="3"/>
  <c r="W38" i="3"/>
  <c r="AE38" i="3"/>
  <c r="P38" i="3"/>
  <c r="X38" i="3"/>
  <c r="AF38" i="3"/>
  <c r="Q38" i="3"/>
  <c r="Y38" i="3"/>
  <c r="N41" i="3"/>
  <c r="V41" i="3"/>
  <c r="O41" i="3"/>
  <c r="W41" i="3"/>
  <c r="AE41" i="3"/>
  <c r="P41" i="3"/>
  <c r="X41" i="3"/>
  <c r="AF41" i="3"/>
  <c r="Q41" i="3"/>
  <c r="Y41" i="3"/>
  <c r="R41" i="3"/>
  <c r="Z41" i="3"/>
  <c r="S41" i="3"/>
  <c r="AA41" i="3"/>
  <c r="T41" i="3"/>
  <c r="AB41" i="3"/>
  <c r="M41" i="3"/>
  <c r="U41" i="3"/>
  <c r="AC41" i="3"/>
  <c r="AD41" i="3"/>
  <c r="D47" i="3"/>
  <c r="G47" i="3"/>
  <c r="I47" i="3"/>
  <c r="J47" i="3"/>
  <c r="K47" i="3"/>
  <c r="L47" i="3"/>
  <c r="E47" i="3"/>
  <c r="F47" i="3"/>
  <c r="H47" i="3"/>
  <c r="N39" i="3"/>
  <c r="V39" i="3"/>
  <c r="AD39" i="3"/>
  <c r="O39" i="3"/>
  <c r="W39" i="3"/>
  <c r="AE39" i="3"/>
  <c r="P39" i="3"/>
  <c r="X39" i="3"/>
  <c r="AF39" i="3"/>
  <c r="Q39" i="3"/>
  <c r="Y39" i="3"/>
  <c r="R39" i="3"/>
  <c r="Z39" i="3"/>
  <c r="S39" i="3"/>
  <c r="AA39" i="3"/>
  <c r="T39" i="3"/>
  <c r="AB39" i="3"/>
  <c r="M39" i="3"/>
  <c r="U39" i="3"/>
  <c r="AC39" i="3"/>
  <c r="V49" i="3"/>
  <c r="W49" i="3"/>
  <c r="O49" i="3"/>
  <c r="P49" i="3"/>
  <c r="X49" i="3"/>
  <c r="Q49" i="3"/>
  <c r="Y49" i="3"/>
  <c r="R49" i="3"/>
  <c r="AA49" i="3"/>
  <c r="Z49" i="3"/>
  <c r="S49" i="3"/>
  <c r="AB49" i="3"/>
  <c r="T49" i="3"/>
  <c r="M49" i="3"/>
  <c r="U49" i="3"/>
  <c r="AC49" i="3"/>
  <c r="N49" i="3"/>
  <c r="AD49" i="3"/>
  <c r="AE49" i="3"/>
  <c r="AF49" i="3"/>
  <c r="R44" i="3"/>
  <c r="AA44" i="3"/>
  <c r="S44" i="3"/>
  <c r="T44" i="3"/>
  <c r="AB44" i="3"/>
  <c r="M44" i="3"/>
  <c r="U44" i="3"/>
  <c r="AC44" i="3"/>
  <c r="V44" i="3"/>
  <c r="O44" i="3"/>
  <c r="N44" i="3"/>
  <c r="AD44" i="3"/>
  <c r="AE44" i="3"/>
  <c r="W44" i="3"/>
  <c r="P44" i="3"/>
  <c r="X44" i="3"/>
  <c r="AF44" i="3"/>
  <c r="Q44" i="3"/>
  <c r="Y44" i="3"/>
  <c r="Z44" i="3"/>
  <c r="D63" i="3"/>
  <c r="E63" i="3"/>
  <c r="F63" i="3"/>
  <c r="G63" i="3"/>
  <c r="H63" i="3"/>
  <c r="I63" i="3"/>
  <c r="J63" i="3"/>
  <c r="K63" i="3"/>
  <c r="L63" i="3"/>
  <c r="AA62" i="3"/>
  <c r="AB62" i="3"/>
  <c r="AC62" i="3"/>
  <c r="M62" i="3"/>
  <c r="N62" i="3"/>
  <c r="V62" i="3"/>
  <c r="AD62" i="3"/>
  <c r="O62" i="3"/>
  <c r="AE62" i="3"/>
  <c r="P62" i="3"/>
  <c r="W62" i="3"/>
  <c r="X62" i="3"/>
  <c r="Y62" i="3"/>
  <c r="AF62" i="3"/>
  <c r="Q62" i="3"/>
  <c r="R62" i="3"/>
  <c r="Z62" i="3"/>
  <c r="S62" i="3"/>
  <c r="T62" i="3"/>
  <c r="U62" i="3"/>
  <c r="D58" i="3"/>
  <c r="L58" i="3"/>
  <c r="E58" i="3"/>
  <c r="F58" i="3"/>
  <c r="G58" i="3"/>
  <c r="H58" i="3"/>
  <c r="I58" i="3"/>
  <c r="J58" i="3"/>
  <c r="K58" i="3"/>
  <c r="O55" i="3"/>
  <c r="AE55" i="3"/>
  <c r="P55" i="3"/>
  <c r="AF55" i="3"/>
  <c r="Q55" i="3"/>
  <c r="Y55" i="3"/>
  <c r="R55" i="3"/>
  <c r="Z55" i="3"/>
  <c r="S55" i="3"/>
  <c r="AA55" i="3"/>
  <c r="T55" i="3"/>
  <c r="AB55" i="3"/>
  <c r="M55" i="3"/>
  <c r="U55" i="3"/>
  <c r="AC55" i="3"/>
  <c r="N55" i="3"/>
  <c r="V55" i="3"/>
  <c r="AD55" i="3"/>
  <c r="W55" i="3"/>
  <c r="X55" i="3"/>
  <c r="D52" i="3"/>
  <c r="L52" i="3"/>
  <c r="E52" i="3"/>
  <c r="F52" i="3"/>
  <c r="G52" i="3"/>
  <c r="H52" i="3"/>
  <c r="I52" i="3"/>
  <c r="J52" i="3"/>
  <c r="K52" i="3"/>
  <c r="W51" i="3"/>
  <c r="AE51" i="3"/>
  <c r="P51" i="3"/>
  <c r="X51" i="3"/>
  <c r="AF51" i="3"/>
  <c r="Q51" i="3"/>
  <c r="Y51" i="3"/>
  <c r="R51" i="3"/>
  <c r="Z51" i="3"/>
  <c r="S51" i="3"/>
  <c r="AA51" i="3"/>
  <c r="T51" i="3"/>
  <c r="AB51" i="3"/>
  <c r="M51" i="3"/>
  <c r="U51" i="3"/>
  <c r="AC51" i="3"/>
  <c r="N51" i="3"/>
  <c r="V51" i="3"/>
  <c r="AD51" i="3"/>
  <c r="O51" i="3"/>
  <c r="W59" i="3"/>
  <c r="X59" i="3"/>
  <c r="P59" i="3"/>
  <c r="Y59" i="3"/>
  <c r="R59" i="3"/>
  <c r="Z59" i="3"/>
  <c r="S59" i="3"/>
  <c r="T59" i="3"/>
  <c r="AA59" i="3"/>
  <c r="AB59" i="3"/>
  <c r="M59" i="3"/>
  <c r="U59" i="3"/>
  <c r="AC59" i="3"/>
  <c r="N59" i="3"/>
  <c r="V59" i="3"/>
  <c r="AD59" i="3"/>
  <c r="O59" i="3"/>
  <c r="AE59" i="3"/>
  <c r="AF59" i="3"/>
  <c r="Q59" i="3"/>
  <c r="D60" i="3"/>
  <c r="K60" i="3"/>
  <c r="E60" i="3"/>
  <c r="L60" i="3"/>
  <c r="F60" i="3"/>
  <c r="G60" i="3"/>
  <c r="H60" i="3"/>
  <c r="I60" i="3"/>
  <c r="J60" i="3"/>
  <c r="D62" i="3"/>
  <c r="K62" i="3"/>
  <c r="L62" i="3"/>
  <c r="E62" i="3"/>
  <c r="F62" i="3"/>
  <c r="I62" i="3"/>
  <c r="G62" i="3"/>
  <c r="H62" i="3"/>
  <c r="J62" i="3"/>
  <c r="D61" i="3"/>
  <c r="I61" i="3"/>
  <c r="H61" i="3"/>
  <c r="J61" i="3"/>
  <c r="K61" i="3"/>
  <c r="E61" i="3"/>
  <c r="L61" i="3"/>
  <c r="F61" i="3"/>
  <c r="G61" i="3"/>
  <c r="D57" i="3"/>
  <c r="I57" i="3"/>
  <c r="J57" i="3"/>
  <c r="K57" i="3"/>
  <c r="L57" i="3"/>
  <c r="E57" i="3"/>
  <c r="F57" i="3"/>
  <c r="G57" i="3"/>
  <c r="H57" i="3"/>
  <c r="S52" i="3"/>
  <c r="AB52" i="3"/>
  <c r="M52" i="3"/>
  <c r="U52" i="3"/>
  <c r="AC52" i="3"/>
  <c r="N52" i="3"/>
  <c r="V52" i="3"/>
  <c r="AD52" i="3"/>
  <c r="W52" i="3"/>
  <c r="AF52" i="3"/>
  <c r="O52" i="3"/>
  <c r="AE52" i="3"/>
  <c r="X52" i="3"/>
  <c r="P52" i="3"/>
  <c r="Q52" i="3"/>
  <c r="Y52" i="3"/>
  <c r="R52" i="3"/>
  <c r="Z52" i="3"/>
  <c r="AA52" i="3"/>
  <c r="T52" i="3"/>
  <c r="D54" i="3"/>
  <c r="K54" i="3"/>
  <c r="L54" i="3"/>
  <c r="E54" i="3"/>
  <c r="F54" i="3"/>
  <c r="G54" i="3"/>
  <c r="H54" i="3"/>
  <c r="I54" i="3"/>
  <c r="J54" i="3"/>
  <c r="O61" i="3"/>
  <c r="P61" i="3"/>
  <c r="AF61" i="3"/>
  <c r="Y61" i="3"/>
  <c r="R61" i="3"/>
  <c r="Z61" i="3"/>
  <c r="S61" i="3"/>
  <c r="T61" i="3"/>
  <c r="AA61" i="3"/>
  <c r="AB61" i="3"/>
  <c r="U61" i="3"/>
  <c r="M61" i="3"/>
  <c r="AC61" i="3"/>
  <c r="N61" i="3"/>
  <c r="V61" i="3"/>
  <c r="AD61" i="3"/>
  <c r="W61" i="3"/>
  <c r="AE61" i="3"/>
  <c r="X61" i="3"/>
  <c r="Q61" i="3"/>
  <c r="D56" i="3"/>
  <c r="E56" i="3"/>
  <c r="F56" i="3"/>
  <c r="G56" i="3"/>
  <c r="H56" i="3"/>
  <c r="I56" i="3"/>
  <c r="J56" i="3"/>
  <c r="K56" i="3"/>
  <c r="L56" i="3"/>
  <c r="W53" i="3"/>
  <c r="P53" i="3"/>
  <c r="X53" i="3"/>
  <c r="Q53" i="3"/>
  <c r="Y53" i="3"/>
  <c r="R53" i="3"/>
  <c r="Z53" i="3"/>
  <c r="S53" i="3"/>
  <c r="AA53" i="3"/>
  <c r="T53" i="3"/>
  <c r="AB53" i="3"/>
  <c r="M53" i="3"/>
  <c r="U53" i="3"/>
  <c r="AC53" i="3"/>
  <c r="N53" i="3"/>
  <c r="V53" i="3"/>
  <c r="AD53" i="3"/>
  <c r="O53" i="3"/>
  <c r="AE53" i="3"/>
  <c r="AF53" i="3"/>
  <c r="D59" i="3"/>
  <c r="G59" i="3"/>
  <c r="H59" i="3"/>
  <c r="I59" i="3"/>
  <c r="J59" i="3"/>
  <c r="E59" i="3"/>
  <c r="K59" i="3"/>
  <c r="L59" i="3"/>
  <c r="F59" i="3"/>
  <c r="O57" i="3"/>
  <c r="AE57" i="3"/>
  <c r="P57" i="3"/>
  <c r="AF57" i="3"/>
  <c r="Y57" i="3"/>
  <c r="Q57" i="3"/>
  <c r="R57" i="3"/>
  <c r="Z57" i="3"/>
  <c r="AA57" i="3"/>
  <c r="AB57" i="3"/>
  <c r="S57" i="3"/>
  <c r="T57" i="3"/>
  <c r="M57" i="3"/>
  <c r="U57" i="3"/>
  <c r="AC57" i="3"/>
  <c r="N57" i="3"/>
  <c r="V57" i="3"/>
  <c r="AD57" i="3"/>
  <c r="W57" i="3"/>
  <c r="X57" i="3"/>
  <c r="AA54" i="3"/>
  <c r="T54" i="3"/>
  <c r="M54" i="3"/>
  <c r="U54" i="3"/>
  <c r="AC54" i="3"/>
  <c r="N54" i="3"/>
  <c r="V54" i="3"/>
  <c r="AD54" i="3"/>
  <c r="W54" i="3"/>
  <c r="O54" i="3"/>
  <c r="AE54" i="3"/>
  <c r="X54" i="3"/>
  <c r="P54" i="3"/>
  <c r="AF54" i="3"/>
  <c r="Q54" i="3"/>
  <c r="Y54" i="3"/>
  <c r="R54" i="3"/>
  <c r="Z54" i="3"/>
  <c r="S54" i="3"/>
  <c r="AB54" i="3"/>
  <c r="D51" i="3"/>
  <c r="G51" i="3"/>
  <c r="H51" i="3"/>
  <c r="I51" i="3"/>
  <c r="J51" i="3"/>
  <c r="K51" i="3"/>
  <c r="L51" i="3"/>
  <c r="E51" i="3"/>
  <c r="F51" i="3"/>
  <c r="S50" i="3"/>
  <c r="T50" i="3"/>
  <c r="AB50" i="3"/>
  <c r="M50" i="3"/>
  <c r="U50" i="3"/>
  <c r="AC50" i="3"/>
  <c r="N50" i="3"/>
  <c r="V50" i="3"/>
  <c r="AD50" i="3"/>
  <c r="O50" i="3"/>
  <c r="W50" i="3"/>
  <c r="AE50" i="3"/>
  <c r="P50" i="3"/>
  <c r="X50" i="3"/>
  <c r="AF50" i="3"/>
  <c r="Q50" i="3"/>
  <c r="Y50" i="3"/>
  <c r="R50" i="3"/>
  <c r="Z50" i="3"/>
  <c r="AA50" i="3"/>
  <c r="D55" i="3"/>
  <c r="H55" i="3"/>
  <c r="I55" i="3"/>
  <c r="J55" i="3"/>
  <c r="K55" i="3"/>
  <c r="L55" i="3"/>
  <c r="E55" i="3"/>
  <c r="F55" i="3"/>
  <c r="G55" i="3"/>
  <c r="S58" i="3"/>
  <c r="AB58" i="3"/>
  <c r="U58" i="3"/>
  <c r="AC58" i="3"/>
  <c r="N58" i="3"/>
  <c r="V58" i="3"/>
  <c r="AD58" i="3"/>
  <c r="O58" i="3"/>
  <c r="AE58" i="3"/>
  <c r="X58" i="3"/>
  <c r="W58" i="3"/>
  <c r="AF58" i="3"/>
  <c r="P58" i="3"/>
  <c r="Q58" i="3"/>
  <c r="Y58" i="3"/>
  <c r="R58" i="3"/>
  <c r="Z58" i="3"/>
  <c r="AA58" i="3"/>
  <c r="T58" i="3"/>
  <c r="M58" i="3"/>
  <c r="AA56" i="3"/>
  <c r="T56" i="3"/>
  <c r="AB56" i="3"/>
  <c r="M56" i="3"/>
  <c r="U56" i="3"/>
  <c r="AC56" i="3"/>
  <c r="N56" i="3"/>
  <c r="V56" i="3"/>
  <c r="AD56" i="3"/>
  <c r="W56" i="3"/>
  <c r="AF56" i="3"/>
  <c r="O56" i="3"/>
  <c r="AE56" i="3"/>
  <c r="P56" i="3"/>
  <c r="X56" i="3"/>
  <c r="Q56" i="3"/>
  <c r="Y56" i="3"/>
  <c r="R56" i="3"/>
  <c r="Z56" i="3"/>
  <c r="S56" i="3"/>
  <c r="D53" i="3"/>
  <c r="G53" i="3"/>
  <c r="H53" i="3"/>
  <c r="I53" i="3"/>
  <c r="J53" i="3"/>
  <c r="K53" i="3"/>
  <c r="L53" i="3"/>
  <c r="E53" i="3"/>
  <c r="F53" i="3"/>
  <c r="AA60" i="3"/>
  <c r="T60" i="3"/>
  <c r="M60" i="3"/>
  <c r="AC60" i="3"/>
  <c r="N60" i="3"/>
  <c r="V60" i="3"/>
  <c r="AD60" i="3"/>
  <c r="W60" i="3"/>
  <c r="X60" i="3"/>
  <c r="O60" i="3"/>
  <c r="AE60" i="3"/>
  <c r="P60" i="3"/>
  <c r="AF60" i="3"/>
  <c r="Q60" i="3"/>
  <c r="Y60" i="3"/>
  <c r="R60" i="3"/>
  <c r="Z60" i="3"/>
  <c r="S60" i="3"/>
  <c r="AB60" i="3"/>
  <c r="U60" i="3"/>
  <c r="E23" i="26"/>
  <c r="D23" i="26"/>
  <c r="E22" i="26"/>
  <c r="D22" i="26"/>
  <c r="C67" i="5" l="1"/>
  <c r="C66" i="5"/>
  <c r="C65" i="5"/>
  <c r="C64" i="5"/>
  <c r="C63" i="5"/>
  <c r="C39" i="5"/>
  <c r="C38" i="5"/>
  <c r="C37" i="5"/>
  <c r="C36" i="5"/>
  <c r="C35" i="5"/>
  <c r="B95" i="16" l="1"/>
  <c r="H95" i="16"/>
  <c r="H67" i="16"/>
  <c r="B67" i="16"/>
  <c r="H39" i="16"/>
  <c r="B39" i="16"/>
  <c r="AC60" i="5" l="1"/>
  <c r="G60" i="5"/>
  <c r="B60" i="5"/>
  <c r="AC32" i="5"/>
  <c r="G32" i="5"/>
  <c r="B32" i="5"/>
  <c r="AC4" i="5"/>
  <c r="G4" i="5"/>
  <c r="B4" i="5"/>
  <c r="D440" i="27" l="1"/>
  <c r="E440" i="27" s="1"/>
  <c r="F440" i="27" s="1"/>
  <c r="G440" i="27" s="1"/>
  <c r="H440" i="27" s="1"/>
  <c r="I440" i="27" s="1"/>
  <c r="J440" i="27" s="1"/>
  <c r="K440" i="27" s="1"/>
  <c r="L440" i="27" s="1"/>
  <c r="M440" i="27" s="1"/>
  <c r="N440" i="27" s="1"/>
  <c r="O440" i="27" s="1"/>
  <c r="P440" i="27" s="1"/>
  <c r="Q440" i="27" s="1"/>
  <c r="R440" i="27" s="1"/>
  <c r="S440" i="27" s="1"/>
  <c r="T440" i="27" s="1"/>
  <c r="U440" i="27" s="1"/>
  <c r="V440" i="27" s="1"/>
  <c r="W440" i="27" s="1"/>
  <c r="D266" i="27"/>
  <c r="E266" i="27" s="1"/>
  <c r="F266" i="27" s="1"/>
  <c r="G266" i="27" s="1"/>
  <c r="H266" i="27" s="1"/>
  <c r="I266" i="27" s="1"/>
  <c r="J266" i="27" s="1"/>
  <c r="K266" i="27" s="1"/>
  <c r="L266" i="27" s="1"/>
  <c r="M266" i="27" s="1"/>
  <c r="N266" i="27" s="1"/>
  <c r="O266" i="27" s="1"/>
  <c r="P266" i="27" s="1"/>
  <c r="Q266" i="27" s="1"/>
  <c r="R266" i="27" s="1"/>
  <c r="S266" i="27" s="1"/>
  <c r="T266" i="27" s="1"/>
  <c r="U266" i="27" s="1"/>
  <c r="V266" i="27" s="1"/>
  <c r="W266" i="27" s="1"/>
  <c r="D353" i="27"/>
  <c r="E353" i="27" s="1"/>
  <c r="F353" i="27" s="1"/>
  <c r="G353" i="27" s="1"/>
  <c r="H353" i="27" s="1"/>
  <c r="I353" i="27" s="1"/>
  <c r="J353" i="27" s="1"/>
  <c r="K353" i="27" s="1"/>
  <c r="L353" i="27" s="1"/>
  <c r="M353" i="27" s="1"/>
  <c r="N353" i="27" s="1"/>
  <c r="O353" i="27" s="1"/>
  <c r="P353" i="27" s="1"/>
  <c r="Q353" i="27" s="1"/>
  <c r="R353" i="27" s="1"/>
  <c r="S353" i="27" s="1"/>
  <c r="T353" i="27" s="1"/>
  <c r="U353" i="27" s="1"/>
  <c r="V353" i="27" s="1"/>
  <c r="W353" i="27" s="1"/>
  <c r="D179" i="27" l="1"/>
  <c r="E179" i="27"/>
  <c r="F179" i="27" s="1"/>
  <c r="G179" i="27" s="1"/>
  <c r="H179" i="27" s="1"/>
  <c r="I179" i="27" s="1"/>
  <c r="J179" i="27" s="1"/>
  <c r="K179" i="27" s="1"/>
  <c r="L179" i="27" s="1"/>
  <c r="M179" i="27" s="1"/>
  <c r="N179" i="27" s="1"/>
  <c r="O179" i="27" s="1"/>
  <c r="P179" i="27" s="1"/>
  <c r="Q179" i="27" s="1"/>
  <c r="R179" i="27" s="1"/>
  <c r="S179" i="27" s="1"/>
  <c r="T179" i="27" s="1"/>
  <c r="U179" i="27" s="1"/>
  <c r="V179" i="27" s="1"/>
  <c r="W179" i="27" s="1"/>
  <c r="E92" i="27"/>
  <c r="F92" i="27" s="1"/>
  <c r="G92" i="27" s="1"/>
  <c r="H92" i="27" s="1"/>
  <c r="I92" i="27" s="1"/>
  <c r="J92" i="27" s="1"/>
  <c r="K92" i="27" s="1"/>
  <c r="L92" i="27" s="1"/>
  <c r="M92" i="27" s="1"/>
  <c r="N92" i="27" s="1"/>
  <c r="O92" i="27" s="1"/>
  <c r="P92" i="27" s="1"/>
  <c r="Q92" i="27" s="1"/>
  <c r="R92" i="27" s="1"/>
  <c r="S92" i="27" s="1"/>
  <c r="T92" i="27" s="1"/>
  <c r="U92" i="27" s="1"/>
  <c r="V92" i="27" s="1"/>
  <c r="W92" i="27" s="1"/>
  <c r="D92" i="27"/>
  <c r="D5" i="27"/>
  <c r="E24" i="27"/>
  <c r="E111" i="27" s="1"/>
  <c r="F24" i="27"/>
  <c r="F111" i="27" s="1"/>
  <c r="G24" i="27"/>
  <c r="G111" i="27" s="1"/>
  <c r="H24" i="27"/>
  <c r="H111" i="27" s="1"/>
  <c r="I24" i="27"/>
  <c r="I111" i="27" s="1"/>
  <c r="J24" i="27"/>
  <c r="J111" i="27" s="1"/>
  <c r="K24" i="27"/>
  <c r="K111" i="27" s="1"/>
  <c r="L24" i="27"/>
  <c r="L111" i="27" s="1"/>
  <c r="M24" i="27"/>
  <c r="M111" i="27" s="1"/>
  <c r="N24" i="27"/>
  <c r="N111" i="27" s="1"/>
  <c r="O24" i="27"/>
  <c r="O111" i="27" s="1"/>
  <c r="P24" i="27"/>
  <c r="P111" i="27" s="1"/>
  <c r="Q24" i="27"/>
  <c r="Q111" i="27" s="1"/>
  <c r="R24" i="27"/>
  <c r="R111" i="27" s="1"/>
  <c r="S24" i="27"/>
  <c r="S111" i="27" s="1"/>
  <c r="T24" i="27"/>
  <c r="T111" i="27" s="1"/>
  <c r="U24" i="27"/>
  <c r="U111" i="27" s="1"/>
  <c r="V24" i="27"/>
  <c r="V111" i="27" s="1"/>
  <c r="W24" i="27"/>
  <c r="W111" i="27" s="1"/>
  <c r="E30" i="27"/>
  <c r="E117" i="27" s="1"/>
  <c r="F30" i="27"/>
  <c r="F117" i="27" s="1"/>
  <c r="G30" i="27"/>
  <c r="G117" i="27" s="1"/>
  <c r="H30" i="27"/>
  <c r="H117" i="27" s="1"/>
  <c r="I30" i="27"/>
  <c r="I117" i="27" s="1"/>
  <c r="J30" i="27"/>
  <c r="J117" i="27" s="1"/>
  <c r="K30" i="27"/>
  <c r="K117" i="27" s="1"/>
  <c r="L30" i="27"/>
  <c r="L117" i="27" s="1"/>
  <c r="M30" i="27"/>
  <c r="M117" i="27" s="1"/>
  <c r="N30" i="27"/>
  <c r="N117" i="27" s="1"/>
  <c r="O30" i="27"/>
  <c r="O117" i="27" s="1"/>
  <c r="P30" i="27"/>
  <c r="P117" i="27" s="1"/>
  <c r="Q30" i="27"/>
  <c r="Q117" i="27" s="1"/>
  <c r="R30" i="27"/>
  <c r="R117" i="27" s="1"/>
  <c r="S30" i="27"/>
  <c r="S117" i="27" s="1"/>
  <c r="T30" i="27"/>
  <c r="T117" i="27" s="1"/>
  <c r="U30" i="27"/>
  <c r="U117" i="27" s="1"/>
  <c r="V30" i="27"/>
  <c r="V117" i="27" s="1"/>
  <c r="W30" i="27"/>
  <c r="W117" i="27" s="1"/>
  <c r="D11" i="27"/>
  <c r="D98" i="27" s="1"/>
  <c r="D12" i="27"/>
  <c r="D99" i="27" s="1"/>
  <c r="D13" i="27"/>
  <c r="D16" i="27"/>
  <c r="D103" i="27" s="1"/>
  <c r="D18" i="27"/>
  <c r="D105" i="27" s="1"/>
  <c r="D23" i="27"/>
  <c r="D110" i="27" s="1"/>
  <c r="D24" i="27"/>
  <c r="D111" i="27" s="1"/>
  <c r="D29" i="27"/>
  <c r="D116" i="27" s="1"/>
  <c r="D30" i="27"/>
  <c r="D117" i="27" s="1"/>
  <c r="D31" i="27"/>
  <c r="E5" i="27"/>
  <c r="F5" i="27" l="1"/>
  <c r="G5" i="27" l="1"/>
  <c r="H5" i="27" l="1"/>
  <c r="I5" i="27" l="1"/>
  <c r="J5" i="27" l="1"/>
  <c r="K5" i="27" l="1"/>
  <c r="L5" i="27" l="1"/>
  <c r="M5" i="27" l="1"/>
  <c r="N5" i="27" l="1"/>
  <c r="O5" i="27" l="1"/>
  <c r="P5" i="27" l="1"/>
  <c r="Q5" i="27" l="1"/>
  <c r="R5" i="27" l="1"/>
  <c r="S5" i="27" l="1"/>
  <c r="T5" i="27" l="1"/>
  <c r="U5" i="27" l="1"/>
  <c r="V5" i="27" l="1"/>
  <c r="W5" i="27" l="1"/>
  <c r="W5" i="5" l="1"/>
  <c r="AS5" i="5" s="1"/>
  <c r="X5" i="5"/>
  <c r="AT5" i="5" s="1"/>
  <c r="Y5" i="5"/>
  <c r="AU5" i="5" s="1"/>
  <c r="Z5" i="5"/>
  <c r="AV5" i="5" s="1"/>
  <c r="AA5" i="5"/>
  <c r="AW5" i="5" s="1"/>
  <c r="I5" i="5"/>
  <c r="AE5" i="5" s="1"/>
  <c r="J5" i="5"/>
  <c r="AF5" i="5" s="1"/>
  <c r="K5" i="5"/>
  <c r="AG5" i="5" s="1"/>
  <c r="L5" i="5"/>
  <c r="AH5" i="5" s="1"/>
  <c r="M5" i="5"/>
  <c r="AI5" i="5" s="1"/>
  <c r="N5" i="5"/>
  <c r="AJ5" i="5" s="1"/>
  <c r="O5" i="5"/>
  <c r="AK5" i="5" s="1"/>
  <c r="P5" i="5"/>
  <c r="AL5" i="5" s="1"/>
  <c r="Q5" i="5"/>
  <c r="AM5" i="5" s="1"/>
  <c r="R5" i="5"/>
  <c r="AN5" i="5" s="1"/>
  <c r="S5" i="5"/>
  <c r="AO5" i="5" s="1"/>
  <c r="T5" i="5"/>
  <c r="AP5" i="5" s="1"/>
  <c r="U5" i="5"/>
  <c r="AQ5" i="5" s="1"/>
  <c r="V5" i="5"/>
  <c r="AR5" i="5" s="1"/>
  <c r="H5" i="5"/>
  <c r="AD5" i="5" s="1"/>
  <c r="E61" i="5"/>
  <c r="D61" i="5"/>
  <c r="C61" i="5"/>
  <c r="B63" i="5"/>
  <c r="B64" i="5"/>
  <c r="G64" i="5" s="1"/>
  <c r="B65" i="5"/>
  <c r="G65" i="5" s="1"/>
  <c r="B66" i="5"/>
  <c r="G66" i="5" s="1"/>
  <c r="B67" i="5"/>
  <c r="G67" i="5" s="1"/>
  <c r="B68" i="5"/>
  <c r="G68" i="5" s="1"/>
  <c r="B69" i="5"/>
  <c r="B70" i="5"/>
  <c r="G70" i="5" s="1"/>
  <c r="B71" i="5"/>
  <c r="G71" i="5" s="1"/>
  <c r="B72" i="5"/>
  <c r="G72" i="5" s="1"/>
  <c r="B73" i="5"/>
  <c r="G73" i="5" s="1"/>
  <c r="B74" i="5"/>
  <c r="G74" i="5" s="1"/>
  <c r="B75" i="5"/>
  <c r="B76" i="5"/>
  <c r="G76" i="5" s="1"/>
  <c r="B77" i="5"/>
  <c r="G77" i="5" s="1"/>
  <c r="B78" i="5"/>
  <c r="G78" i="5" s="1"/>
  <c r="B79" i="5"/>
  <c r="G79" i="5" s="1"/>
  <c r="B80" i="5"/>
  <c r="G80" i="5" s="1"/>
  <c r="B81" i="5"/>
  <c r="B82" i="5"/>
  <c r="G82" i="5" s="1"/>
  <c r="B83" i="5"/>
  <c r="G83" i="5" s="1"/>
  <c r="B84" i="5"/>
  <c r="G84" i="5" s="1"/>
  <c r="B85" i="5"/>
  <c r="G85" i="5" s="1"/>
  <c r="B62" i="5"/>
  <c r="G62" i="5" s="1"/>
  <c r="B35" i="5"/>
  <c r="B36" i="5"/>
  <c r="G36" i="5" s="1"/>
  <c r="B37" i="5"/>
  <c r="G37" i="5" s="1"/>
  <c r="B38" i="5"/>
  <c r="G38" i="5" s="1"/>
  <c r="B39" i="5"/>
  <c r="G39" i="5" s="1"/>
  <c r="B40" i="5"/>
  <c r="G40" i="5" s="1"/>
  <c r="B41" i="5"/>
  <c r="B42" i="5"/>
  <c r="G42" i="5" s="1"/>
  <c r="B43" i="5"/>
  <c r="G43" i="5" s="1"/>
  <c r="B44" i="5"/>
  <c r="G44" i="5" s="1"/>
  <c r="B45" i="5"/>
  <c r="G45" i="5" s="1"/>
  <c r="B46" i="5"/>
  <c r="G46" i="5" s="1"/>
  <c r="B47" i="5"/>
  <c r="B48" i="5"/>
  <c r="G48" i="5" s="1"/>
  <c r="B49" i="5"/>
  <c r="G49" i="5" s="1"/>
  <c r="B50" i="5"/>
  <c r="G50" i="5" s="1"/>
  <c r="B51" i="5"/>
  <c r="G51" i="5" s="1"/>
  <c r="B52" i="5"/>
  <c r="G52" i="5" s="1"/>
  <c r="B53" i="5"/>
  <c r="B54" i="5"/>
  <c r="G54" i="5" s="1"/>
  <c r="B55" i="5"/>
  <c r="G55" i="5" s="1"/>
  <c r="B56" i="5"/>
  <c r="G56" i="5" s="1"/>
  <c r="B57" i="5"/>
  <c r="G57" i="5" s="1"/>
  <c r="B13" i="5"/>
  <c r="B14" i="5"/>
  <c r="G14" i="5" s="1"/>
  <c r="B15" i="5"/>
  <c r="G15" i="5" s="1"/>
  <c r="B16" i="5"/>
  <c r="G16" i="5" s="1"/>
  <c r="B17" i="5"/>
  <c r="G17" i="5" s="1"/>
  <c r="B18" i="5"/>
  <c r="G18" i="5" s="1"/>
  <c r="B19" i="5"/>
  <c r="B20" i="5"/>
  <c r="G20" i="5" s="1"/>
  <c r="B21" i="5"/>
  <c r="G21" i="5" s="1"/>
  <c r="B22" i="5"/>
  <c r="G22" i="5" s="1"/>
  <c r="B23" i="5"/>
  <c r="G23" i="5" s="1"/>
  <c r="B24" i="5"/>
  <c r="G24" i="5" s="1"/>
  <c r="B25" i="5"/>
  <c r="B26" i="5"/>
  <c r="G26" i="5" s="1"/>
  <c r="B27" i="5"/>
  <c r="G27" i="5" s="1"/>
  <c r="B28" i="5"/>
  <c r="G28" i="5" s="1"/>
  <c r="B29" i="5"/>
  <c r="G29" i="5" s="1"/>
  <c r="B7" i="5"/>
  <c r="B8" i="5"/>
  <c r="G8" i="5" s="1"/>
  <c r="B9" i="5"/>
  <c r="G9" i="5" s="1"/>
  <c r="B10" i="5"/>
  <c r="G10" i="5" s="1"/>
  <c r="B11" i="5"/>
  <c r="G11" i="5" s="1"/>
  <c r="E33" i="5"/>
  <c r="D33" i="5"/>
  <c r="C33" i="5"/>
  <c r="B34" i="5"/>
  <c r="G34" i="5" s="1"/>
  <c r="B12" i="5"/>
  <c r="G12" i="5" s="1"/>
  <c r="B6" i="5"/>
  <c r="G6" i="5" s="1"/>
  <c r="E5" i="5"/>
  <c r="D5" i="5"/>
  <c r="C5" i="5"/>
  <c r="N121" i="16"/>
  <c r="M121" i="16"/>
  <c r="L121" i="16"/>
  <c r="D85" i="5" s="1"/>
  <c r="K121" i="16"/>
  <c r="N120" i="16"/>
  <c r="E84" i="5" s="1"/>
  <c r="M120" i="16"/>
  <c r="L120" i="16"/>
  <c r="D84" i="5" s="1"/>
  <c r="K120" i="16"/>
  <c r="N119" i="16"/>
  <c r="M119" i="16"/>
  <c r="L119" i="16"/>
  <c r="D83" i="5" s="1"/>
  <c r="K119" i="16"/>
  <c r="N118" i="16"/>
  <c r="E82" i="5" s="1"/>
  <c r="M118" i="16"/>
  <c r="L118" i="16"/>
  <c r="D82" i="5" s="1"/>
  <c r="K118" i="16"/>
  <c r="N115" i="16"/>
  <c r="M115" i="16"/>
  <c r="L115" i="16"/>
  <c r="D79" i="5" s="1"/>
  <c r="K115" i="16"/>
  <c r="N114" i="16"/>
  <c r="E78" i="5" s="1"/>
  <c r="M114" i="16"/>
  <c r="L114" i="16"/>
  <c r="D78" i="5" s="1"/>
  <c r="K114" i="16"/>
  <c r="N113" i="16"/>
  <c r="M113" i="16"/>
  <c r="L113" i="16"/>
  <c r="D77" i="5" s="1"/>
  <c r="K113" i="16"/>
  <c r="N112" i="16"/>
  <c r="E76" i="5" s="1"/>
  <c r="M112" i="16"/>
  <c r="L112" i="16"/>
  <c r="D76" i="5" s="1"/>
  <c r="K112" i="16"/>
  <c r="N109" i="16"/>
  <c r="M109" i="16"/>
  <c r="L109" i="16"/>
  <c r="D73" i="5" s="1"/>
  <c r="K109" i="16"/>
  <c r="N108" i="16"/>
  <c r="E72" i="5" s="1"/>
  <c r="M108" i="16"/>
  <c r="L108" i="16"/>
  <c r="D72" i="5" s="1"/>
  <c r="K108" i="16"/>
  <c r="N107" i="16"/>
  <c r="M107" i="16"/>
  <c r="L107" i="16"/>
  <c r="D71" i="5" s="1"/>
  <c r="K107" i="16"/>
  <c r="N106" i="16"/>
  <c r="E70" i="5" s="1"/>
  <c r="M106" i="16"/>
  <c r="L106" i="16"/>
  <c r="D70" i="5" s="1"/>
  <c r="K106" i="16"/>
  <c r="N100" i="16"/>
  <c r="E64" i="5" s="1"/>
  <c r="N101" i="16"/>
  <c r="N102" i="16"/>
  <c r="E66" i="5" s="1"/>
  <c r="N103" i="16"/>
  <c r="M101" i="16"/>
  <c r="M102" i="16"/>
  <c r="M103" i="16"/>
  <c r="M100" i="16"/>
  <c r="K100" i="16"/>
  <c r="L100" i="16"/>
  <c r="L101" i="16"/>
  <c r="D65" i="5" s="1"/>
  <c r="L102" i="16"/>
  <c r="L103" i="16"/>
  <c r="D67" i="5" s="1"/>
  <c r="K101" i="16"/>
  <c r="K102" i="16"/>
  <c r="K103" i="16"/>
  <c r="N93" i="16"/>
  <c r="M93" i="16"/>
  <c r="N92" i="16"/>
  <c r="E56" i="5" s="1"/>
  <c r="M92" i="16"/>
  <c r="N91" i="16"/>
  <c r="E55" i="5" s="1"/>
  <c r="M91" i="16"/>
  <c r="N90" i="16"/>
  <c r="E54" i="5" s="1"/>
  <c r="M90" i="16"/>
  <c r="N87" i="16"/>
  <c r="M87" i="16"/>
  <c r="N86" i="16"/>
  <c r="E50" i="5" s="1"/>
  <c r="M86" i="16"/>
  <c r="N85" i="16"/>
  <c r="E49" i="5" s="1"/>
  <c r="M85" i="16"/>
  <c r="N84" i="16"/>
  <c r="E48" i="5" s="1"/>
  <c r="M84" i="16"/>
  <c r="N81" i="16"/>
  <c r="M81" i="16"/>
  <c r="N80" i="16"/>
  <c r="E44" i="5" s="1"/>
  <c r="M80" i="16"/>
  <c r="N79" i="16"/>
  <c r="E43" i="5" s="1"/>
  <c r="M79" i="16"/>
  <c r="N78" i="16"/>
  <c r="E42" i="5" s="1"/>
  <c r="M78" i="16"/>
  <c r="N72" i="16"/>
  <c r="E36" i="5" s="1"/>
  <c r="N73" i="16"/>
  <c r="N74" i="16"/>
  <c r="E38" i="5" s="1"/>
  <c r="N75" i="16"/>
  <c r="M73" i="16"/>
  <c r="M74" i="16"/>
  <c r="M75" i="16"/>
  <c r="M72" i="16"/>
  <c r="K72" i="16"/>
  <c r="L93" i="16"/>
  <c r="K93" i="16"/>
  <c r="L92" i="16"/>
  <c r="K92" i="16"/>
  <c r="L91" i="16"/>
  <c r="K91" i="16"/>
  <c r="L90" i="16"/>
  <c r="K90" i="16"/>
  <c r="L87" i="16"/>
  <c r="K87" i="16"/>
  <c r="L86" i="16"/>
  <c r="K86" i="16"/>
  <c r="L85" i="16"/>
  <c r="K85" i="16"/>
  <c r="L84" i="16"/>
  <c r="K84" i="16"/>
  <c r="L81" i="16"/>
  <c r="K81" i="16"/>
  <c r="L80" i="16"/>
  <c r="K80" i="16"/>
  <c r="L79" i="16"/>
  <c r="K79" i="16"/>
  <c r="L78" i="16"/>
  <c r="K78" i="16"/>
  <c r="L72" i="16"/>
  <c r="L73" i="16"/>
  <c r="D37" i="5" s="1"/>
  <c r="L74" i="16"/>
  <c r="L75" i="16"/>
  <c r="D39" i="5" s="1"/>
  <c r="K73" i="16"/>
  <c r="K74" i="16"/>
  <c r="K75" i="16"/>
  <c r="N65" i="16"/>
  <c r="M65" i="16"/>
  <c r="N64" i="16"/>
  <c r="E28" i="5" s="1"/>
  <c r="M64" i="16"/>
  <c r="N63" i="16"/>
  <c r="E27" i="5" s="1"/>
  <c r="M63" i="16"/>
  <c r="N62" i="16"/>
  <c r="E26" i="5" s="1"/>
  <c r="M62" i="16"/>
  <c r="N59" i="16"/>
  <c r="M59" i="16"/>
  <c r="N58" i="16"/>
  <c r="E22" i="5" s="1"/>
  <c r="M58" i="16"/>
  <c r="N57" i="16"/>
  <c r="E21" i="5" s="1"/>
  <c r="M57" i="16"/>
  <c r="N56" i="16"/>
  <c r="E20" i="5" s="1"/>
  <c r="M56" i="16"/>
  <c r="N53" i="16"/>
  <c r="M53" i="16"/>
  <c r="N52" i="16"/>
  <c r="E16" i="5" s="1"/>
  <c r="M52" i="16"/>
  <c r="N51" i="16"/>
  <c r="E15" i="5" s="1"/>
  <c r="M51" i="16"/>
  <c r="N50" i="16"/>
  <c r="E14" i="5" s="1"/>
  <c r="M50" i="16"/>
  <c r="N46" i="16"/>
  <c r="N47" i="16"/>
  <c r="M46" i="16"/>
  <c r="M47" i="16"/>
  <c r="K44" i="16"/>
  <c r="L65" i="16"/>
  <c r="K65" i="16"/>
  <c r="L64" i="16"/>
  <c r="K64" i="16"/>
  <c r="L63" i="16"/>
  <c r="K63" i="16"/>
  <c r="L62" i="16"/>
  <c r="K62" i="16"/>
  <c r="L59" i="16"/>
  <c r="K59" i="16"/>
  <c r="L58" i="16"/>
  <c r="K58" i="16"/>
  <c r="L57" i="16"/>
  <c r="K57" i="16"/>
  <c r="L56" i="16"/>
  <c r="K56" i="16"/>
  <c r="L53" i="16"/>
  <c r="K53" i="16"/>
  <c r="L52" i="16"/>
  <c r="K52" i="16"/>
  <c r="L51" i="16"/>
  <c r="K51" i="16"/>
  <c r="L50" i="16"/>
  <c r="K50" i="16"/>
  <c r="L44" i="16"/>
  <c r="L45" i="16"/>
  <c r="L46" i="16"/>
  <c r="L47" i="16"/>
  <c r="D11" i="5" s="1"/>
  <c r="K45" i="16"/>
  <c r="K46" i="16"/>
  <c r="K47" i="16"/>
  <c r="E17" i="5" l="1"/>
  <c r="E29" i="5"/>
  <c r="E51" i="5"/>
  <c r="E57" i="5"/>
  <c r="E71" i="5"/>
  <c r="E73" i="5"/>
  <c r="E77" i="5"/>
  <c r="E79" i="5"/>
  <c r="E83" i="5"/>
  <c r="E85" i="5"/>
  <c r="E23" i="5"/>
  <c r="E45" i="5"/>
  <c r="E10" i="5"/>
  <c r="D9" i="5"/>
  <c r="Q9" i="5" s="1"/>
  <c r="D15" i="5"/>
  <c r="M15" i="5" s="1"/>
  <c r="D21" i="5"/>
  <c r="X21" i="5" s="1"/>
  <c r="D27" i="5"/>
  <c r="Q27" i="5" s="1"/>
  <c r="E11" i="5"/>
  <c r="X11" i="5" s="1"/>
  <c r="D36" i="5"/>
  <c r="D45" i="5"/>
  <c r="D51" i="5"/>
  <c r="D57" i="5"/>
  <c r="E37" i="5"/>
  <c r="D64" i="5"/>
  <c r="E65" i="5"/>
  <c r="D10" i="5"/>
  <c r="D16" i="5"/>
  <c r="AA16" i="5" s="1"/>
  <c r="D22" i="5"/>
  <c r="V22" i="5" s="1"/>
  <c r="D28" i="5"/>
  <c r="P28" i="5" s="1"/>
  <c r="D42" i="5"/>
  <c r="D48" i="5"/>
  <c r="D54" i="5"/>
  <c r="D8" i="5"/>
  <c r="S8" i="5" s="1"/>
  <c r="D17" i="5"/>
  <c r="P17" i="5" s="1"/>
  <c r="D23" i="5"/>
  <c r="H23" i="5" s="1"/>
  <c r="D29" i="5"/>
  <c r="P29" i="5" s="1"/>
  <c r="D43" i="5"/>
  <c r="D49" i="5"/>
  <c r="D55" i="5"/>
  <c r="D14" i="5"/>
  <c r="S14" i="5" s="1"/>
  <c r="D20" i="5"/>
  <c r="H20" i="5" s="1"/>
  <c r="D26" i="5"/>
  <c r="U26" i="5" s="1"/>
  <c r="D38" i="5"/>
  <c r="D44" i="5"/>
  <c r="D50" i="5"/>
  <c r="D56" i="5"/>
  <c r="E39" i="5"/>
  <c r="D66" i="5"/>
  <c r="E67" i="5"/>
  <c r="H13" i="5"/>
  <c r="L13" i="5"/>
  <c r="M13" i="5"/>
  <c r="N13" i="5"/>
  <c r="J13" i="5"/>
  <c r="O13" i="5"/>
  <c r="P13" i="5"/>
  <c r="K13" i="5"/>
  <c r="I13" i="5"/>
  <c r="T13" i="5"/>
  <c r="R13" i="5"/>
  <c r="U13" i="5"/>
  <c r="Y13" i="5"/>
  <c r="AA13" i="5"/>
  <c r="V13" i="5"/>
  <c r="W13" i="5"/>
  <c r="Z13" i="5"/>
  <c r="X13" i="5"/>
  <c r="Q13" i="5"/>
  <c r="S13" i="5"/>
  <c r="H25" i="5"/>
  <c r="L25" i="5"/>
  <c r="M25" i="5"/>
  <c r="N25" i="5"/>
  <c r="O25" i="5"/>
  <c r="P25" i="5"/>
  <c r="I25" i="5"/>
  <c r="J25" i="5"/>
  <c r="K25" i="5"/>
  <c r="T7" i="5"/>
  <c r="U7" i="5"/>
  <c r="V7" i="5"/>
  <c r="W7" i="5"/>
  <c r="X7" i="5"/>
  <c r="Q7" i="5"/>
  <c r="Y7" i="5"/>
  <c r="R7" i="5"/>
  <c r="Z7" i="5"/>
  <c r="S7" i="5"/>
  <c r="AA7" i="5"/>
  <c r="S19" i="5"/>
  <c r="AA19" i="5"/>
  <c r="T19" i="5"/>
  <c r="U19" i="5"/>
  <c r="V19" i="5"/>
  <c r="W19" i="5"/>
  <c r="X19" i="5"/>
  <c r="Q19" i="5"/>
  <c r="Y19" i="5"/>
  <c r="R19" i="5"/>
  <c r="Z19" i="5"/>
  <c r="H19" i="5"/>
  <c r="K19" i="5"/>
  <c r="L19" i="5"/>
  <c r="M19" i="5"/>
  <c r="N19" i="5"/>
  <c r="O19" i="5"/>
  <c r="P19" i="5"/>
  <c r="I19" i="5"/>
  <c r="J19" i="5"/>
  <c r="T25" i="5"/>
  <c r="U25" i="5"/>
  <c r="V25" i="5"/>
  <c r="W25" i="5"/>
  <c r="X25" i="5"/>
  <c r="Q25" i="5"/>
  <c r="Y25" i="5"/>
  <c r="R25" i="5"/>
  <c r="Z25" i="5"/>
  <c r="S25" i="5"/>
  <c r="AA25" i="5"/>
  <c r="Q28" i="5" l="1"/>
  <c r="S28" i="5"/>
  <c r="Y11" i="5"/>
  <c r="O23" i="5"/>
  <c r="Q22" i="5"/>
  <c r="L16" i="5"/>
  <c r="Z23" i="5"/>
  <c r="K29" i="5"/>
  <c r="Q23" i="5"/>
  <c r="T16" i="5"/>
  <c r="Y23" i="5"/>
  <c r="O22" i="5"/>
  <c r="S16" i="5"/>
  <c r="I29" i="5"/>
  <c r="M23" i="5"/>
  <c r="O16" i="5"/>
  <c r="L23" i="5"/>
  <c r="M22" i="5"/>
  <c r="M16" i="5"/>
  <c r="Z16" i="5"/>
  <c r="W22" i="5"/>
  <c r="V23" i="5"/>
  <c r="Z22" i="5"/>
  <c r="R23" i="5"/>
  <c r="K23" i="5"/>
  <c r="U23" i="5"/>
  <c r="X23" i="5"/>
  <c r="K16" i="5"/>
  <c r="X16" i="5"/>
  <c r="R16" i="5"/>
  <c r="J23" i="5"/>
  <c r="T23" i="5"/>
  <c r="W23" i="5"/>
  <c r="J16" i="5"/>
  <c r="W16" i="5"/>
  <c r="Y16" i="5"/>
  <c r="I23" i="5"/>
  <c r="AA23" i="5"/>
  <c r="I16" i="5"/>
  <c r="V16" i="5"/>
  <c r="Q16" i="5"/>
  <c r="X8" i="5"/>
  <c r="P23" i="5"/>
  <c r="S23" i="5"/>
  <c r="P16" i="5"/>
  <c r="H16" i="5"/>
  <c r="U16" i="5"/>
  <c r="N23" i="5"/>
  <c r="N16" i="5"/>
  <c r="V9" i="5"/>
  <c r="O28" i="5"/>
  <c r="N28" i="5"/>
  <c r="AA8" i="5"/>
  <c r="J27" i="5"/>
  <c r="I27" i="5"/>
  <c r="N27" i="5"/>
  <c r="Y28" i="5"/>
  <c r="AA10" i="5"/>
  <c r="O27" i="5"/>
  <c r="Z8" i="5"/>
  <c r="Z27" i="5"/>
  <c r="Z20" i="5"/>
  <c r="M27" i="5"/>
  <c r="L27" i="5"/>
  <c r="R8" i="5"/>
  <c r="K27" i="5"/>
  <c r="S17" i="5"/>
  <c r="AA15" i="5"/>
  <c r="T15" i="5"/>
  <c r="K14" i="5"/>
  <c r="AA9" i="5"/>
  <c r="Y9" i="5"/>
  <c r="R29" i="5"/>
  <c r="Y29" i="5"/>
  <c r="U9" i="5"/>
  <c r="X9" i="5"/>
  <c r="T9" i="5"/>
  <c r="W9" i="5"/>
  <c r="S9" i="5"/>
  <c r="Z9" i="5"/>
  <c r="T11" i="5"/>
  <c r="R9" i="5"/>
  <c r="T21" i="5"/>
  <c r="W21" i="5"/>
  <c r="N21" i="5"/>
  <c r="Z14" i="5"/>
  <c r="M21" i="5"/>
  <c r="J14" i="5"/>
  <c r="AA21" i="5"/>
  <c r="V21" i="5"/>
  <c r="R14" i="5"/>
  <c r="L21" i="5"/>
  <c r="H21" i="5"/>
  <c r="I14" i="5"/>
  <c r="S21" i="5"/>
  <c r="U21" i="5"/>
  <c r="Y14" i="5"/>
  <c r="K21" i="5"/>
  <c r="P14" i="5"/>
  <c r="Z21" i="5"/>
  <c r="V14" i="5"/>
  <c r="Q14" i="5"/>
  <c r="J21" i="5"/>
  <c r="O14" i="5"/>
  <c r="R21" i="5"/>
  <c r="U14" i="5"/>
  <c r="X14" i="5"/>
  <c r="I21" i="5"/>
  <c r="N14" i="5"/>
  <c r="H14" i="5"/>
  <c r="Y21" i="5"/>
  <c r="T14" i="5"/>
  <c r="W14" i="5"/>
  <c r="P21" i="5"/>
  <c r="M14" i="5"/>
  <c r="Q21" i="5"/>
  <c r="AA14" i="5"/>
  <c r="Q29" i="5"/>
  <c r="O21" i="5"/>
  <c r="L14" i="5"/>
  <c r="O29" i="5"/>
  <c r="H29" i="5"/>
  <c r="K22" i="5"/>
  <c r="U22" i="5"/>
  <c r="U29" i="5"/>
  <c r="Z29" i="5"/>
  <c r="N29" i="5"/>
  <c r="J22" i="5"/>
  <c r="T22" i="5"/>
  <c r="V29" i="5"/>
  <c r="X29" i="5"/>
  <c r="M29" i="5"/>
  <c r="L17" i="5"/>
  <c r="I22" i="5"/>
  <c r="H22" i="5"/>
  <c r="AA22" i="5"/>
  <c r="T29" i="5"/>
  <c r="L29" i="5"/>
  <c r="I17" i="5"/>
  <c r="P22" i="5"/>
  <c r="Y22" i="5"/>
  <c r="S22" i="5"/>
  <c r="W11" i="5"/>
  <c r="S29" i="5"/>
  <c r="J29" i="5"/>
  <c r="N22" i="5"/>
  <c r="X22" i="5"/>
  <c r="R22" i="5"/>
  <c r="AA11" i="5"/>
  <c r="AA29" i="5"/>
  <c r="L22" i="5"/>
  <c r="W29" i="5"/>
  <c r="R26" i="5"/>
  <c r="X28" i="5"/>
  <c r="M28" i="5"/>
  <c r="W28" i="5"/>
  <c r="L28" i="5"/>
  <c r="V28" i="5"/>
  <c r="K28" i="5"/>
  <c r="U28" i="5"/>
  <c r="J28" i="5"/>
  <c r="H28" i="5"/>
  <c r="Z28" i="5"/>
  <c r="T28" i="5"/>
  <c r="I28" i="5"/>
  <c r="R28" i="5"/>
  <c r="AA28" i="5"/>
  <c r="O17" i="5"/>
  <c r="S11" i="5"/>
  <c r="N17" i="5"/>
  <c r="Z11" i="5"/>
  <c r="N26" i="5"/>
  <c r="X26" i="5"/>
  <c r="M17" i="5"/>
  <c r="H17" i="5"/>
  <c r="R11" i="5"/>
  <c r="M26" i="5"/>
  <c r="W26" i="5"/>
  <c r="K17" i="5"/>
  <c r="Z15" i="5"/>
  <c r="V11" i="5"/>
  <c r="Q11" i="5"/>
  <c r="V10" i="5"/>
  <c r="Y26" i="5"/>
  <c r="J17" i="5"/>
  <c r="V15" i="5"/>
  <c r="U11" i="5"/>
  <c r="U10" i="5"/>
  <c r="U17" i="5"/>
  <c r="I20" i="5"/>
  <c r="T17" i="5"/>
  <c r="W17" i="5"/>
  <c r="X17" i="5"/>
  <c r="L15" i="5"/>
  <c r="H27" i="5"/>
  <c r="Y15" i="5"/>
  <c r="W8" i="5"/>
  <c r="Y8" i="5"/>
  <c r="R27" i="5"/>
  <c r="J15" i="5"/>
  <c r="K15" i="5"/>
  <c r="Q15" i="5"/>
  <c r="V8" i="5"/>
  <c r="Q8" i="5"/>
  <c r="I15" i="5"/>
  <c r="X15" i="5"/>
  <c r="U8" i="5"/>
  <c r="P15" i="5"/>
  <c r="R15" i="5"/>
  <c r="H15" i="5"/>
  <c r="W15" i="5"/>
  <c r="T8" i="5"/>
  <c r="O15" i="5"/>
  <c r="N15" i="5"/>
  <c r="P27" i="5"/>
  <c r="S15" i="5"/>
  <c r="U15" i="5"/>
  <c r="R20" i="5"/>
  <c r="J20" i="5"/>
  <c r="J26" i="5"/>
  <c r="U27" i="5"/>
  <c r="X27" i="5"/>
  <c r="Y10" i="5"/>
  <c r="S10" i="5"/>
  <c r="T26" i="5"/>
  <c r="U20" i="5"/>
  <c r="X20" i="5"/>
  <c r="Z17" i="5"/>
  <c r="N20" i="5"/>
  <c r="I26" i="5"/>
  <c r="T27" i="5"/>
  <c r="W27" i="5"/>
  <c r="Q10" i="5"/>
  <c r="AA26" i="5"/>
  <c r="T20" i="5"/>
  <c r="R17" i="5"/>
  <c r="M20" i="5"/>
  <c r="P26" i="5"/>
  <c r="H26" i="5"/>
  <c r="AA27" i="5"/>
  <c r="V27" i="5"/>
  <c r="X10" i="5"/>
  <c r="S26" i="5"/>
  <c r="AA20" i="5"/>
  <c r="Y17" i="5"/>
  <c r="L20" i="5"/>
  <c r="O26" i="5"/>
  <c r="S27" i="5"/>
  <c r="W10" i="5"/>
  <c r="Z26" i="5"/>
  <c r="S20" i="5"/>
  <c r="Q17" i="5"/>
  <c r="K20" i="5"/>
  <c r="L26" i="5"/>
  <c r="Y27" i="5"/>
  <c r="Z10" i="5"/>
  <c r="T10" i="5"/>
  <c r="V26" i="5"/>
  <c r="Q26" i="5"/>
  <c r="W20" i="5"/>
  <c r="Y20" i="5"/>
  <c r="AA17" i="5"/>
  <c r="V17" i="5"/>
  <c r="P20" i="5"/>
  <c r="K26" i="5"/>
  <c r="R10" i="5"/>
  <c r="V20" i="5"/>
  <c r="Q20" i="5"/>
  <c r="O20" i="5"/>
  <c r="F97" i="20"/>
  <c r="F7" i="27" s="1"/>
  <c r="G97" i="20"/>
  <c r="G7" i="27" s="1"/>
  <c r="H97" i="20"/>
  <c r="H7" i="27" s="1"/>
  <c r="I97" i="20"/>
  <c r="I7" i="27" s="1"/>
  <c r="J97" i="20"/>
  <c r="J7" i="27" s="1"/>
  <c r="K97" i="20"/>
  <c r="K7" i="27" s="1"/>
  <c r="L97" i="20"/>
  <c r="L7" i="27" s="1"/>
  <c r="M97" i="20"/>
  <c r="M7" i="27" s="1"/>
  <c r="N97" i="20"/>
  <c r="N7" i="27" s="1"/>
  <c r="O97" i="20"/>
  <c r="O7" i="27" s="1"/>
  <c r="P97" i="20"/>
  <c r="P7" i="27" s="1"/>
  <c r="Q97" i="20"/>
  <c r="Q7" i="27" s="1"/>
  <c r="R97" i="20"/>
  <c r="R7" i="27" s="1"/>
  <c r="S97" i="20"/>
  <c r="S7" i="27" s="1"/>
  <c r="T97" i="20"/>
  <c r="T7" i="27" s="1"/>
  <c r="U97" i="20"/>
  <c r="U7" i="27" s="1"/>
  <c r="V97" i="20"/>
  <c r="V7" i="27" s="1"/>
  <c r="W97" i="20"/>
  <c r="W7" i="27" s="1"/>
  <c r="F98" i="20"/>
  <c r="F8" i="27" s="1"/>
  <c r="G98" i="20"/>
  <c r="G8" i="27" s="1"/>
  <c r="H98" i="20"/>
  <c r="H8" i="27" s="1"/>
  <c r="I98" i="20"/>
  <c r="I8" i="27" s="1"/>
  <c r="J98" i="20"/>
  <c r="J8" i="27" s="1"/>
  <c r="K98" i="20"/>
  <c r="K8" i="27" s="1"/>
  <c r="L98" i="20"/>
  <c r="L8" i="27" s="1"/>
  <c r="M98" i="20"/>
  <c r="M8" i="27" s="1"/>
  <c r="N98" i="20"/>
  <c r="N8" i="27" s="1"/>
  <c r="O98" i="20"/>
  <c r="O8" i="27" s="1"/>
  <c r="P98" i="20"/>
  <c r="P8" i="27" s="1"/>
  <c r="Q98" i="20"/>
  <c r="Q8" i="27" s="1"/>
  <c r="R98" i="20"/>
  <c r="R8" i="27" s="1"/>
  <c r="S98" i="20"/>
  <c r="S8" i="27" s="1"/>
  <c r="T98" i="20"/>
  <c r="T8" i="27" s="1"/>
  <c r="U98" i="20"/>
  <c r="U8" i="27" s="1"/>
  <c r="V98" i="20"/>
  <c r="V8" i="27" s="1"/>
  <c r="W98" i="20"/>
  <c r="W8" i="27" s="1"/>
  <c r="F99" i="20"/>
  <c r="F9" i="27" s="1"/>
  <c r="G99" i="20"/>
  <c r="G9" i="27" s="1"/>
  <c r="H99" i="20"/>
  <c r="H9" i="27" s="1"/>
  <c r="I99" i="20"/>
  <c r="I9" i="27" s="1"/>
  <c r="J99" i="20"/>
  <c r="J9" i="27" s="1"/>
  <c r="K99" i="20"/>
  <c r="K9" i="27" s="1"/>
  <c r="L99" i="20"/>
  <c r="L9" i="27" s="1"/>
  <c r="M99" i="20"/>
  <c r="M9" i="27" s="1"/>
  <c r="N99" i="20"/>
  <c r="N9" i="27" s="1"/>
  <c r="O99" i="20"/>
  <c r="O9" i="27" s="1"/>
  <c r="P99" i="20"/>
  <c r="P9" i="27" s="1"/>
  <c r="Q99" i="20"/>
  <c r="Q9" i="27" s="1"/>
  <c r="R99" i="20"/>
  <c r="R9" i="27" s="1"/>
  <c r="S99" i="20"/>
  <c r="S9" i="27" s="1"/>
  <c r="T99" i="20"/>
  <c r="T9" i="27" s="1"/>
  <c r="U99" i="20"/>
  <c r="U9" i="27" s="1"/>
  <c r="V99" i="20"/>
  <c r="V9" i="27" s="1"/>
  <c r="W99" i="20"/>
  <c r="W9" i="27" s="1"/>
  <c r="F100" i="20"/>
  <c r="F10" i="27" s="1"/>
  <c r="F97" i="27" s="1"/>
  <c r="G100" i="20"/>
  <c r="G10" i="27" s="1"/>
  <c r="G97" i="27" s="1"/>
  <c r="H100" i="20"/>
  <c r="H10" i="27" s="1"/>
  <c r="H97" i="27" s="1"/>
  <c r="I100" i="20"/>
  <c r="I10" i="27" s="1"/>
  <c r="I97" i="27" s="1"/>
  <c r="J100" i="20"/>
  <c r="J10" i="27" s="1"/>
  <c r="J97" i="27" s="1"/>
  <c r="K100" i="20"/>
  <c r="K10" i="27" s="1"/>
  <c r="K97" i="27" s="1"/>
  <c r="L100" i="20"/>
  <c r="L10" i="27" s="1"/>
  <c r="L97" i="27" s="1"/>
  <c r="M100" i="20"/>
  <c r="M10" i="27" s="1"/>
  <c r="M97" i="27" s="1"/>
  <c r="N100" i="20"/>
  <c r="N10" i="27" s="1"/>
  <c r="N97" i="27" s="1"/>
  <c r="O100" i="20"/>
  <c r="O10" i="27" s="1"/>
  <c r="O97" i="27" s="1"/>
  <c r="P100" i="20"/>
  <c r="P10" i="27" s="1"/>
  <c r="P97" i="27" s="1"/>
  <c r="Q100" i="20"/>
  <c r="Q10" i="27" s="1"/>
  <c r="Q97" i="27" s="1"/>
  <c r="R100" i="20"/>
  <c r="R10" i="27" s="1"/>
  <c r="R97" i="27" s="1"/>
  <c r="S100" i="20"/>
  <c r="S10" i="27" s="1"/>
  <c r="S97" i="27" s="1"/>
  <c r="T100" i="20"/>
  <c r="T10" i="27" s="1"/>
  <c r="T97" i="27" s="1"/>
  <c r="U100" i="20"/>
  <c r="U10" i="27" s="1"/>
  <c r="U97" i="27" s="1"/>
  <c r="V100" i="20"/>
  <c r="V10" i="27" s="1"/>
  <c r="V97" i="27" s="1"/>
  <c r="W100" i="20"/>
  <c r="W10" i="27" s="1"/>
  <c r="W97" i="27" s="1"/>
  <c r="F101" i="20"/>
  <c r="F11" i="27" s="1"/>
  <c r="F98" i="27" s="1"/>
  <c r="G101" i="20"/>
  <c r="G11" i="27" s="1"/>
  <c r="G98" i="27" s="1"/>
  <c r="H101" i="20"/>
  <c r="H11" i="27" s="1"/>
  <c r="H98" i="27" s="1"/>
  <c r="I101" i="20"/>
  <c r="I11" i="27" s="1"/>
  <c r="I98" i="27" s="1"/>
  <c r="J101" i="20"/>
  <c r="J11" i="27" s="1"/>
  <c r="J98" i="27" s="1"/>
  <c r="K101" i="20"/>
  <c r="K11" i="27" s="1"/>
  <c r="K98" i="27" s="1"/>
  <c r="L101" i="20"/>
  <c r="L11" i="27" s="1"/>
  <c r="L98" i="27" s="1"/>
  <c r="M101" i="20"/>
  <c r="M11" i="27" s="1"/>
  <c r="M98" i="27" s="1"/>
  <c r="N101" i="20"/>
  <c r="N11" i="27" s="1"/>
  <c r="N98" i="27" s="1"/>
  <c r="O101" i="20"/>
  <c r="O11" i="27" s="1"/>
  <c r="O98" i="27" s="1"/>
  <c r="P101" i="20"/>
  <c r="P11" i="27" s="1"/>
  <c r="P98" i="27" s="1"/>
  <c r="Q101" i="20"/>
  <c r="Q11" i="27" s="1"/>
  <c r="Q98" i="27" s="1"/>
  <c r="R101" i="20"/>
  <c r="R11" i="27" s="1"/>
  <c r="R98" i="27" s="1"/>
  <c r="S101" i="20"/>
  <c r="S11" i="27" s="1"/>
  <c r="S98" i="27" s="1"/>
  <c r="T101" i="20"/>
  <c r="T11" i="27" s="1"/>
  <c r="T98" i="27" s="1"/>
  <c r="U101" i="20"/>
  <c r="U11" i="27" s="1"/>
  <c r="U98" i="27" s="1"/>
  <c r="V101" i="20"/>
  <c r="V11" i="27" s="1"/>
  <c r="V98" i="27" s="1"/>
  <c r="W101" i="20"/>
  <c r="W11" i="27" s="1"/>
  <c r="W98" i="27" s="1"/>
  <c r="F102" i="20"/>
  <c r="F12" i="27" s="1"/>
  <c r="F99" i="27" s="1"/>
  <c r="G102" i="20"/>
  <c r="G12" i="27" s="1"/>
  <c r="G99" i="27" s="1"/>
  <c r="H102" i="20"/>
  <c r="H12" i="27" s="1"/>
  <c r="H99" i="27" s="1"/>
  <c r="I102" i="20"/>
  <c r="I12" i="27" s="1"/>
  <c r="I99" i="27" s="1"/>
  <c r="J102" i="20"/>
  <c r="J12" i="27" s="1"/>
  <c r="J99" i="27" s="1"/>
  <c r="K102" i="20"/>
  <c r="K12" i="27" s="1"/>
  <c r="K99" i="27" s="1"/>
  <c r="L102" i="20"/>
  <c r="L12" i="27" s="1"/>
  <c r="L99" i="27" s="1"/>
  <c r="M102" i="20"/>
  <c r="M12" i="27" s="1"/>
  <c r="M99" i="27" s="1"/>
  <c r="N102" i="20"/>
  <c r="N12" i="27" s="1"/>
  <c r="N99" i="27" s="1"/>
  <c r="O102" i="20"/>
  <c r="O12" i="27" s="1"/>
  <c r="O99" i="27" s="1"/>
  <c r="P102" i="20"/>
  <c r="P12" i="27" s="1"/>
  <c r="P99" i="27" s="1"/>
  <c r="Q102" i="20"/>
  <c r="Q12" i="27" s="1"/>
  <c r="Q99" i="27" s="1"/>
  <c r="R102" i="20"/>
  <c r="R12" i="27" s="1"/>
  <c r="R99" i="27" s="1"/>
  <c r="S102" i="20"/>
  <c r="S12" i="27" s="1"/>
  <c r="S99" i="27" s="1"/>
  <c r="T102" i="20"/>
  <c r="T12" i="27" s="1"/>
  <c r="T99" i="27" s="1"/>
  <c r="U102" i="20"/>
  <c r="U12" i="27" s="1"/>
  <c r="U99" i="27" s="1"/>
  <c r="V102" i="20"/>
  <c r="V12" i="27" s="1"/>
  <c r="V99" i="27" s="1"/>
  <c r="W102" i="20"/>
  <c r="W12" i="27" s="1"/>
  <c r="W99" i="27" s="1"/>
  <c r="F103" i="20"/>
  <c r="F13" i="27" s="1"/>
  <c r="G103" i="20"/>
  <c r="G13" i="27" s="1"/>
  <c r="H103" i="20"/>
  <c r="H13" i="27" s="1"/>
  <c r="I103" i="20"/>
  <c r="I13" i="27" s="1"/>
  <c r="J103" i="20"/>
  <c r="J13" i="27" s="1"/>
  <c r="K103" i="20"/>
  <c r="K13" i="27" s="1"/>
  <c r="L103" i="20"/>
  <c r="L13" i="27" s="1"/>
  <c r="M103" i="20"/>
  <c r="M13" i="27" s="1"/>
  <c r="N103" i="20"/>
  <c r="N13" i="27" s="1"/>
  <c r="O103" i="20"/>
  <c r="O13" i="27" s="1"/>
  <c r="P103" i="20"/>
  <c r="P13" i="27" s="1"/>
  <c r="Q103" i="20"/>
  <c r="Q13" i="27" s="1"/>
  <c r="R103" i="20"/>
  <c r="R13" i="27" s="1"/>
  <c r="S103" i="20"/>
  <c r="S13" i="27" s="1"/>
  <c r="T103" i="20"/>
  <c r="T13" i="27" s="1"/>
  <c r="U103" i="20"/>
  <c r="U13" i="27" s="1"/>
  <c r="V103" i="20"/>
  <c r="V13" i="27" s="1"/>
  <c r="W103" i="20"/>
  <c r="W13" i="27" s="1"/>
  <c r="F104" i="20"/>
  <c r="F14" i="27" s="1"/>
  <c r="G104" i="20"/>
  <c r="G14" i="27" s="1"/>
  <c r="H104" i="20"/>
  <c r="H14" i="27" s="1"/>
  <c r="I104" i="20"/>
  <c r="I14" i="27" s="1"/>
  <c r="J104" i="20"/>
  <c r="J14" i="27" s="1"/>
  <c r="K104" i="20"/>
  <c r="K14" i="27" s="1"/>
  <c r="L104" i="20"/>
  <c r="L14" i="27" s="1"/>
  <c r="M104" i="20"/>
  <c r="M14" i="27" s="1"/>
  <c r="N104" i="20"/>
  <c r="N14" i="27" s="1"/>
  <c r="O104" i="20"/>
  <c r="O14" i="27" s="1"/>
  <c r="P104" i="20"/>
  <c r="P14" i="27" s="1"/>
  <c r="Q104" i="20"/>
  <c r="Q14" i="27" s="1"/>
  <c r="R104" i="20"/>
  <c r="R14" i="27" s="1"/>
  <c r="S104" i="20"/>
  <c r="S14" i="27" s="1"/>
  <c r="T104" i="20"/>
  <c r="T14" i="27" s="1"/>
  <c r="U104" i="20"/>
  <c r="U14" i="27" s="1"/>
  <c r="V104" i="20"/>
  <c r="V14" i="27" s="1"/>
  <c r="W104" i="20"/>
  <c r="W14" i="27" s="1"/>
  <c r="F105" i="20"/>
  <c r="F15" i="27" s="1"/>
  <c r="G105" i="20"/>
  <c r="G15" i="27" s="1"/>
  <c r="H105" i="20"/>
  <c r="H15" i="27" s="1"/>
  <c r="I105" i="20"/>
  <c r="I15" i="27" s="1"/>
  <c r="J105" i="20"/>
  <c r="J15" i="27" s="1"/>
  <c r="K105" i="20"/>
  <c r="K15" i="27" s="1"/>
  <c r="L105" i="20"/>
  <c r="L15" i="27" s="1"/>
  <c r="M105" i="20"/>
  <c r="M15" i="27" s="1"/>
  <c r="N105" i="20"/>
  <c r="N15" i="27" s="1"/>
  <c r="O105" i="20"/>
  <c r="O15" i="27" s="1"/>
  <c r="P105" i="20"/>
  <c r="P15" i="27" s="1"/>
  <c r="Q105" i="20"/>
  <c r="Q15" i="27" s="1"/>
  <c r="R105" i="20"/>
  <c r="R15" i="27" s="1"/>
  <c r="S105" i="20"/>
  <c r="S15" i="27" s="1"/>
  <c r="T105" i="20"/>
  <c r="T15" i="27" s="1"/>
  <c r="U105" i="20"/>
  <c r="U15" i="27" s="1"/>
  <c r="V105" i="20"/>
  <c r="V15" i="27" s="1"/>
  <c r="W105" i="20"/>
  <c r="W15" i="27" s="1"/>
  <c r="F106" i="20"/>
  <c r="F16" i="27" s="1"/>
  <c r="F103" i="27" s="1"/>
  <c r="G106" i="20"/>
  <c r="G16" i="27" s="1"/>
  <c r="G103" i="27" s="1"/>
  <c r="H106" i="20"/>
  <c r="H16" i="27" s="1"/>
  <c r="H103" i="27" s="1"/>
  <c r="I106" i="20"/>
  <c r="I16" i="27" s="1"/>
  <c r="I103" i="27" s="1"/>
  <c r="J106" i="20"/>
  <c r="J16" i="27" s="1"/>
  <c r="J103" i="27" s="1"/>
  <c r="K106" i="20"/>
  <c r="K16" i="27" s="1"/>
  <c r="K103" i="27" s="1"/>
  <c r="L106" i="20"/>
  <c r="L16" i="27" s="1"/>
  <c r="L103" i="27" s="1"/>
  <c r="M106" i="20"/>
  <c r="M16" i="27" s="1"/>
  <c r="M103" i="27" s="1"/>
  <c r="N106" i="20"/>
  <c r="N16" i="27" s="1"/>
  <c r="N103" i="27" s="1"/>
  <c r="O106" i="20"/>
  <c r="O16" i="27" s="1"/>
  <c r="O103" i="27" s="1"/>
  <c r="P106" i="20"/>
  <c r="P16" i="27" s="1"/>
  <c r="P103" i="27" s="1"/>
  <c r="Q106" i="20"/>
  <c r="Q16" i="27" s="1"/>
  <c r="Q103" i="27" s="1"/>
  <c r="R106" i="20"/>
  <c r="R16" i="27" s="1"/>
  <c r="R103" i="27" s="1"/>
  <c r="S106" i="20"/>
  <c r="S16" i="27" s="1"/>
  <c r="S103" i="27" s="1"/>
  <c r="T106" i="20"/>
  <c r="T16" i="27" s="1"/>
  <c r="T103" i="27" s="1"/>
  <c r="U106" i="20"/>
  <c r="U16" i="27" s="1"/>
  <c r="U103" i="27" s="1"/>
  <c r="V106" i="20"/>
  <c r="V16" i="27" s="1"/>
  <c r="V103" i="27" s="1"/>
  <c r="W106" i="20"/>
  <c r="W16" i="27" s="1"/>
  <c r="W103" i="27" s="1"/>
  <c r="F107" i="20"/>
  <c r="F17" i="27" s="1"/>
  <c r="F104" i="27" s="1"/>
  <c r="G107" i="20"/>
  <c r="G17" i="27" s="1"/>
  <c r="G104" i="27" s="1"/>
  <c r="H107" i="20"/>
  <c r="H17" i="27" s="1"/>
  <c r="H104" i="27" s="1"/>
  <c r="I107" i="20"/>
  <c r="I17" i="27" s="1"/>
  <c r="I104" i="27" s="1"/>
  <c r="J107" i="20"/>
  <c r="J17" i="27" s="1"/>
  <c r="J104" i="27" s="1"/>
  <c r="K107" i="20"/>
  <c r="K17" i="27" s="1"/>
  <c r="K104" i="27" s="1"/>
  <c r="L107" i="20"/>
  <c r="L17" i="27" s="1"/>
  <c r="L104" i="27" s="1"/>
  <c r="M107" i="20"/>
  <c r="M17" i="27" s="1"/>
  <c r="M104" i="27" s="1"/>
  <c r="N107" i="20"/>
  <c r="N17" i="27" s="1"/>
  <c r="N104" i="27" s="1"/>
  <c r="O107" i="20"/>
  <c r="O17" i="27" s="1"/>
  <c r="O104" i="27" s="1"/>
  <c r="P107" i="20"/>
  <c r="P17" i="27" s="1"/>
  <c r="P104" i="27" s="1"/>
  <c r="Q107" i="20"/>
  <c r="Q17" i="27" s="1"/>
  <c r="Q104" i="27" s="1"/>
  <c r="R107" i="20"/>
  <c r="R17" i="27" s="1"/>
  <c r="R104" i="27" s="1"/>
  <c r="S107" i="20"/>
  <c r="S17" i="27" s="1"/>
  <c r="S104" i="27" s="1"/>
  <c r="T107" i="20"/>
  <c r="T17" i="27" s="1"/>
  <c r="T104" i="27" s="1"/>
  <c r="U107" i="20"/>
  <c r="U17" i="27" s="1"/>
  <c r="U104" i="27" s="1"/>
  <c r="V107" i="20"/>
  <c r="V17" i="27" s="1"/>
  <c r="V104" i="27" s="1"/>
  <c r="W107" i="20"/>
  <c r="W17" i="27" s="1"/>
  <c r="W104" i="27" s="1"/>
  <c r="F108" i="20"/>
  <c r="F18" i="27" s="1"/>
  <c r="F105" i="27" s="1"/>
  <c r="G108" i="20"/>
  <c r="G18" i="27" s="1"/>
  <c r="G105" i="27" s="1"/>
  <c r="H108" i="20"/>
  <c r="H18" i="27" s="1"/>
  <c r="H105" i="27" s="1"/>
  <c r="I108" i="20"/>
  <c r="I18" i="27" s="1"/>
  <c r="I105" i="27" s="1"/>
  <c r="J108" i="20"/>
  <c r="J18" i="27" s="1"/>
  <c r="J105" i="27" s="1"/>
  <c r="K108" i="20"/>
  <c r="K18" i="27" s="1"/>
  <c r="K105" i="27" s="1"/>
  <c r="L108" i="20"/>
  <c r="L18" i="27" s="1"/>
  <c r="L105" i="27" s="1"/>
  <c r="M108" i="20"/>
  <c r="M18" i="27" s="1"/>
  <c r="M105" i="27" s="1"/>
  <c r="N108" i="20"/>
  <c r="N18" i="27" s="1"/>
  <c r="N105" i="27" s="1"/>
  <c r="O108" i="20"/>
  <c r="O18" i="27" s="1"/>
  <c r="O105" i="27" s="1"/>
  <c r="P108" i="20"/>
  <c r="P18" i="27" s="1"/>
  <c r="P105" i="27" s="1"/>
  <c r="Q108" i="20"/>
  <c r="Q18" i="27" s="1"/>
  <c r="Q105" i="27" s="1"/>
  <c r="R108" i="20"/>
  <c r="R18" i="27" s="1"/>
  <c r="R105" i="27" s="1"/>
  <c r="S108" i="20"/>
  <c r="S18" i="27" s="1"/>
  <c r="S105" i="27" s="1"/>
  <c r="T108" i="20"/>
  <c r="T18" i="27" s="1"/>
  <c r="T105" i="27" s="1"/>
  <c r="U108" i="20"/>
  <c r="U18" i="27" s="1"/>
  <c r="U105" i="27" s="1"/>
  <c r="V108" i="20"/>
  <c r="V18" i="27" s="1"/>
  <c r="V105" i="27" s="1"/>
  <c r="W108" i="20"/>
  <c r="W18" i="27" s="1"/>
  <c r="W105" i="27" s="1"/>
  <c r="F109" i="20"/>
  <c r="F19" i="27" s="1"/>
  <c r="G109" i="20"/>
  <c r="G19" i="27" s="1"/>
  <c r="H109" i="20"/>
  <c r="H19" i="27" s="1"/>
  <c r="I109" i="20"/>
  <c r="I19" i="27" s="1"/>
  <c r="J109" i="20"/>
  <c r="J19" i="27" s="1"/>
  <c r="K109" i="20"/>
  <c r="K19" i="27" s="1"/>
  <c r="L109" i="20"/>
  <c r="L19" i="27" s="1"/>
  <c r="M109" i="20"/>
  <c r="M19" i="27" s="1"/>
  <c r="N109" i="20"/>
  <c r="N19" i="27" s="1"/>
  <c r="O109" i="20"/>
  <c r="O19" i="27" s="1"/>
  <c r="P109" i="20"/>
  <c r="P19" i="27" s="1"/>
  <c r="Q109" i="20"/>
  <c r="Q19" i="27" s="1"/>
  <c r="R109" i="20"/>
  <c r="R19" i="27" s="1"/>
  <c r="S109" i="20"/>
  <c r="S19" i="27" s="1"/>
  <c r="T109" i="20"/>
  <c r="T19" i="27" s="1"/>
  <c r="U109" i="20"/>
  <c r="U19" i="27" s="1"/>
  <c r="V109" i="20"/>
  <c r="V19" i="27" s="1"/>
  <c r="W109" i="20"/>
  <c r="W19" i="27" s="1"/>
  <c r="F110" i="20"/>
  <c r="F20" i="27" s="1"/>
  <c r="G110" i="20"/>
  <c r="G20" i="27" s="1"/>
  <c r="H110" i="20"/>
  <c r="H20" i="27" s="1"/>
  <c r="I110" i="20"/>
  <c r="I20" i="27" s="1"/>
  <c r="J110" i="20"/>
  <c r="J20" i="27" s="1"/>
  <c r="K110" i="20"/>
  <c r="K20" i="27" s="1"/>
  <c r="L110" i="20"/>
  <c r="L20" i="27" s="1"/>
  <c r="M110" i="20"/>
  <c r="M20" i="27" s="1"/>
  <c r="N110" i="20"/>
  <c r="N20" i="27" s="1"/>
  <c r="O110" i="20"/>
  <c r="O20" i="27" s="1"/>
  <c r="P110" i="20"/>
  <c r="P20" i="27" s="1"/>
  <c r="Q110" i="20"/>
  <c r="Q20" i="27" s="1"/>
  <c r="R110" i="20"/>
  <c r="R20" i="27" s="1"/>
  <c r="S110" i="20"/>
  <c r="S20" i="27" s="1"/>
  <c r="T110" i="20"/>
  <c r="T20" i="27" s="1"/>
  <c r="U110" i="20"/>
  <c r="U20" i="27" s="1"/>
  <c r="V110" i="20"/>
  <c r="V20" i="27" s="1"/>
  <c r="W110" i="20"/>
  <c r="W20" i="27" s="1"/>
  <c r="F111" i="20"/>
  <c r="F21" i="27" s="1"/>
  <c r="G111" i="20"/>
  <c r="G21" i="27" s="1"/>
  <c r="H111" i="20"/>
  <c r="H21" i="27" s="1"/>
  <c r="I111" i="20"/>
  <c r="I21" i="27" s="1"/>
  <c r="J111" i="20"/>
  <c r="J21" i="27" s="1"/>
  <c r="K111" i="20"/>
  <c r="K21" i="27" s="1"/>
  <c r="L111" i="20"/>
  <c r="L21" i="27" s="1"/>
  <c r="M111" i="20"/>
  <c r="M21" i="27" s="1"/>
  <c r="N111" i="20"/>
  <c r="N21" i="27" s="1"/>
  <c r="O111" i="20"/>
  <c r="O21" i="27" s="1"/>
  <c r="P111" i="20"/>
  <c r="P21" i="27" s="1"/>
  <c r="Q111" i="20"/>
  <c r="Q21" i="27" s="1"/>
  <c r="R111" i="20"/>
  <c r="R21" i="27" s="1"/>
  <c r="S111" i="20"/>
  <c r="S21" i="27" s="1"/>
  <c r="T111" i="20"/>
  <c r="T21" i="27" s="1"/>
  <c r="U111" i="20"/>
  <c r="U21" i="27" s="1"/>
  <c r="V111" i="20"/>
  <c r="V21" i="27" s="1"/>
  <c r="W111" i="20"/>
  <c r="W21" i="27" s="1"/>
  <c r="F112" i="20"/>
  <c r="F22" i="27" s="1"/>
  <c r="F109" i="27" s="1"/>
  <c r="G112" i="20"/>
  <c r="G22" i="27" s="1"/>
  <c r="G109" i="27" s="1"/>
  <c r="H112" i="20"/>
  <c r="H22" i="27" s="1"/>
  <c r="H109" i="27" s="1"/>
  <c r="I112" i="20"/>
  <c r="I22" i="27" s="1"/>
  <c r="I109" i="27" s="1"/>
  <c r="J112" i="20"/>
  <c r="J22" i="27" s="1"/>
  <c r="J109" i="27" s="1"/>
  <c r="K112" i="20"/>
  <c r="K22" i="27" s="1"/>
  <c r="K109" i="27" s="1"/>
  <c r="L112" i="20"/>
  <c r="L22" i="27" s="1"/>
  <c r="L109" i="27" s="1"/>
  <c r="M112" i="20"/>
  <c r="M22" i="27" s="1"/>
  <c r="M109" i="27" s="1"/>
  <c r="N112" i="20"/>
  <c r="N22" i="27" s="1"/>
  <c r="N109" i="27" s="1"/>
  <c r="O112" i="20"/>
  <c r="O22" i="27" s="1"/>
  <c r="O109" i="27" s="1"/>
  <c r="P112" i="20"/>
  <c r="P22" i="27" s="1"/>
  <c r="P109" i="27" s="1"/>
  <c r="Q112" i="20"/>
  <c r="Q22" i="27" s="1"/>
  <c r="Q109" i="27" s="1"/>
  <c r="R112" i="20"/>
  <c r="R22" i="27" s="1"/>
  <c r="R109" i="27" s="1"/>
  <c r="S112" i="20"/>
  <c r="S22" i="27" s="1"/>
  <c r="S109" i="27" s="1"/>
  <c r="T112" i="20"/>
  <c r="T22" i="27" s="1"/>
  <c r="T109" i="27" s="1"/>
  <c r="U112" i="20"/>
  <c r="U22" i="27" s="1"/>
  <c r="U109" i="27" s="1"/>
  <c r="V112" i="20"/>
  <c r="V22" i="27" s="1"/>
  <c r="V109" i="27" s="1"/>
  <c r="W112" i="20"/>
  <c r="W22" i="27" s="1"/>
  <c r="W109" i="27" s="1"/>
  <c r="F113" i="20"/>
  <c r="F23" i="27" s="1"/>
  <c r="F110" i="27" s="1"/>
  <c r="G113" i="20"/>
  <c r="G23" i="27" s="1"/>
  <c r="G110" i="27" s="1"/>
  <c r="H113" i="20"/>
  <c r="H23" i="27" s="1"/>
  <c r="H110" i="27" s="1"/>
  <c r="I113" i="20"/>
  <c r="I23" i="27" s="1"/>
  <c r="I110" i="27" s="1"/>
  <c r="J113" i="20"/>
  <c r="J23" i="27" s="1"/>
  <c r="J110" i="27" s="1"/>
  <c r="K113" i="20"/>
  <c r="K23" i="27" s="1"/>
  <c r="K110" i="27" s="1"/>
  <c r="L113" i="20"/>
  <c r="L23" i="27" s="1"/>
  <c r="L110" i="27" s="1"/>
  <c r="M113" i="20"/>
  <c r="M23" i="27" s="1"/>
  <c r="M110" i="27" s="1"/>
  <c r="N113" i="20"/>
  <c r="N23" i="27" s="1"/>
  <c r="N110" i="27" s="1"/>
  <c r="O113" i="20"/>
  <c r="O23" i="27" s="1"/>
  <c r="O110" i="27" s="1"/>
  <c r="P113" i="20"/>
  <c r="P23" i="27" s="1"/>
  <c r="P110" i="27" s="1"/>
  <c r="Q113" i="20"/>
  <c r="Q23" i="27" s="1"/>
  <c r="Q110" i="27" s="1"/>
  <c r="R113" i="20"/>
  <c r="R23" i="27" s="1"/>
  <c r="R110" i="27" s="1"/>
  <c r="S113" i="20"/>
  <c r="S23" i="27" s="1"/>
  <c r="S110" i="27" s="1"/>
  <c r="T113" i="20"/>
  <c r="T23" i="27" s="1"/>
  <c r="T110" i="27" s="1"/>
  <c r="U113" i="20"/>
  <c r="U23" i="27" s="1"/>
  <c r="U110" i="27" s="1"/>
  <c r="V113" i="20"/>
  <c r="V23" i="27" s="1"/>
  <c r="V110" i="27" s="1"/>
  <c r="W113" i="20"/>
  <c r="W23" i="27" s="1"/>
  <c r="W110" i="27" s="1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F115" i="20"/>
  <c r="F25" i="27" s="1"/>
  <c r="G115" i="20"/>
  <c r="G25" i="27" s="1"/>
  <c r="H115" i="20"/>
  <c r="H25" i="27" s="1"/>
  <c r="I115" i="20"/>
  <c r="I25" i="27" s="1"/>
  <c r="J115" i="20"/>
  <c r="J25" i="27" s="1"/>
  <c r="K115" i="20"/>
  <c r="K25" i="27" s="1"/>
  <c r="L115" i="20"/>
  <c r="L25" i="27" s="1"/>
  <c r="M115" i="20"/>
  <c r="M25" i="27" s="1"/>
  <c r="N115" i="20"/>
  <c r="N25" i="27" s="1"/>
  <c r="O115" i="20"/>
  <c r="O25" i="27" s="1"/>
  <c r="P115" i="20"/>
  <c r="P25" i="27" s="1"/>
  <c r="Q115" i="20"/>
  <c r="Q25" i="27" s="1"/>
  <c r="R115" i="20"/>
  <c r="R25" i="27" s="1"/>
  <c r="S115" i="20"/>
  <c r="S25" i="27" s="1"/>
  <c r="T115" i="20"/>
  <c r="T25" i="27" s="1"/>
  <c r="U115" i="20"/>
  <c r="U25" i="27" s="1"/>
  <c r="V115" i="20"/>
  <c r="V25" i="27" s="1"/>
  <c r="W115" i="20"/>
  <c r="W25" i="27" s="1"/>
  <c r="F116" i="20"/>
  <c r="F26" i="27" s="1"/>
  <c r="G116" i="20"/>
  <c r="G26" i="27" s="1"/>
  <c r="H116" i="20"/>
  <c r="H26" i="27" s="1"/>
  <c r="I116" i="20"/>
  <c r="I26" i="27" s="1"/>
  <c r="J116" i="20"/>
  <c r="J26" i="27" s="1"/>
  <c r="K116" i="20"/>
  <c r="K26" i="27" s="1"/>
  <c r="L116" i="20"/>
  <c r="L26" i="27" s="1"/>
  <c r="M116" i="20"/>
  <c r="M26" i="27" s="1"/>
  <c r="N116" i="20"/>
  <c r="N26" i="27" s="1"/>
  <c r="O116" i="20"/>
  <c r="O26" i="27" s="1"/>
  <c r="P116" i="20"/>
  <c r="P26" i="27" s="1"/>
  <c r="Q116" i="20"/>
  <c r="Q26" i="27" s="1"/>
  <c r="R116" i="20"/>
  <c r="R26" i="27" s="1"/>
  <c r="S116" i="20"/>
  <c r="S26" i="27" s="1"/>
  <c r="T116" i="20"/>
  <c r="T26" i="27" s="1"/>
  <c r="U116" i="20"/>
  <c r="U26" i="27" s="1"/>
  <c r="V116" i="20"/>
  <c r="V26" i="27" s="1"/>
  <c r="W116" i="20"/>
  <c r="W26" i="27" s="1"/>
  <c r="F117" i="20"/>
  <c r="F27" i="27" s="1"/>
  <c r="G117" i="20"/>
  <c r="G27" i="27" s="1"/>
  <c r="H117" i="20"/>
  <c r="H27" i="27" s="1"/>
  <c r="I117" i="20"/>
  <c r="I27" i="27" s="1"/>
  <c r="J117" i="20"/>
  <c r="J27" i="27" s="1"/>
  <c r="K117" i="20"/>
  <c r="K27" i="27" s="1"/>
  <c r="L117" i="20"/>
  <c r="L27" i="27" s="1"/>
  <c r="M117" i="20"/>
  <c r="M27" i="27" s="1"/>
  <c r="N117" i="20"/>
  <c r="N27" i="27" s="1"/>
  <c r="O117" i="20"/>
  <c r="O27" i="27" s="1"/>
  <c r="P117" i="20"/>
  <c r="P27" i="27" s="1"/>
  <c r="Q117" i="20"/>
  <c r="Q27" i="27" s="1"/>
  <c r="R117" i="20"/>
  <c r="R27" i="27" s="1"/>
  <c r="S117" i="20"/>
  <c r="S27" i="27" s="1"/>
  <c r="T117" i="20"/>
  <c r="T27" i="27" s="1"/>
  <c r="U117" i="20"/>
  <c r="U27" i="27" s="1"/>
  <c r="V117" i="20"/>
  <c r="V27" i="27" s="1"/>
  <c r="W117" i="20"/>
  <c r="W27" i="27" s="1"/>
  <c r="F118" i="20"/>
  <c r="F28" i="27" s="1"/>
  <c r="F115" i="27" s="1"/>
  <c r="G118" i="20"/>
  <c r="G28" i="27" s="1"/>
  <c r="G115" i="27" s="1"/>
  <c r="H118" i="20"/>
  <c r="H28" i="27" s="1"/>
  <c r="H115" i="27" s="1"/>
  <c r="I118" i="20"/>
  <c r="I28" i="27" s="1"/>
  <c r="I115" i="27" s="1"/>
  <c r="J118" i="20"/>
  <c r="J28" i="27" s="1"/>
  <c r="J115" i="27" s="1"/>
  <c r="K118" i="20"/>
  <c r="K28" i="27" s="1"/>
  <c r="K115" i="27" s="1"/>
  <c r="L118" i="20"/>
  <c r="L28" i="27" s="1"/>
  <c r="L115" i="27" s="1"/>
  <c r="M118" i="20"/>
  <c r="M28" i="27" s="1"/>
  <c r="M115" i="27" s="1"/>
  <c r="N118" i="20"/>
  <c r="N28" i="27" s="1"/>
  <c r="N115" i="27" s="1"/>
  <c r="O118" i="20"/>
  <c r="O28" i="27" s="1"/>
  <c r="O115" i="27" s="1"/>
  <c r="P118" i="20"/>
  <c r="P28" i="27" s="1"/>
  <c r="P115" i="27" s="1"/>
  <c r="Q118" i="20"/>
  <c r="Q28" i="27" s="1"/>
  <c r="Q115" i="27" s="1"/>
  <c r="R118" i="20"/>
  <c r="R28" i="27" s="1"/>
  <c r="R115" i="27" s="1"/>
  <c r="S118" i="20"/>
  <c r="S28" i="27" s="1"/>
  <c r="S115" i="27" s="1"/>
  <c r="T118" i="20"/>
  <c r="T28" i="27" s="1"/>
  <c r="T115" i="27" s="1"/>
  <c r="U118" i="20"/>
  <c r="U28" i="27" s="1"/>
  <c r="U115" i="27" s="1"/>
  <c r="V118" i="20"/>
  <c r="V28" i="27" s="1"/>
  <c r="V115" i="27" s="1"/>
  <c r="W118" i="20"/>
  <c r="W28" i="27" s="1"/>
  <c r="W115" i="27" s="1"/>
  <c r="F119" i="20"/>
  <c r="F29" i="27" s="1"/>
  <c r="F116" i="27" s="1"/>
  <c r="G119" i="20"/>
  <c r="G29" i="27" s="1"/>
  <c r="G116" i="27" s="1"/>
  <c r="H119" i="20"/>
  <c r="H29" i="27" s="1"/>
  <c r="H116" i="27" s="1"/>
  <c r="I119" i="20"/>
  <c r="I29" i="27" s="1"/>
  <c r="I116" i="27" s="1"/>
  <c r="J119" i="20"/>
  <c r="J29" i="27" s="1"/>
  <c r="J116" i="27" s="1"/>
  <c r="K119" i="20"/>
  <c r="K29" i="27" s="1"/>
  <c r="K116" i="27" s="1"/>
  <c r="L119" i="20"/>
  <c r="L29" i="27" s="1"/>
  <c r="L116" i="27" s="1"/>
  <c r="M119" i="20"/>
  <c r="M29" i="27" s="1"/>
  <c r="M116" i="27" s="1"/>
  <c r="N119" i="20"/>
  <c r="N29" i="27" s="1"/>
  <c r="N116" i="27" s="1"/>
  <c r="O119" i="20"/>
  <c r="O29" i="27" s="1"/>
  <c r="O116" i="27" s="1"/>
  <c r="P119" i="20"/>
  <c r="P29" i="27" s="1"/>
  <c r="P116" i="27" s="1"/>
  <c r="Q119" i="20"/>
  <c r="Q29" i="27" s="1"/>
  <c r="Q116" i="27" s="1"/>
  <c r="R119" i="20"/>
  <c r="R29" i="27" s="1"/>
  <c r="R116" i="27" s="1"/>
  <c r="S119" i="20"/>
  <c r="S29" i="27" s="1"/>
  <c r="S116" i="27" s="1"/>
  <c r="T119" i="20"/>
  <c r="T29" i="27" s="1"/>
  <c r="T116" i="27" s="1"/>
  <c r="U119" i="20"/>
  <c r="U29" i="27" s="1"/>
  <c r="U116" i="27" s="1"/>
  <c r="V119" i="20"/>
  <c r="V29" i="27" s="1"/>
  <c r="V116" i="27" s="1"/>
  <c r="W119" i="20"/>
  <c r="W29" i="27" s="1"/>
  <c r="W116" i="27" s="1"/>
  <c r="F120" i="20"/>
  <c r="G120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F121" i="20"/>
  <c r="F31" i="27" s="1"/>
  <c r="G121" i="20"/>
  <c r="G31" i="27" s="1"/>
  <c r="H121" i="20"/>
  <c r="H31" i="27" s="1"/>
  <c r="I121" i="20"/>
  <c r="I31" i="27" s="1"/>
  <c r="J121" i="20"/>
  <c r="J31" i="27" s="1"/>
  <c r="K121" i="20"/>
  <c r="K31" i="27" s="1"/>
  <c r="L121" i="20"/>
  <c r="L31" i="27" s="1"/>
  <c r="M121" i="20"/>
  <c r="M31" i="27" s="1"/>
  <c r="N121" i="20"/>
  <c r="N31" i="27" s="1"/>
  <c r="O121" i="20"/>
  <c r="O31" i="27" s="1"/>
  <c r="P121" i="20"/>
  <c r="P31" i="27" s="1"/>
  <c r="Q121" i="20"/>
  <c r="Q31" i="27" s="1"/>
  <c r="R121" i="20"/>
  <c r="R31" i="27" s="1"/>
  <c r="S121" i="20"/>
  <c r="S31" i="27" s="1"/>
  <c r="T121" i="20"/>
  <c r="T31" i="27" s="1"/>
  <c r="U121" i="20"/>
  <c r="U31" i="27" s="1"/>
  <c r="V121" i="20"/>
  <c r="V31" i="27" s="1"/>
  <c r="W121" i="20"/>
  <c r="W31" i="27" s="1"/>
  <c r="F122" i="20"/>
  <c r="F32" i="27" s="1"/>
  <c r="G122" i="20"/>
  <c r="G32" i="27" s="1"/>
  <c r="H122" i="20"/>
  <c r="H32" i="27" s="1"/>
  <c r="I122" i="20"/>
  <c r="I32" i="27" s="1"/>
  <c r="J122" i="20"/>
  <c r="J32" i="27" s="1"/>
  <c r="K122" i="20"/>
  <c r="K32" i="27" s="1"/>
  <c r="L122" i="20"/>
  <c r="L32" i="27" s="1"/>
  <c r="M122" i="20"/>
  <c r="M32" i="27" s="1"/>
  <c r="N122" i="20"/>
  <c r="N32" i="27" s="1"/>
  <c r="O122" i="20"/>
  <c r="O32" i="27" s="1"/>
  <c r="P122" i="20"/>
  <c r="P32" i="27" s="1"/>
  <c r="Q122" i="20"/>
  <c r="Q32" i="27" s="1"/>
  <c r="R122" i="20"/>
  <c r="R32" i="27" s="1"/>
  <c r="S122" i="20"/>
  <c r="S32" i="27" s="1"/>
  <c r="T122" i="20"/>
  <c r="T32" i="27" s="1"/>
  <c r="U122" i="20"/>
  <c r="U32" i="27" s="1"/>
  <c r="V122" i="20"/>
  <c r="V32" i="27" s="1"/>
  <c r="W122" i="20"/>
  <c r="W32" i="27" s="1"/>
  <c r="F123" i="20"/>
  <c r="F33" i="27" s="1"/>
  <c r="G123" i="20"/>
  <c r="G33" i="27" s="1"/>
  <c r="H123" i="20"/>
  <c r="H33" i="27" s="1"/>
  <c r="I123" i="20"/>
  <c r="I33" i="27" s="1"/>
  <c r="J123" i="20"/>
  <c r="J33" i="27" s="1"/>
  <c r="K123" i="20"/>
  <c r="K33" i="27" s="1"/>
  <c r="L123" i="20"/>
  <c r="L33" i="27" s="1"/>
  <c r="M123" i="20"/>
  <c r="M33" i="27" s="1"/>
  <c r="N123" i="20"/>
  <c r="N33" i="27" s="1"/>
  <c r="O123" i="20"/>
  <c r="O33" i="27" s="1"/>
  <c r="P123" i="20"/>
  <c r="P33" i="27" s="1"/>
  <c r="Q123" i="20"/>
  <c r="Q33" i="27" s="1"/>
  <c r="R123" i="20"/>
  <c r="R33" i="27" s="1"/>
  <c r="S123" i="20"/>
  <c r="S33" i="27" s="1"/>
  <c r="T123" i="20"/>
  <c r="T33" i="27" s="1"/>
  <c r="U123" i="20"/>
  <c r="U33" i="27" s="1"/>
  <c r="V123" i="20"/>
  <c r="V33" i="27" s="1"/>
  <c r="W123" i="20"/>
  <c r="W33" i="27" s="1"/>
  <c r="F124" i="20"/>
  <c r="F34" i="27" s="1"/>
  <c r="F121" i="27" s="1"/>
  <c r="G124" i="20"/>
  <c r="G34" i="27" s="1"/>
  <c r="G121" i="27" s="1"/>
  <c r="H124" i="20"/>
  <c r="H34" i="27" s="1"/>
  <c r="H121" i="27" s="1"/>
  <c r="I124" i="20"/>
  <c r="I34" i="27" s="1"/>
  <c r="I121" i="27" s="1"/>
  <c r="J124" i="20"/>
  <c r="J34" i="27" s="1"/>
  <c r="J121" i="27" s="1"/>
  <c r="K124" i="20"/>
  <c r="K34" i="27" s="1"/>
  <c r="K121" i="27" s="1"/>
  <c r="L124" i="20"/>
  <c r="L34" i="27" s="1"/>
  <c r="L121" i="27" s="1"/>
  <c r="M124" i="20"/>
  <c r="M34" i="27" s="1"/>
  <c r="M121" i="27" s="1"/>
  <c r="N124" i="20"/>
  <c r="N34" i="27" s="1"/>
  <c r="N121" i="27" s="1"/>
  <c r="O124" i="20"/>
  <c r="O34" i="27" s="1"/>
  <c r="O121" i="27" s="1"/>
  <c r="P124" i="20"/>
  <c r="P34" i="27" s="1"/>
  <c r="P121" i="27" s="1"/>
  <c r="Q124" i="20"/>
  <c r="Q34" i="27" s="1"/>
  <c r="Q121" i="27" s="1"/>
  <c r="R124" i="20"/>
  <c r="R34" i="27" s="1"/>
  <c r="R121" i="27" s="1"/>
  <c r="S124" i="20"/>
  <c r="S34" i="27" s="1"/>
  <c r="S121" i="27" s="1"/>
  <c r="T124" i="20"/>
  <c r="T34" i="27" s="1"/>
  <c r="T121" i="27" s="1"/>
  <c r="U124" i="20"/>
  <c r="U34" i="27" s="1"/>
  <c r="U121" i="27" s="1"/>
  <c r="V124" i="20"/>
  <c r="V34" i="27" s="1"/>
  <c r="V121" i="27" s="1"/>
  <c r="W124" i="20"/>
  <c r="W34" i="27" s="1"/>
  <c r="W121" i="27" s="1"/>
  <c r="F125" i="20"/>
  <c r="F35" i="27" s="1"/>
  <c r="F122" i="27" s="1"/>
  <c r="G125" i="20"/>
  <c r="G35" i="27" s="1"/>
  <c r="G122" i="27" s="1"/>
  <c r="H125" i="20"/>
  <c r="H35" i="27" s="1"/>
  <c r="H122" i="27" s="1"/>
  <c r="I125" i="20"/>
  <c r="I35" i="27" s="1"/>
  <c r="I122" i="27" s="1"/>
  <c r="J125" i="20"/>
  <c r="J35" i="27" s="1"/>
  <c r="J122" i="27" s="1"/>
  <c r="K125" i="20"/>
  <c r="K35" i="27" s="1"/>
  <c r="K122" i="27" s="1"/>
  <c r="L125" i="20"/>
  <c r="L35" i="27" s="1"/>
  <c r="L122" i="27" s="1"/>
  <c r="M125" i="20"/>
  <c r="M35" i="27" s="1"/>
  <c r="M122" i="27" s="1"/>
  <c r="N125" i="20"/>
  <c r="N35" i="27" s="1"/>
  <c r="N122" i="27" s="1"/>
  <c r="O125" i="20"/>
  <c r="O35" i="27" s="1"/>
  <c r="O122" i="27" s="1"/>
  <c r="P125" i="20"/>
  <c r="P35" i="27" s="1"/>
  <c r="P122" i="27" s="1"/>
  <c r="Q125" i="20"/>
  <c r="Q35" i="27" s="1"/>
  <c r="Q122" i="27" s="1"/>
  <c r="R125" i="20"/>
  <c r="R35" i="27" s="1"/>
  <c r="R122" i="27" s="1"/>
  <c r="S125" i="20"/>
  <c r="S35" i="27" s="1"/>
  <c r="S122" i="27" s="1"/>
  <c r="T125" i="20"/>
  <c r="T35" i="27" s="1"/>
  <c r="T122" i="27" s="1"/>
  <c r="U125" i="20"/>
  <c r="U35" i="27" s="1"/>
  <c r="U122" i="27" s="1"/>
  <c r="V125" i="20"/>
  <c r="V35" i="27" s="1"/>
  <c r="V122" i="27" s="1"/>
  <c r="W125" i="20"/>
  <c r="W35" i="27" s="1"/>
  <c r="W122" i="27" s="1"/>
  <c r="F126" i="20"/>
  <c r="F36" i="27" s="1"/>
  <c r="F123" i="27" s="1"/>
  <c r="G126" i="20"/>
  <c r="G36" i="27" s="1"/>
  <c r="G123" i="27" s="1"/>
  <c r="H126" i="20"/>
  <c r="H36" i="27" s="1"/>
  <c r="H123" i="27" s="1"/>
  <c r="I126" i="20"/>
  <c r="I36" i="27" s="1"/>
  <c r="I123" i="27" s="1"/>
  <c r="J126" i="20"/>
  <c r="J36" i="27" s="1"/>
  <c r="J123" i="27" s="1"/>
  <c r="K126" i="20"/>
  <c r="K36" i="27" s="1"/>
  <c r="K123" i="27" s="1"/>
  <c r="L126" i="20"/>
  <c r="L36" i="27" s="1"/>
  <c r="L123" i="27" s="1"/>
  <c r="M126" i="20"/>
  <c r="M36" i="27" s="1"/>
  <c r="M123" i="27" s="1"/>
  <c r="N126" i="20"/>
  <c r="N36" i="27" s="1"/>
  <c r="N123" i="27" s="1"/>
  <c r="O126" i="20"/>
  <c r="O36" i="27" s="1"/>
  <c r="O123" i="27" s="1"/>
  <c r="P126" i="20"/>
  <c r="P36" i="27" s="1"/>
  <c r="P123" i="27" s="1"/>
  <c r="Q126" i="20"/>
  <c r="Q36" i="27" s="1"/>
  <c r="Q123" i="27" s="1"/>
  <c r="R126" i="20"/>
  <c r="R36" i="27" s="1"/>
  <c r="R123" i="27" s="1"/>
  <c r="S126" i="20"/>
  <c r="S36" i="27" s="1"/>
  <c r="S123" i="27" s="1"/>
  <c r="T126" i="20"/>
  <c r="T36" i="27" s="1"/>
  <c r="T123" i="27" s="1"/>
  <c r="U126" i="20"/>
  <c r="U36" i="27" s="1"/>
  <c r="U123" i="27" s="1"/>
  <c r="V126" i="20"/>
  <c r="V36" i="27" s="1"/>
  <c r="V123" i="27" s="1"/>
  <c r="W126" i="20"/>
  <c r="W36" i="27" s="1"/>
  <c r="W123" i="27" s="1"/>
  <c r="F127" i="20"/>
  <c r="F37" i="27" s="1"/>
  <c r="G127" i="20"/>
  <c r="G37" i="27" s="1"/>
  <c r="H127" i="20"/>
  <c r="H37" i="27" s="1"/>
  <c r="I127" i="20"/>
  <c r="I37" i="27" s="1"/>
  <c r="J127" i="20"/>
  <c r="J37" i="27" s="1"/>
  <c r="K127" i="20"/>
  <c r="K37" i="27" s="1"/>
  <c r="L127" i="20"/>
  <c r="L37" i="27" s="1"/>
  <c r="M127" i="20"/>
  <c r="M37" i="27" s="1"/>
  <c r="N127" i="20"/>
  <c r="N37" i="27" s="1"/>
  <c r="O127" i="20"/>
  <c r="O37" i="27" s="1"/>
  <c r="P127" i="20"/>
  <c r="P37" i="27" s="1"/>
  <c r="Q127" i="20"/>
  <c r="Q37" i="27" s="1"/>
  <c r="R127" i="20"/>
  <c r="R37" i="27" s="1"/>
  <c r="S127" i="20"/>
  <c r="S37" i="27" s="1"/>
  <c r="T127" i="20"/>
  <c r="T37" i="27" s="1"/>
  <c r="U127" i="20"/>
  <c r="U37" i="27" s="1"/>
  <c r="V127" i="20"/>
  <c r="V37" i="27" s="1"/>
  <c r="W127" i="20"/>
  <c r="W37" i="27" s="1"/>
  <c r="F128" i="20"/>
  <c r="F38" i="27" s="1"/>
  <c r="G128" i="20"/>
  <c r="G38" i="27" s="1"/>
  <c r="H128" i="20"/>
  <c r="H38" i="27" s="1"/>
  <c r="I128" i="20"/>
  <c r="I38" i="27" s="1"/>
  <c r="J128" i="20"/>
  <c r="J38" i="27" s="1"/>
  <c r="K128" i="20"/>
  <c r="K38" i="27" s="1"/>
  <c r="L128" i="20"/>
  <c r="L38" i="27" s="1"/>
  <c r="M128" i="20"/>
  <c r="M38" i="27" s="1"/>
  <c r="N128" i="20"/>
  <c r="N38" i="27" s="1"/>
  <c r="O128" i="20"/>
  <c r="O38" i="27" s="1"/>
  <c r="P128" i="20"/>
  <c r="P38" i="27" s="1"/>
  <c r="Q128" i="20"/>
  <c r="Q38" i="27" s="1"/>
  <c r="R128" i="20"/>
  <c r="R38" i="27" s="1"/>
  <c r="S128" i="20"/>
  <c r="S38" i="27" s="1"/>
  <c r="T128" i="20"/>
  <c r="T38" i="27" s="1"/>
  <c r="U128" i="20"/>
  <c r="U38" i="27" s="1"/>
  <c r="V128" i="20"/>
  <c r="V38" i="27" s="1"/>
  <c r="W128" i="20"/>
  <c r="W38" i="27" s="1"/>
  <c r="F129" i="20"/>
  <c r="F39" i="27" s="1"/>
  <c r="G129" i="20"/>
  <c r="G39" i="27" s="1"/>
  <c r="H129" i="20"/>
  <c r="H39" i="27" s="1"/>
  <c r="I129" i="20"/>
  <c r="I39" i="27" s="1"/>
  <c r="J129" i="20"/>
  <c r="J39" i="27" s="1"/>
  <c r="K129" i="20"/>
  <c r="K39" i="27" s="1"/>
  <c r="L129" i="20"/>
  <c r="L39" i="27" s="1"/>
  <c r="M129" i="20"/>
  <c r="M39" i="27" s="1"/>
  <c r="N129" i="20"/>
  <c r="N39" i="27" s="1"/>
  <c r="O129" i="20"/>
  <c r="O39" i="27" s="1"/>
  <c r="P129" i="20"/>
  <c r="P39" i="27" s="1"/>
  <c r="Q129" i="20"/>
  <c r="Q39" i="27" s="1"/>
  <c r="R129" i="20"/>
  <c r="R39" i="27" s="1"/>
  <c r="S129" i="20"/>
  <c r="S39" i="27" s="1"/>
  <c r="T129" i="20"/>
  <c r="T39" i="27" s="1"/>
  <c r="U129" i="20"/>
  <c r="U39" i="27" s="1"/>
  <c r="V129" i="20"/>
  <c r="V39" i="27" s="1"/>
  <c r="W129" i="20"/>
  <c r="W39" i="27" s="1"/>
  <c r="F130" i="20"/>
  <c r="F40" i="27" s="1"/>
  <c r="F127" i="27" s="1"/>
  <c r="G130" i="20"/>
  <c r="G40" i="27" s="1"/>
  <c r="G127" i="27" s="1"/>
  <c r="H130" i="20"/>
  <c r="H40" i="27" s="1"/>
  <c r="H127" i="27" s="1"/>
  <c r="I130" i="20"/>
  <c r="I40" i="27" s="1"/>
  <c r="I127" i="27" s="1"/>
  <c r="J130" i="20"/>
  <c r="J40" i="27" s="1"/>
  <c r="J127" i="27" s="1"/>
  <c r="K130" i="20"/>
  <c r="K40" i="27" s="1"/>
  <c r="K127" i="27" s="1"/>
  <c r="L130" i="20"/>
  <c r="L40" i="27" s="1"/>
  <c r="L127" i="27" s="1"/>
  <c r="M130" i="20"/>
  <c r="M40" i="27" s="1"/>
  <c r="M127" i="27" s="1"/>
  <c r="N130" i="20"/>
  <c r="N40" i="27" s="1"/>
  <c r="N127" i="27" s="1"/>
  <c r="O130" i="20"/>
  <c r="O40" i="27" s="1"/>
  <c r="O127" i="27" s="1"/>
  <c r="P130" i="20"/>
  <c r="P40" i="27" s="1"/>
  <c r="P127" i="27" s="1"/>
  <c r="Q130" i="20"/>
  <c r="Q40" i="27" s="1"/>
  <c r="Q127" i="27" s="1"/>
  <c r="R130" i="20"/>
  <c r="R40" i="27" s="1"/>
  <c r="R127" i="27" s="1"/>
  <c r="S130" i="20"/>
  <c r="S40" i="27" s="1"/>
  <c r="S127" i="27" s="1"/>
  <c r="T130" i="20"/>
  <c r="T40" i="27" s="1"/>
  <c r="T127" i="27" s="1"/>
  <c r="U130" i="20"/>
  <c r="U40" i="27" s="1"/>
  <c r="U127" i="27" s="1"/>
  <c r="V130" i="20"/>
  <c r="V40" i="27" s="1"/>
  <c r="V127" i="27" s="1"/>
  <c r="W130" i="20"/>
  <c r="W40" i="27" s="1"/>
  <c r="W127" i="27" s="1"/>
  <c r="F131" i="20"/>
  <c r="F41" i="27" s="1"/>
  <c r="F128" i="27" s="1"/>
  <c r="G131" i="20"/>
  <c r="G41" i="27" s="1"/>
  <c r="G128" i="27" s="1"/>
  <c r="H131" i="20"/>
  <c r="H41" i="27" s="1"/>
  <c r="H128" i="27" s="1"/>
  <c r="I131" i="20"/>
  <c r="I41" i="27" s="1"/>
  <c r="I128" i="27" s="1"/>
  <c r="J131" i="20"/>
  <c r="J41" i="27" s="1"/>
  <c r="J128" i="27" s="1"/>
  <c r="K131" i="20"/>
  <c r="K41" i="27" s="1"/>
  <c r="K128" i="27" s="1"/>
  <c r="L131" i="20"/>
  <c r="L41" i="27" s="1"/>
  <c r="L128" i="27" s="1"/>
  <c r="M131" i="20"/>
  <c r="M41" i="27" s="1"/>
  <c r="M128" i="27" s="1"/>
  <c r="N131" i="20"/>
  <c r="N41" i="27" s="1"/>
  <c r="N128" i="27" s="1"/>
  <c r="O131" i="20"/>
  <c r="O41" i="27" s="1"/>
  <c r="O128" i="27" s="1"/>
  <c r="P131" i="20"/>
  <c r="P41" i="27" s="1"/>
  <c r="P128" i="27" s="1"/>
  <c r="Q131" i="20"/>
  <c r="Q41" i="27" s="1"/>
  <c r="Q128" i="27" s="1"/>
  <c r="R131" i="20"/>
  <c r="R41" i="27" s="1"/>
  <c r="R128" i="27" s="1"/>
  <c r="S131" i="20"/>
  <c r="S41" i="27" s="1"/>
  <c r="S128" i="27" s="1"/>
  <c r="T131" i="20"/>
  <c r="T41" i="27" s="1"/>
  <c r="T128" i="27" s="1"/>
  <c r="U131" i="20"/>
  <c r="U41" i="27" s="1"/>
  <c r="U128" i="27" s="1"/>
  <c r="V131" i="20"/>
  <c r="V41" i="27" s="1"/>
  <c r="V128" i="27" s="1"/>
  <c r="W131" i="20"/>
  <c r="W41" i="27" s="1"/>
  <c r="W128" i="27" s="1"/>
  <c r="F132" i="20"/>
  <c r="F42" i="27" s="1"/>
  <c r="F129" i="27" s="1"/>
  <c r="G132" i="20"/>
  <c r="G42" i="27" s="1"/>
  <c r="G129" i="27" s="1"/>
  <c r="H132" i="20"/>
  <c r="H42" i="27" s="1"/>
  <c r="H129" i="27" s="1"/>
  <c r="I132" i="20"/>
  <c r="I42" i="27" s="1"/>
  <c r="I129" i="27" s="1"/>
  <c r="J132" i="20"/>
  <c r="J42" i="27" s="1"/>
  <c r="J129" i="27" s="1"/>
  <c r="K132" i="20"/>
  <c r="K42" i="27" s="1"/>
  <c r="K129" i="27" s="1"/>
  <c r="L132" i="20"/>
  <c r="L42" i="27" s="1"/>
  <c r="L129" i="27" s="1"/>
  <c r="M132" i="20"/>
  <c r="M42" i="27" s="1"/>
  <c r="M129" i="27" s="1"/>
  <c r="N132" i="20"/>
  <c r="N42" i="27" s="1"/>
  <c r="N129" i="27" s="1"/>
  <c r="O132" i="20"/>
  <c r="O42" i="27" s="1"/>
  <c r="O129" i="27" s="1"/>
  <c r="P132" i="20"/>
  <c r="P42" i="27" s="1"/>
  <c r="P129" i="27" s="1"/>
  <c r="Q132" i="20"/>
  <c r="Q42" i="27" s="1"/>
  <c r="Q129" i="27" s="1"/>
  <c r="R132" i="20"/>
  <c r="R42" i="27" s="1"/>
  <c r="R129" i="27" s="1"/>
  <c r="S132" i="20"/>
  <c r="S42" i="27" s="1"/>
  <c r="S129" i="27" s="1"/>
  <c r="T132" i="20"/>
  <c r="T42" i="27" s="1"/>
  <c r="T129" i="27" s="1"/>
  <c r="U132" i="20"/>
  <c r="U42" i="27" s="1"/>
  <c r="U129" i="27" s="1"/>
  <c r="V132" i="20"/>
  <c r="V42" i="27" s="1"/>
  <c r="V129" i="27" s="1"/>
  <c r="W132" i="20"/>
  <c r="W42" i="27" s="1"/>
  <c r="W129" i="27" s="1"/>
  <c r="F133" i="20"/>
  <c r="F43" i="27" s="1"/>
  <c r="G133" i="20"/>
  <c r="G43" i="27" s="1"/>
  <c r="H133" i="20"/>
  <c r="H43" i="27" s="1"/>
  <c r="I133" i="20"/>
  <c r="I43" i="27" s="1"/>
  <c r="J133" i="20"/>
  <c r="J43" i="27" s="1"/>
  <c r="K133" i="20"/>
  <c r="K43" i="27" s="1"/>
  <c r="L133" i="20"/>
  <c r="L43" i="27" s="1"/>
  <c r="M133" i="20"/>
  <c r="M43" i="27" s="1"/>
  <c r="N133" i="20"/>
  <c r="N43" i="27" s="1"/>
  <c r="O133" i="20"/>
  <c r="O43" i="27" s="1"/>
  <c r="P133" i="20"/>
  <c r="P43" i="27" s="1"/>
  <c r="Q133" i="20"/>
  <c r="Q43" i="27" s="1"/>
  <c r="R133" i="20"/>
  <c r="R43" i="27" s="1"/>
  <c r="S133" i="20"/>
  <c r="S43" i="27" s="1"/>
  <c r="T133" i="20"/>
  <c r="T43" i="27" s="1"/>
  <c r="U133" i="20"/>
  <c r="U43" i="27" s="1"/>
  <c r="V133" i="20"/>
  <c r="V43" i="27" s="1"/>
  <c r="W133" i="20"/>
  <c r="W43" i="27" s="1"/>
  <c r="F134" i="20"/>
  <c r="F44" i="27" s="1"/>
  <c r="G134" i="20"/>
  <c r="G44" i="27" s="1"/>
  <c r="H134" i="20"/>
  <c r="H44" i="27" s="1"/>
  <c r="I134" i="20"/>
  <c r="I44" i="27" s="1"/>
  <c r="J134" i="20"/>
  <c r="J44" i="27" s="1"/>
  <c r="K134" i="20"/>
  <c r="K44" i="27" s="1"/>
  <c r="L134" i="20"/>
  <c r="L44" i="27" s="1"/>
  <c r="M134" i="20"/>
  <c r="M44" i="27" s="1"/>
  <c r="N134" i="20"/>
  <c r="N44" i="27" s="1"/>
  <c r="O134" i="20"/>
  <c r="O44" i="27" s="1"/>
  <c r="P134" i="20"/>
  <c r="P44" i="27" s="1"/>
  <c r="Q134" i="20"/>
  <c r="Q44" i="27" s="1"/>
  <c r="R134" i="20"/>
  <c r="R44" i="27" s="1"/>
  <c r="S134" i="20"/>
  <c r="S44" i="27" s="1"/>
  <c r="T134" i="20"/>
  <c r="T44" i="27" s="1"/>
  <c r="U134" i="20"/>
  <c r="U44" i="27" s="1"/>
  <c r="V134" i="20"/>
  <c r="V44" i="27" s="1"/>
  <c r="W134" i="20"/>
  <c r="W44" i="27" s="1"/>
  <c r="F135" i="20"/>
  <c r="F45" i="27" s="1"/>
  <c r="G135" i="20"/>
  <c r="G45" i="27" s="1"/>
  <c r="H135" i="20"/>
  <c r="H45" i="27" s="1"/>
  <c r="I135" i="20"/>
  <c r="I45" i="27" s="1"/>
  <c r="J135" i="20"/>
  <c r="J45" i="27" s="1"/>
  <c r="K135" i="20"/>
  <c r="K45" i="27" s="1"/>
  <c r="L135" i="20"/>
  <c r="L45" i="27" s="1"/>
  <c r="M135" i="20"/>
  <c r="M45" i="27" s="1"/>
  <c r="N135" i="20"/>
  <c r="N45" i="27" s="1"/>
  <c r="O135" i="20"/>
  <c r="O45" i="27" s="1"/>
  <c r="P135" i="20"/>
  <c r="P45" i="27" s="1"/>
  <c r="Q135" i="20"/>
  <c r="Q45" i="27" s="1"/>
  <c r="R135" i="20"/>
  <c r="R45" i="27" s="1"/>
  <c r="S135" i="20"/>
  <c r="S45" i="27" s="1"/>
  <c r="T135" i="20"/>
  <c r="T45" i="27" s="1"/>
  <c r="U135" i="20"/>
  <c r="U45" i="27" s="1"/>
  <c r="V135" i="20"/>
  <c r="V45" i="27" s="1"/>
  <c r="W135" i="20"/>
  <c r="W45" i="27" s="1"/>
  <c r="F136" i="20"/>
  <c r="F46" i="27" s="1"/>
  <c r="F133" i="27" s="1"/>
  <c r="G136" i="20"/>
  <c r="G46" i="27" s="1"/>
  <c r="G133" i="27" s="1"/>
  <c r="H136" i="20"/>
  <c r="H46" i="27" s="1"/>
  <c r="H133" i="27" s="1"/>
  <c r="I136" i="20"/>
  <c r="I46" i="27" s="1"/>
  <c r="I133" i="27" s="1"/>
  <c r="J136" i="20"/>
  <c r="J46" i="27" s="1"/>
  <c r="J133" i="27" s="1"/>
  <c r="K136" i="20"/>
  <c r="K46" i="27" s="1"/>
  <c r="K133" i="27" s="1"/>
  <c r="L136" i="20"/>
  <c r="L46" i="27" s="1"/>
  <c r="L133" i="27" s="1"/>
  <c r="M136" i="20"/>
  <c r="M46" i="27" s="1"/>
  <c r="M133" i="27" s="1"/>
  <c r="N136" i="20"/>
  <c r="N46" i="27" s="1"/>
  <c r="N133" i="27" s="1"/>
  <c r="O136" i="20"/>
  <c r="O46" i="27" s="1"/>
  <c r="O133" i="27" s="1"/>
  <c r="P136" i="20"/>
  <c r="P46" i="27" s="1"/>
  <c r="P133" i="27" s="1"/>
  <c r="Q136" i="20"/>
  <c r="Q46" i="27" s="1"/>
  <c r="Q133" i="27" s="1"/>
  <c r="R136" i="20"/>
  <c r="R46" i="27" s="1"/>
  <c r="R133" i="27" s="1"/>
  <c r="S136" i="20"/>
  <c r="S46" i="27" s="1"/>
  <c r="S133" i="27" s="1"/>
  <c r="T136" i="20"/>
  <c r="T46" i="27" s="1"/>
  <c r="T133" i="27" s="1"/>
  <c r="U136" i="20"/>
  <c r="U46" i="27" s="1"/>
  <c r="U133" i="27" s="1"/>
  <c r="V136" i="20"/>
  <c r="V46" i="27" s="1"/>
  <c r="V133" i="27" s="1"/>
  <c r="W136" i="20"/>
  <c r="W46" i="27" s="1"/>
  <c r="W133" i="27" s="1"/>
  <c r="F137" i="20"/>
  <c r="F47" i="27" s="1"/>
  <c r="F134" i="27" s="1"/>
  <c r="G137" i="20"/>
  <c r="G47" i="27" s="1"/>
  <c r="G134" i="27" s="1"/>
  <c r="H137" i="20"/>
  <c r="H47" i="27" s="1"/>
  <c r="H134" i="27" s="1"/>
  <c r="I137" i="20"/>
  <c r="I47" i="27" s="1"/>
  <c r="I134" i="27" s="1"/>
  <c r="J137" i="20"/>
  <c r="J47" i="27" s="1"/>
  <c r="J134" i="27" s="1"/>
  <c r="K137" i="20"/>
  <c r="K47" i="27" s="1"/>
  <c r="K134" i="27" s="1"/>
  <c r="L137" i="20"/>
  <c r="L47" i="27" s="1"/>
  <c r="L134" i="27" s="1"/>
  <c r="M137" i="20"/>
  <c r="M47" i="27" s="1"/>
  <c r="M134" i="27" s="1"/>
  <c r="N137" i="20"/>
  <c r="N47" i="27" s="1"/>
  <c r="N134" i="27" s="1"/>
  <c r="O137" i="20"/>
  <c r="O47" i="27" s="1"/>
  <c r="O134" i="27" s="1"/>
  <c r="P137" i="20"/>
  <c r="P47" i="27" s="1"/>
  <c r="P134" i="27" s="1"/>
  <c r="Q137" i="20"/>
  <c r="Q47" i="27" s="1"/>
  <c r="Q134" i="27" s="1"/>
  <c r="R137" i="20"/>
  <c r="R47" i="27" s="1"/>
  <c r="R134" i="27" s="1"/>
  <c r="S137" i="20"/>
  <c r="S47" i="27" s="1"/>
  <c r="S134" i="27" s="1"/>
  <c r="T137" i="20"/>
  <c r="T47" i="27" s="1"/>
  <c r="T134" i="27" s="1"/>
  <c r="U137" i="20"/>
  <c r="U47" i="27" s="1"/>
  <c r="U134" i="27" s="1"/>
  <c r="V137" i="20"/>
  <c r="V47" i="27" s="1"/>
  <c r="V134" i="27" s="1"/>
  <c r="W137" i="20"/>
  <c r="W47" i="27" s="1"/>
  <c r="W134" i="27" s="1"/>
  <c r="F138" i="20"/>
  <c r="F48" i="27" s="1"/>
  <c r="F135" i="27" s="1"/>
  <c r="G138" i="20"/>
  <c r="G48" i="27" s="1"/>
  <c r="G135" i="27" s="1"/>
  <c r="H138" i="20"/>
  <c r="H48" i="27" s="1"/>
  <c r="H135" i="27" s="1"/>
  <c r="I138" i="20"/>
  <c r="I48" i="27" s="1"/>
  <c r="I135" i="27" s="1"/>
  <c r="J138" i="20"/>
  <c r="J48" i="27" s="1"/>
  <c r="J135" i="27" s="1"/>
  <c r="K138" i="20"/>
  <c r="K48" i="27" s="1"/>
  <c r="K135" i="27" s="1"/>
  <c r="L138" i="20"/>
  <c r="L48" i="27" s="1"/>
  <c r="L135" i="27" s="1"/>
  <c r="M138" i="20"/>
  <c r="M48" i="27" s="1"/>
  <c r="M135" i="27" s="1"/>
  <c r="N138" i="20"/>
  <c r="N48" i="27" s="1"/>
  <c r="N135" i="27" s="1"/>
  <c r="O138" i="20"/>
  <c r="O48" i="27" s="1"/>
  <c r="O135" i="27" s="1"/>
  <c r="P138" i="20"/>
  <c r="P48" i="27" s="1"/>
  <c r="P135" i="27" s="1"/>
  <c r="Q138" i="20"/>
  <c r="Q48" i="27" s="1"/>
  <c r="Q135" i="27" s="1"/>
  <c r="R138" i="20"/>
  <c r="R48" i="27" s="1"/>
  <c r="R135" i="27" s="1"/>
  <c r="S138" i="20"/>
  <c r="S48" i="27" s="1"/>
  <c r="S135" i="27" s="1"/>
  <c r="T138" i="20"/>
  <c r="T48" i="27" s="1"/>
  <c r="T135" i="27" s="1"/>
  <c r="U138" i="20"/>
  <c r="U48" i="27" s="1"/>
  <c r="U135" i="27" s="1"/>
  <c r="V138" i="20"/>
  <c r="V48" i="27" s="1"/>
  <c r="V135" i="27" s="1"/>
  <c r="W138" i="20"/>
  <c r="W48" i="27" s="1"/>
  <c r="W135" i="27" s="1"/>
  <c r="F139" i="20"/>
  <c r="F49" i="27" s="1"/>
  <c r="G139" i="20"/>
  <c r="G49" i="27" s="1"/>
  <c r="H139" i="20"/>
  <c r="H49" i="27" s="1"/>
  <c r="I139" i="20"/>
  <c r="I49" i="27" s="1"/>
  <c r="J139" i="20"/>
  <c r="J49" i="27" s="1"/>
  <c r="K139" i="20"/>
  <c r="K49" i="27" s="1"/>
  <c r="L139" i="20"/>
  <c r="L49" i="27" s="1"/>
  <c r="M139" i="20"/>
  <c r="M49" i="27" s="1"/>
  <c r="N139" i="20"/>
  <c r="N49" i="27" s="1"/>
  <c r="O139" i="20"/>
  <c r="O49" i="27" s="1"/>
  <c r="P139" i="20"/>
  <c r="P49" i="27" s="1"/>
  <c r="Q139" i="20"/>
  <c r="Q49" i="27" s="1"/>
  <c r="R139" i="20"/>
  <c r="R49" i="27" s="1"/>
  <c r="S139" i="20"/>
  <c r="S49" i="27" s="1"/>
  <c r="T139" i="20"/>
  <c r="T49" i="27" s="1"/>
  <c r="U139" i="20"/>
  <c r="U49" i="27" s="1"/>
  <c r="V139" i="20"/>
  <c r="V49" i="27" s="1"/>
  <c r="W139" i="20"/>
  <c r="W49" i="27" s="1"/>
  <c r="F140" i="20"/>
  <c r="F50" i="27" s="1"/>
  <c r="G140" i="20"/>
  <c r="G50" i="27" s="1"/>
  <c r="H140" i="20"/>
  <c r="H50" i="27" s="1"/>
  <c r="I140" i="20"/>
  <c r="I50" i="27" s="1"/>
  <c r="J140" i="20"/>
  <c r="J50" i="27" s="1"/>
  <c r="K140" i="20"/>
  <c r="K50" i="27" s="1"/>
  <c r="L140" i="20"/>
  <c r="L50" i="27" s="1"/>
  <c r="M140" i="20"/>
  <c r="M50" i="27" s="1"/>
  <c r="N140" i="20"/>
  <c r="N50" i="27" s="1"/>
  <c r="O140" i="20"/>
  <c r="O50" i="27" s="1"/>
  <c r="P140" i="20"/>
  <c r="P50" i="27" s="1"/>
  <c r="Q140" i="20"/>
  <c r="Q50" i="27" s="1"/>
  <c r="R140" i="20"/>
  <c r="R50" i="27" s="1"/>
  <c r="S140" i="20"/>
  <c r="S50" i="27" s="1"/>
  <c r="T140" i="20"/>
  <c r="T50" i="27" s="1"/>
  <c r="U140" i="20"/>
  <c r="U50" i="27" s="1"/>
  <c r="V140" i="20"/>
  <c r="V50" i="27" s="1"/>
  <c r="W140" i="20"/>
  <c r="W50" i="27" s="1"/>
  <c r="F141" i="20"/>
  <c r="F51" i="27" s="1"/>
  <c r="G141" i="20"/>
  <c r="G51" i="27" s="1"/>
  <c r="H141" i="20"/>
  <c r="H51" i="27" s="1"/>
  <c r="I141" i="20"/>
  <c r="I51" i="27" s="1"/>
  <c r="J141" i="20"/>
  <c r="J51" i="27" s="1"/>
  <c r="K141" i="20"/>
  <c r="K51" i="27" s="1"/>
  <c r="L141" i="20"/>
  <c r="L51" i="27" s="1"/>
  <c r="M141" i="20"/>
  <c r="M51" i="27" s="1"/>
  <c r="N141" i="20"/>
  <c r="N51" i="27" s="1"/>
  <c r="O141" i="20"/>
  <c r="O51" i="27" s="1"/>
  <c r="P141" i="20"/>
  <c r="P51" i="27" s="1"/>
  <c r="Q141" i="20"/>
  <c r="Q51" i="27" s="1"/>
  <c r="R141" i="20"/>
  <c r="R51" i="27" s="1"/>
  <c r="S141" i="20"/>
  <c r="S51" i="27" s="1"/>
  <c r="T141" i="20"/>
  <c r="T51" i="27" s="1"/>
  <c r="U141" i="20"/>
  <c r="U51" i="27" s="1"/>
  <c r="V141" i="20"/>
  <c r="V51" i="27" s="1"/>
  <c r="W141" i="20"/>
  <c r="W51" i="27" s="1"/>
  <c r="F142" i="20"/>
  <c r="F52" i="27" s="1"/>
  <c r="F139" i="27" s="1"/>
  <c r="G142" i="20"/>
  <c r="G52" i="27" s="1"/>
  <c r="G139" i="27" s="1"/>
  <c r="H142" i="20"/>
  <c r="H52" i="27" s="1"/>
  <c r="H139" i="27" s="1"/>
  <c r="I142" i="20"/>
  <c r="I52" i="27" s="1"/>
  <c r="I139" i="27" s="1"/>
  <c r="J142" i="20"/>
  <c r="J52" i="27" s="1"/>
  <c r="J139" i="27" s="1"/>
  <c r="K142" i="20"/>
  <c r="K52" i="27" s="1"/>
  <c r="K139" i="27" s="1"/>
  <c r="L142" i="20"/>
  <c r="L52" i="27" s="1"/>
  <c r="L139" i="27" s="1"/>
  <c r="M142" i="20"/>
  <c r="M52" i="27" s="1"/>
  <c r="M139" i="27" s="1"/>
  <c r="N142" i="20"/>
  <c r="N52" i="27" s="1"/>
  <c r="N139" i="27" s="1"/>
  <c r="O142" i="20"/>
  <c r="O52" i="27" s="1"/>
  <c r="O139" i="27" s="1"/>
  <c r="P142" i="20"/>
  <c r="P52" i="27" s="1"/>
  <c r="P139" i="27" s="1"/>
  <c r="Q142" i="20"/>
  <c r="Q52" i="27" s="1"/>
  <c r="Q139" i="27" s="1"/>
  <c r="R142" i="20"/>
  <c r="R52" i="27" s="1"/>
  <c r="R139" i="27" s="1"/>
  <c r="S142" i="20"/>
  <c r="S52" i="27" s="1"/>
  <c r="S139" i="27" s="1"/>
  <c r="T142" i="20"/>
  <c r="T52" i="27" s="1"/>
  <c r="T139" i="27" s="1"/>
  <c r="U142" i="20"/>
  <c r="U52" i="27" s="1"/>
  <c r="U139" i="27" s="1"/>
  <c r="V142" i="20"/>
  <c r="V52" i="27" s="1"/>
  <c r="V139" i="27" s="1"/>
  <c r="W142" i="20"/>
  <c r="W52" i="27" s="1"/>
  <c r="W139" i="27" s="1"/>
  <c r="F143" i="20"/>
  <c r="F53" i="27" s="1"/>
  <c r="F140" i="27" s="1"/>
  <c r="G143" i="20"/>
  <c r="G53" i="27" s="1"/>
  <c r="G140" i="27" s="1"/>
  <c r="H143" i="20"/>
  <c r="H53" i="27" s="1"/>
  <c r="H140" i="27" s="1"/>
  <c r="I143" i="20"/>
  <c r="I53" i="27" s="1"/>
  <c r="I140" i="27" s="1"/>
  <c r="J143" i="20"/>
  <c r="J53" i="27" s="1"/>
  <c r="J140" i="27" s="1"/>
  <c r="K143" i="20"/>
  <c r="K53" i="27" s="1"/>
  <c r="K140" i="27" s="1"/>
  <c r="L143" i="20"/>
  <c r="L53" i="27" s="1"/>
  <c r="L140" i="27" s="1"/>
  <c r="M143" i="20"/>
  <c r="M53" i="27" s="1"/>
  <c r="M140" i="27" s="1"/>
  <c r="N143" i="20"/>
  <c r="N53" i="27" s="1"/>
  <c r="N140" i="27" s="1"/>
  <c r="O143" i="20"/>
  <c r="O53" i="27" s="1"/>
  <c r="O140" i="27" s="1"/>
  <c r="P143" i="20"/>
  <c r="P53" i="27" s="1"/>
  <c r="P140" i="27" s="1"/>
  <c r="Q143" i="20"/>
  <c r="Q53" i="27" s="1"/>
  <c r="Q140" i="27" s="1"/>
  <c r="R143" i="20"/>
  <c r="R53" i="27" s="1"/>
  <c r="R140" i="27" s="1"/>
  <c r="S143" i="20"/>
  <c r="S53" i="27" s="1"/>
  <c r="S140" i="27" s="1"/>
  <c r="T143" i="20"/>
  <c r="T53" i="27" s="1"/>
  <c r="T140" i="27" s="1"/>
  <c r="U143" i="20"/>
  <c r="U53" i="27" s="1"/>
  <c r="U140" i="27" s="1"/>
  <c r="V143" i="20"/>
  <c r="V53" i="27" s="1"/>
  <c r="V140" i="27" s="1"/>
  <c r="W143" i="20"/>
  <c r="W53" i="27" s="1"/>
  <c r="W140" i="27" s="1"/>
  <c r="F144" i="20"/>
  <c r="F54" i="27" s="1"/>
  <c r="F141" i="27" s="1"/>
  <c r="G144" i="20"/>
  <c r="G54" i="27" s="1"/>
  <c r="G141" i="27" s="1"/>
  <c r="H144" i="20"/>
  <c r="H54" i="27" s="1"/>
  <c r="H141" i="27" s="1"/>
  <c r="I144" i="20"/>
  <c r="I54" i="27" s="1"/>
  <c r="I141" i="27" s="1"/>
  <c r="J144" i="20"/>
  <c r="J54" i="27" s="1"/>
  <c r="J141" i="27" s="1"/>
  <c r="K144" i="20"/>
  <c r="K54" i="27" s="1"/>
  <c r="K141" i="27" s="1"/>
  <c r="L144" i="20"/>
  <c r="L54" i="27" s="1"/>
  <c r="L141" i="27" s="1"/>
  <c r="M144" i="20"/>
  <c r="M54" i="27" s="1"/>
  <c r="M141" i="27" s="1"/>
  <c r="N144" i="20"/>
  <c r="N54" i="27" s="1"/>
  <c r="N141" i="27" s="1"/>
  <c r="O144" i="20"/>
  <c r="O54" i="27" s="1"/>
  <c r="O141" i="27" s="1"/>
  <c r="P144" i="20"/>
  <c r="P54" i="27" s="1"/>
  <c r="P141" i="27" s="1"/>
  <c r="Q144" i="20"/>
  <c r="Q54" i="27" s="1"/>
  <c r="Q141" i="27" s="1"/>
  <c r="R144" i="20"/>
  <c r="R54" i="27" s="1"/>
  <c r="R141" i="27" s="1"/>
  <c r="S144" i="20"/>
  <c r="S54" i="27" s="1"/>
  <c r="S141" i="27" s="1"/>
  <c r="T144" i="20"/>
  <c r="T54" i="27" s="1"/>
  <c r="T141" i="27" s="1"/>
  <c r="U144" i="20"/>
  <c r="U54" i="27" s="1"/>
  <c r="U141" i="27" s="1"/>
  <c r="V144" i="20"/>
  <c r="V54" i="27" s="1"/>
  <c r="V141" i="27" s="1"/>
  <c r="W144" i="20"/>
  <c r="W54" i="27" s="1"/>
  <c r="W141" i="27" s="1"/>
  <c r="F145" i="20"/>
  <c r="F55" i="27" s="1"/>
  <c r="G145" i="20"/>
  <c r="G55" i="27" s="1"/>
  <c r="H145" i="20"/>
  <c r="H55" i="27" s="1"/>
  <c r="I145" i="20"/>
  <c r="I55" i="27" s="1"/>
  <c r="J145" i="20"/>
  <c r="J55" i="27" s="1"/>
  <c r="K145" i="20"/>
  <c r="K55" i="27" s="1"/>
  <c r="L145" i="20"/>
  <c r="L55" i="27" s="1"/>
  <c r="M145" i="20"/>
  <c r="M55" i="27" s="1"/>
  <c r="N145" i="20"/>
  <c r="N55" i="27" s="1"/>
  <c r="O145" i="20"/>
  <c r="O55" i="27" s="1"/>
  <c r="P145" i="20"/>
  <c r="P55" i="27" s="1"/>
  <c r="Q145" i="20"/>
  <c r="Q55" i="27" s="1"/>
  <c r="R145" i="20"/>
  <c r="R55" i="27" s="1"/>
  <c r="S145" i="20"/>
  <c r="S55" i="27" s="1"/>
  <c r="T145" i="20"/>
  <c r="T55" i="27" s="1"/>
  <c r="U145" i="20"/>
  <c r="U55" i="27" s="1"/>
  <c r="V145" i="20"/>
  <c r="V55" i="27" s="1"/>
  <c r="W145" i="20"/>
  <c r="W55" i="27" s="1"/>
  <c r="F146" i="20"/>
  <c r="F56" i="27" s="1"/>
  <c r="G146" i="20"/>
  <c r="G56" i="27" s="1"/>
  <c r="H146" i="20"/>
  <c r="H56" i="27" s="1"/>
  <c r="I146" i="20"/>
  <c r="I56" i="27" s="1"/>
  <c r="J146" i="20"/>
  <c r="J56" i="27" s="1"/>
  <c r="K146" i="20"/>
  <c r="K56" i="27" s="1"/>
  <c r="L146" i="20"/>
  <c r="L56" i="27" s="1"/>
  <c r="M146" i="20"/>
  <c r="M56" i="27" s="1"/>
  <c r="N146" i="20"/>
  <c r="N56" i="27" s="1"/>
  <c r="O146" i="20"/>
  <c r="O56" i="27" s="1"/>
  <c r="P146" i="20"/>
  <c r="P56" i="27" s="1"/>
  <c r="Q146" i="20"/>
  <c r="Q56" i="27" s="1"/>
  <c r="R146" i="20"/>
  <c r="R56" i="27" s="1"/>
  <c r="S146" i="20"/>
  <c r="S56" i="27" s="1"/>
  <c r="T146" i="20"/>
  <c r="T56" i="27" s="1"/>
  <c r="U146" i="20"/>
  <c r="U56" i="27" s="1"/>
  <c r="V146" i="20"/>
  <c r="V56" i="27" s="1"/>
  <c r="W146" i="20"/>
  <c r="W56" i="27" s="1"/>
  <c r="F147" i="20"/>
  <c r="F57" i="27" s="1"/>
  <c r="G147" i="20"/>
  <c r="G57" i="27" s="1"/>
  <c r="H147" i="20"/>
  <c r="H57" i="27" s="1"/>
  <c r="I147" i="20"/>
  <c r="I57" i="27" s="1"/>
  <c r="J147" i="20"/>
  <c r="J57" i="27" s="1"/>
  <c r="K147" i="20"/>
  <c r="K57" i="27" s="1"/>
  <c r="L147" i="20"/>
  <c r="L57" i="27" s="1"/>
  <c r="M147" i="20"/>
  <c r="M57" i="27" s="1"/>
  <c r="N147" i="20"/>
  <c r="N57" i="27" s="1"/>
  <c r="O147" i="20"/>
  <c r="O57" i="27" s="1"/>
  <c r="P147" i="20"/>
  <c r="P57" i="27" s="1"/>
  <c r="Q147" i="20"/>
  <c r="Q57" i="27" s="1"/>
  <c r="R147" i="20"/>
  <c r="R57" i="27" s="1"/>
  <c r="S147" i="20"/>
  <c r="S57" i="27" s="1"/>
  <c r="T147" i="20"/>
  <c r="T57" i="27" s="1"/>
  <c r="U147" i="20"/>
  <c r="U57" i="27" s="1"/>
  <c r="V147" i="20"/>
  <c r="V57" i="27" s="1"/>
  <c r="W147" i="20"/>
  <c r="W57" i="27" s="1"/>
  <c r="F148" i="20"/>
  <c r="F58" i="27" s="1"/>
  <c r="F145" i="27" s="1"/>
  <c r="G148" i="20"/>
  <c r="G58" i="27" s="1"/>
  <c r="G145" i="27" s="1"/>
  <c r="H148" i="20"/>
  <c r="H58" i="27" s="1"/>
  <c r="H145" i="27" s="1"/>
  <c r="I148" i="20"/>
  <c r="I58" i="27" s="1"/>
  <c r="I145" i="27" s="1"/>
  <c r="J148" i="20"/>
  <c r="J58" i="27" s="1"/>
  <c r="J145" i="27" s="1"/>
  <c r="K148" i="20"/>
  <c r="K58" i="27" s="1"/>
  <c r="K145" i="27" s="1"/>
  <c r="L148" i="20"/>
  <c r="L58" i="27" s="1"/>
  <c r="L145" i="27" s="1"/>
  <c r="M148" i="20"/>
  <c r="M58" i="27" s="1"/>
  <c r="M145" i="27" s="1"/>
  <c r="N148" i="20"/>
  <c r="N58" i="27" s="1"/>
  <c r="N145" i="27" s="1"/>
  <c r="O148" i="20"/>
  <c r="O58" i="27" s="1"/>
  <c r="O145" i="27" s="1"/>
  <c r="P148" i="20"/>
  <c r="P58" i="27" s="1"/>
  <c r="P145" i="27" s="1"/>
  <c r="Q148" i="20"/>
  <c r="Q58" i="27" s="1"/>
  <c r="Q145" i="27" s="1"/>
  <c r="R148" i="20"/>
  <c r="R58" i="27" s="1"/>
  <c r="R145" i="27" s="1"/>
  <c r="S148" i="20"/>
  <c r="S58" i="27" s="1"/>
  <c r="S145" i="27" s="1"/>
  <c r="T148" i="20"/>
  <c r="T58" i="27" s="1"/>
  <c r="T145" i="27" s="1"/>
  <c r="U148" i="20"/>
  <c r="U58" i="27" s="1"/>
  <c r="U145" i="27" s="1"/>
  <c r="V148" i="20"/>
  <c r="V58" i="27" s="1"/>
  <c r="V145" i="27" s="1"/>
  <c r="W148" i="20"/>
  <c r="W58" i="27" s="1"/>
  <c r="W145" i="27" s="1"/>
  <c r="F149" i="20"/>
  <c r="F59" i="27" s="1"/>
  <c r="F146" i="27" s="1"/>
  <c r="G149" i="20"/>
  <c r="G59" i="27" s="1"/>
  <c r="G146" i="27" s="1"/>
  <c r="H149" i="20"/>
  <c r="H59" i="27" s="1"/>
  <c r="H146" i="27" s="1"/>
  <c r="I149" i="20"/>
  <c r="I59" i="27" s="1"/>
  <c r="I146" i="27" s="1"/>
  <c r="J149" i="20"/>
  <c r="J59" i="27" s="1"/>
  <c r="J146" i="27" s="1"/>
  <c r="K149" i="20"/>
  <c r="K59" i="27" s="1"/>
  <c r="K146" i="27" s="1"/>
  <c r="L149" i="20"/>
  <c r="L59" i="27" s="1"/>
  <c r="L146" i="27" s="1"/>
  <c r="M149" i="20"/>
  <c r="M59" i="27" s="1"/>
  <c r="M146" i="27" s="1"/>
  <c r="N149" i="20"/>
  <c r="N59" i="27" s="1"/>
  <c r="N146" i="27" s="1"/>
  <c r="O149" i="20"/>
  <c r="O59" i="27" s="1"/>
  <c r="O146" i="27" s="1"/>
  <c r="P149" i="20"/>
  <c r="P59" i="27" s="1"/>
  <c r="P146" i="27" s="1"/>
  <c r="Q149" i="20"/>
  <c r="Q59" i="27" s="1"/>
  <c r="Q146" i="27" s="1"/>
  <c r="R149" i="20"/>
  <c r="R59" i="27" s="1"/>
  <c r="R146" i="27" s="1"/>
  <c r="S149" i="20"/>
  <c r="S59" i="27" s="1"/>
  <c r="S146" i="27" s="1"/>
  <c r="T149" i="20"/>
  <c r="T59" i="27" s="1"/>
  <c r="T146" i="27" s="1"/>
  <c r="U149" i="20"/>
  <c r="U59" i="27" s="1"/>
  <c r="U146" i="27" s="1"/>
  <c r="V149" i="20"/>
  <c r="V59" i="27" s="1"/>
  <c r="V146" i="27" s="1"/>
  <c r="W149" i="20"/>
  <c r="W59" i="27" s="1"/>
  <c r="W146" i="27" s="1"/>
  <c r="F150" i="20"/>
  <c r="F60" i="27" s="1"/>
  <c r="F147" i="27" s="1"/>
  <c r="G150" i="20"/>
  <c r="G60" i="27" s="1"/>
  <c r="G147" i="27" s="1"/>
  <c r="H150" i="20"/>
  <c r="H60" i="27" s="1"/>
  <c r="H147" i="27" s="1"/>
  <c r="I150" i="20"/>
  <c r="I60" i="27" s="1"/>
  <c r="I147" i="27" s="1"/>
  <c r="J150" i="20"/>
  <c r="J60" i="27" s="1"/>
  <c r="J147" i="27" s="1"/>
  <c r="K150" i="20"/>
  <c r="K60" i="27" s="1"/>
  <c r="K147" i="27" s="1"/>
  <c r="L150" i="20"/>
  <c r="L60" i="27" s="1"/>
  <c r="L147" i="27" s="1"/>
  <c r="M150" i="20"/>
  <c r="M60" i="27" s="1"/>
  <c r="M147" i="27" s="1"/>
  <c r="N150" i="20"/>
  <c r="N60" i="27" s="1"/>
  <c r="N147" i="27" s="1"/>
  <c r="O150" i="20"/>
  <c r="O60" i="27" s="1"/>
  <c r="O147" i="27" s="1"/>
  <c r="P150" i="20"/>
  <c r="P60" i="27" s="1"/>
  <c r="P147" i="27" s="1"/>
  <c r="Q150" i="20"/>
  <c r="Q60" i="27" s="1"/>
  <c r="Q147" i="27" s="1"/>
  <c r="R150" i="20"/>
  <c r="R60" i="27" s="1"/>
  <c r="R147" i="27" s="1"/>
  <c r="S150" i="20"/>
  <c r="S60" i="27" s="1"/>
  <c r="S147" i="27" s="1"/>
  <c r="T150" i="20"/>
  <c r="T60" i="27" s="1"/>
  <c r="T147" i="27" s="1"/>
  <c r="U150" i="20"/>
  <c r="U60" i="27" s="1"/>
  <c r="U147" i="27" s="1"/>
  <c r="V150" i="20"/>
  <c r="V60" i="27" s="1"/>
  <c r="V147" i="27" s="1"/>
  <c r="W150" i="20"/>
  <c r="W60" i="27" s="1"/>
  <c r="W147" i="27" s="1"/>
  <c r="F151" i="20"/>
  <c r="F61" i="27" s="1"/>
  <c r="G151" i="20"/>
  <c r="G61" i="27" s="1"/>
  <c r="H151" i="20"/>
  <c r="H61" i="27" s="1"/>
  <c r="I151" i="20"/>
  <c r="I61" i="27" s="1"/>
  <c r="J151" i="20"/>
  <c r="J61" i="27" s="1"/>
  <c r="K151" i="20"/>
  <c r="K61" i="27" s="1"/>
  <c r="L151" i="20"/>
  <c r="L61" i="27" s="1"/>
  <c r="M151" i="20"/>
  <c r="M61" i="27" s="1"/>
  <c r="N151" i="20"/>
  <c r="N61" i="27" s="1"/>
  <c r="O151" i="20"/>
  <c r="O61" i="27" s="1"/>
  <c r="P151" i="20"/>
  <c r="P61" i="27" s="1"/>
  <c r="Q151" i="20"/>
  <c r="Q61" i="27" s="1"/>
  <c r="R151" i="20"/>
  <c r="R61" i="27" s="1"/>
  <c r="S151" i="20"/>
  <c r="S61" i="27" s="1"/>
  <c r="T151" i="20"/>
  <c r="T61" i="27" s="1"/>
  <c r="U151" i="20"/>
  <c r="U61" i="27" s="1"/>
  <c r="V151" i="20"/>
  <c r="V61" i="27" s="1"/>
  <c r="W151" i="20"/>
  <c r="W61" i="27" s="1"/>
  <c r="F152" i="20"/>
  <c r="F62" i="27" s="1"/>
  <c r="G152" i="20"/>
  <c r="G62" i="27" s="1"/>
  <c r="H152" i="20"/>
  <c r="H62" i="27" s="1"/>
  <c r="I152" i="20"/>
  <c r="I62" i="27" s="1"/>
  <c r="J152" i="20"/>
  <c r="J62" i="27" s="1"/>
  <c r="K152" i="20"/>
  <c r="K62" i="27" s="1"/>
  <c r="L152" i="20"/>
  <c r="L62" i="27" s="1"/>
  <c r="M152" i="20"/>
  <c r="M62" i="27" s="1"/>
  <c r="N152" i="20"/>
  <c r="N62" i="27" s="1"/>
  <c r="O152" i="20"/>
  <c r="O62" i="27" s="1"/>
  <c r="P152" i="20"/>
  <c r="P62" i="27" s="1"/>
  <c r="Q152" i="20"/>
  <c r="Q62" i="27" s="1"/>
  <c r="R152" i="20"/>
  <c r="R62" i="27" s="1"/>
  <c r="S152" i="20"/>
  <c r="S62" i="27" s="1"/>
  <c r="T152" i="20"/>
  <c r="T62" i="27" s="1"/>
  <c r="U152" i="20"/>
  <c r="U62" i="27" s="1"/>
  <c r="V152" i="20"/>
  <c r="V62" i="27" s="1"/>
  <c r="W152" i="20"/>
  <c r="W62" i="27" s="1"/>
  <c r="F153" i="20"/>
  <c r="F63" i="27" s="1"/>
  <c r="G153" i="20"/>
  <c r="G63" i="27" s="1"/>
  <c r="H153" i="20"/>
  <c r="H63" i="27" s="1"/>
  <c r="I153" i="20"/>
  <c r="I63" i="27" s="1"/>
  <c r="J153" i="20"/>
  <c r="J63" i="27" s="1"/>
  <c r="K153" i="20"/>
  <c r="K63" i="27" s="1"/>
  <c r="L153" i="20"/>
  <c r="L63" i="27" s="1"/>
  <c r="M153" i="20"/>
  <c r="M63" i="27" s="1"/>
  <c r="N153" i="20"/>
  <c r="N63" i="27" s="1"/>
  <c r="O153" i="20"/>
  <c r="O63" i="27" s="1"/>
  <c r="P153" i="20"/>
  <c r="P63" i="27" s="1"/>
  <c r="Q153" i="20"/>
  <c r="Q63" i="27" s="1"/>
  <c r="R153" i="20"/>
  <c r="R63" i="27" s="1"/>
  <c r="S153" i="20"/>
  <c r="S63" i="27" s="1"/>
  <c r="T153" i="20"/>
  <c r="T63" i="27" s="1"/>
  <c r="U153" i="20"/>
  <c r="U63" i="27" s="1"/>
  <c r="V153" i="20"/>
  <c r="V63" i="27" s="1"/>
  <c r="W153" i="20"/>
  <c r="W63" i="27" s="1"/>
  <c r="F154" i="20"/>
  <c r="F64" i="27" s="1"/>
  <c r="F151" i="27" s="1"/>
  <c r="G154" i="20"/>
  <c r="G64" i="27" s="1"/>
  <c r="G151" i="27" s="1"/>
  <c r="H154" i="20"/>
  <c r="H64" i="27" s="1"/>
  <c r="H151" i="27" s="1"/>
  <c r="I154" i="20"/>
  <c r="I64" i="27" s="1"/>
  <c r="I151" i="27" s="1"/>
  <c r="J154" i="20"/>
  <c r="J64" i="27" s="1"/>
  <c r="J151" i="27" s="1"/>
  <c r="K154" i="20"/>
  <c r="K64" i="27" s="1"/>
  <c r="K151" i="27" s="1"/>
  <c r="L154" i="20"/>
  <c r="L64" i="27" s="1"/>
  <c r="L151" i="27" s="1"/>
  <c r="M154" i="20"/>
  <c r="M64" i="27" s="1"/>
  <c r="M151" i="27" s="1"/>
  <c r="N154" i="20"/>
  <c r="N64" i="27" s="1"/>
  <c r="N151" i="27" s="1"/>
  <c r="O154" i="20"/>
  <c r="O64" i="27" s="1"/>
  <c r="O151" i="27" s="1"/>
  <c r="P154" i="20"/>
  <c r="P64" i="27" s="1"/>
  <c r="P151" i="27" s="1"/>
  <c r="Q154" i="20"/>
  <c r="Q64" i="27" s="1"/>
  <c r="Q151" i="27" s="1"/>
  <c r="R154" i="20"/>
  <c r="R64" i="27" s="1"/>
  <c r="R151" i="27" s="1"/>
  <c r="S154" i="20"/>
  <c r="S64" i="27" s="1"/>
  <c r="S151" i="27" s="1"/>
  <c r="T154" i="20"/>
  <c r="T64" i="27" s="1"/>
  <c r="T151" i="27" s="1"/>
  <c r="U154" i="20"/>
  <c r="U64" i="27" s="1"/>
  <c r="U151" i="27" s="1"/>
  <c r="V154" i="20"/>
  <c r="V64" i="27" s="1"/>
  <c r="V151" i="27" s="1"/>
  <c r="W154" i="20"/>
  <c r="W64" i="27" s="1"/>
  <c r="W151" i="27" s="1"/>
  <c r="F155" i="20"/>
  <c r="F65" i="27" s="1"/>
  <c r="F152" i="27" s="1"/>
  <c r="G155" i="20"/>
  <c r="G65" i="27" s="1"/>
  <c r="G152" i="27" s="1"/>
  <c r="H155" i="20"/>
  <c r="H65" i="27" s="1"/>
  <c r="H152" i="27" s="1"/>
  <c r="I155" i="20"/>
  <c r="I65" i="27" s="1"/>
  <c r="I152" i="27" s="1"/>
  <c r="J155" i="20"/>
  <c r="J65" i="27" s="1"/>
  <c r="J152" i="27" s="1"/>
  <c r="K155" i="20"/>
  <c r="K65" i="27" s="1"/>
  <c r="K152" i="27" s="1"/>
  <c r="L155" i="20"/>
  <c r="L65" i="27" s="1"/>
  <c r="L152" i="27" s="1"/>
  <c r="M155" i="20"/>
  <c r="M65" i="27" s="1"/>
  <c r="M152" i="27" s="1"/>
  <c r="N155" i="20"/>
  <c r="N65" i="27" s="1"/>
  <c r="N152" i="27" s="1"/>
  <c r="O155" i="20"/>
  <c r="O65" i="27" s="1"/>
  <c r="O152" i="27" s="1"/>
  <c r="P155" i="20"/>
  <c r="P65" i="27" s="1"/>
  <c r="P152" i="27" s="1"/>
  <c r="Q155" i="20"/>
  <c r="Q65" i="27" s="1"/>
  <c r="Q152" i="27" s="1"/>
  <c r="R155" i="20"/>
  <c r="R65" i="27" s="1"/>
  <c r="R152" i="27" s="1"/>
  <c r="S155" i="20"/>
  <c r="S65" i="27" s="1"/>
  <c r="S152" i="27" s="1"/>
  <c r="T155" i="20"/>
  <c r="T65" i="27" s="1"/>
  <c r="T152" i="27" s="1"/>
  <c r="U155" i="20"/>
  <c r="U65" i="27" s="1"/>
  <c r="U152" i="27" s="1"/>
  <c r="V155" i="20"/>
  <c r="V65" i="27" s="1"/>
  <c r="V152" i="27" s="1"/>
  <c r="W155" i="20"/>
  <c r="W65" i="27" s="1"/>
  <c r="W152" i="27" s="1"/>
  <c r="F156" i="20"/>
  <c r="F66" i="27" s="1"/>
  <c r="F153" i="27" s="1"/>
  <c r="G156" i="20"/>
  <c r="G66" i="27" s="1"/>
  <c r="G153" i="27" s="1"/>
  <c r="H156" i="20"/>
  <c r="H66" i="27" s="1"/>
  <c r="H153" i="27" s="1"/>
  <c r="I156" i="20"/>
  <c r="I66" i="27" s="1"/>
  <c r="I153" i="27" s="1"/>
  <c r="J156" i="20"/>
  <c r="J66" i="27" s="1"/>
  <c r="J153" i="27" s="1"/>
  <c r="K156" i="20"/>
  <c r="K66" i="27" s="1"/>
  <c r="K153" i="27" s="1"/>
  <c r="L156" i="20"/>
  <c r="L66" i="27" s="1"/>
  <c r="L153" i="27" s="1"/>
  <c r="M156" i="20"/>
  <c r="M66" i="27" s="1"/>
  <c r="M153" i="27" s="1"/>
  <c r="N156" i="20"/>
  <c r="N66" i="27" s="1"/>
  <c r="N153" i="27" s="1"/>
  <c r="O156" i="20"/>
  <c r="O66" i="27" s="1"/>
  <c r="O153" i="27" s="1"/>
  <c r="P156" i="20"/>
  <c r="P66" i="27" s="1"/>
  <c r="P153" i="27" s="1"/>
  <c r="Q156" i="20"/>
  <c r="Q66" i="27" s="1"/>
  <c r="Q153" i="27" s="1"/>
  <c r="R156" i="20"/>
  <c r="R66" i="27" s="1"/>
  <c r="R153" i="27" s="1"/>
  <c r="S156" i="20"/>
  <c r="S66" i="27" s="1"/>
  <c r="S153" i="27" s="1"/>
  <c r="T156" i="20"/>
  <c r="T66" i="27" s="1"/>
  <c r="T153" i="27" s="1"/>
  <c r="U156" i="20"/>
  <c r="U66" i="27" s="1"/>
  <c r="U153" i="27" s="1"/>
  <c r="V156" i="20"/>
  <c r="V66" i="27" s="1"/>
  <c r="V153" i="27" s="1"/>
  <c r="W156" i="20"/>
  <c r="W66" i="27" s="1"/>
  <c r="W153" i="27" s="1"/>
  <c r="F157" i="20"/>
  <c r="F67" i="27" s="1"/>
  <c r="G157" i="20"/>
  <c r="G67" i="27" s="1"/>
  <c r="H157" i="20"/>
  <c r="H67" i="27" s="1"/>
  <c r="I157" i="20"/>
  <c r="I67" i="27" s="1"/>
  <c r="J157" i="20"/>
  <c r="J67" i="27" s="1"/>
  <c r="K157" i="20"/>
  <c r="K67" i="27" s="1"/>
  <c r="L157" i="20"/>
  <c r="L67" i="27" s="1"/>
  <c r="M157" i="20"/>
  <c r="M67" i="27" s="1"/>
  <c r="N157" i="20"/>
  <c r="N67" i="27" s="1"/>
  <c r="O157" i="20"/>
  <c r="O67" i="27" s="1"/>
  <c r="P157" i="20"/>
  <c r="P67" i="27" s="1"/>
  <c r="Q157" i="20"/>
  <c r="Q67" i="27" s="1"/>
  <c r="R157" i="20"/>
  <c r="R67" i="27" s="1"/>
  <c r="S157" i="20"/>
  <c r="S67" i="27" s="1"/>
  <c r="T157" i="20"/>
  <c r="T67" i="27" s="1"/>
  <c r="U157" i="20"/>
  <c r="U67" i="27" s="1"/>
  <c r="V157" i="20"/>
  <c r="V67" i="27" s="1"/>
  <c r="W157" i="20"/>
  <c r="W67" i="27" s="1"/>
  <c r="F158" i="20"/>
  <c r="F68" i="27" s="1"/>
  <c r="G158" i="20"/>
  <c r="G68" i="27" s="1"/>
  <c r="H158" i="20"/>
  <c r="H68" i="27" s="1"/>
  <c r="I158" i="20"/>
  <c r="I68" i="27" s="1"/>
  <c r="J158" i="20"/>
  <c r="J68" i="27" s="1"/>
  <c r="K158" i="20"/>
  <c r="K68" i="27" s="1"/>
  <c r="L158" i="20"/>
  <c r="L68" i="27" s="1"/>
  <c r="M158" i="20"/>
  <c r="M68" i="27" s="1"/>
  <c r="N158" i="20"/>
  <c r="N68" i="27" s="1"/>
  <c r="O158" i="20"/>
  <c r="O68" i="27" s="1"/>
  <c r="P158" i="20"/>
  <c r="P68" i="27" s="1"/>
  <c r="Q158" i="20"/>
  <c r="Q68" i="27" s="1"/>
  <c r="R158" i="20"/>
  <c r="R68" i="27" s="1"/>
  <c r="S158" i="20"/>
  <c r="S68" i="27" s="1"/>
  <c r="T158" i="20"/>
  <c r="T68" i="27" s="1"/>
  <c r="U158" i="20"/>
  <c r="U68" i="27" s="1"/>
  <c r="V158" i="20"/>
  <c r="V68" i="27" s="1"/>
  <c r="W158" i="20"/>
  <c r="W68" i="27" s="1"/>
  <c r="F159" i="20"/>
  <c r="F69" i="27" s="1"/>
  <c r="G159" i="20"/>
  <c r="G69" i="27" s="1"/>
  <c r="H159" i="20"/>
  <c r="H69" i="27" s="1"/>
  <c r="I159" i="20"/>
  <c r="I69" i="27" s="1"/>
  <c r="J159" i="20"/>
  <c r="J69" i="27" s="1"/>
  <c r="K159" i="20"/>
  <c r="K69" i="27" s="1"/>
  <c r="L159" i="20"/>
  <c r="L69" i="27" s="1"/>
  <c r="M159" i="20"/>
  <c r="M69" i="27" s="1"/>
  <c r="N159" i="20"/>
  <c r="N69" i="27" s="1"/>
  <c r="O159" i="20"/>
  <c r="O69" i="27" s="1"/>
  <c r="P159" i="20"/>
  <c r="P69" i="27" s="1"/>
  <c r="Q159" i="20"/>
  <c r="Q69" i="27" s="1"/>
  <c r="R159" i="20"/>
  <c r="R69" i="27" s="1"/>
  <c r="S159" i="20"/>
  <c r="S69" i="27" s="1"/>
  <c r="T159" i="20"/>
  <c r="T69" i="27" s="1"/>
  <c r="U159" i="20"/>
  <c r="U69" i="27" s="1"/>
  <c r="V159" i="20"/>
  <c r="V69" i="27" s="1"/>
  <c r="W159" i="20"/>
  <c r="W69" i="27" s="1"/>
  <c r="F160" i="20"/>
  <c r="F70" i="27" s="1"/>
  <c r="F157" i="27" s="1"/>
  <c r="G160" i="20"/>
  <c r="G70" i="27" s="1"/>
  <c r="G157" i="27" s="1"/>
  <c r="H160" i="20"/>
  <c r="H70" i="27" s="1"/>
  <c r="H157" i="27" s="1"/>
  <c r="I160" i="20"/>
  <c r="I70" i="27" s="1"/>
  <c r="I157" i="27" s="1"/>
  <c r="J160" i="20"/>
  <c r="J70" i="27" s="1"/>
  <c r="J157" i="27" s="1"/>
  <c r="K160" i="20"/>
  <c r="K70" i="27" s="1"/>
  <c r="K157" i="27" s="1"/>
  <c r="L160" i="20"/>
  <c r="L70" i="27" s="1"/>
  <c r="L157" i="27" s="1"/>
  <c r="M160" i="20"/>
  <c r="M70" i="27" s="1"/>
  <c r="M157" i="27" s="1"/>
  <c r="N160" i="20"/>
  <c r="N70" i="27" s="1"/>
  <c r="N157" i="27" s="1"/>
  <c r="O160" i="20"/>
  <c r="O70" i="27" s="1"/>
  <c r="O157" i="27" s="1"/>
  <c r="P160" i="20"/>
  <c r="P70" i="27" s="1"/>
  <c r="P157" i="27" s="1"/>
  <c r="Q160" i="20"/>
  <c r="Q70" i="27" s="1"/>
  <c r="Q157" i="27" s="1"/>
  <c r="R160" i="20"/>
  <c r="R70" i="27" s="1"/>
  <c r="R157" i="27" s="1"/>
  <c r="S160" i="20"/>
  <c r="S70" i="27" s="1"/>
  <c r="S157" i="27" s="1"/>
  <c r="T160" i="20"/>
  <c r="T70" i="27" s="1"/>
  <c r="T157" i="27" s="1"/>
  <c r="U160" i="20"/>
  <c r="U70" i="27" s="1"/>
  <c r="U157" i="27" s="1"/>
  <c r="V160" i="20"/>
  <c r="V70" i="27" s="1"/>
  <c r="V157" i="27" s="1"/>
  <c r="W160" i="20"/>
  <c r="W70" i="27" s="1"/>
  <c r="W157" i="27" s="1"/>
  <c r="F161" i="20"/>
  <c r="F71" i="27" s="1"/>
  <c r="F158" i="27" s="1"/>
  <c r="G161" i="20"/>
  <c r="G71" i="27" s="1"/>
  <c r="G158" i="27" s="1"/>
  <c r="H161" i="20"/>
  <c r="H71" i="27" s="1"/>
  <c r="H158" i="27" s="1"/>
  <c r="I161" i="20"/>
  <c r="I71" i="27" s="1"/>
  <c r="I158" i="27" s="1"/>
  <c r="J161" i="20"/>
  <c r="J71" i="27" s="1"/>
  <c r="J158" i="27" s="1"/>
  <c r="K161" i="20"/>
  <c r="K71" i="27" s="1"/>
  <c r="K158" i="27" s="1"/>
  <c r="L161" i="20"/>
  <c r="L71" i="27" s="1"/>
  <c r="L158" i="27" s="1"/>
  <c r="M161" i="20"/>
  <c r="M71" i="27" s="1"/>
  <c r="M158" i="27" s="1"/>
  <c r="N161" i="20"/>
  <c r="N71" i="27" s="1"/>
  <c r="N158" i="27" s="1"/>
  <c r="O161" i="20"/>
  <c r="O71" i="27" s="1"/>
  <c r="O158" i="27" s="1"/>
  <c r="P161" i="20"/>
  <c r="P71" i="27" s="1"/>
  <c r="P158" i="27" s="1"/>
  <c r="Q161" i="20"/>
  <c r="Q71" i="27" s="1"/>
  <c r="Q158" i="27" s="1"/>
  <c r="R161" i="20"/>
  <c r="R71" i="27" s="1"/>
  <c r="R158" i="27" s="1"/>
  <c r="S161" i="20"/>
  <c r="S71" i="27" s="1"/>
  <c r="S158" i="27" s="1"/>
  <c r="T161" i="20"/>
  <c r="T71" i="27" s="1"/>
  <c r="T158" i="27" s="1"/>
  <c r="U161" i="20"/>
  <c r="U71" i="27" s="1"/>
  <c r="U158" i="27" s="1"/>
  <c r="V161" i="20"/>
  <c r="V71" i="27" s="1"/>
  <c r="V158" i="27" s="1"/>
  <c r="W161" i="20"/>
  <c r="W71" i="27" s="1"/>
  <c r="W158" i="27" s="1"/>
  <c r="F162" i="20"/>
  <c r="F72" i="27" s="1"/>
  <c r="F159" i="27" s="1"/>
  <c r="G162" i="20"/>
  <c r="G72" i="27" s="1"/>
  <c r="G159" i="27" s="1"/>
  <c r="H162" i="20"/>
  <c r="H72" i="27" s="1"/>
  <c r="H159" i="27" s="1"/>
  <c r="I162" i="20"/>
  <c r="I72" i="27" s="1"/>
  <c r="I159" i="27" s="1"/>
  <c r="J162" i="20"/>
  <c r="J72" i="27" s="1"/>
  <c r="J159" i="27" s="1"/>
  <c r="K162" i="20"/>
  <c r="K72" i="27" s="1"/>
  <c r="K159" i="27" s="1"/>
  <c r="L162" i="20"/>
  <c r="L72" i="27" s="1"/>
  <c r="L159" i="27" s="1"/>
  <c r="M162" i="20"/>
  <c r="M72" i="27" s="1"/>
  <c r="M159" i="27" s="1"/>
  <c r="N162" i="20"/>
  <c r="N72" i="27" s="1"/>
  <c r="N159" i="27" s="1"/>
  <c r="O162" i="20"/>
  <c r="O72" i="27" s="1"/>
  <c r="O159" i="27" s="1"/>
  <c r="P162" i="20"/>
  <c r="P72" i="27" s="1"/>
  <c r="P159" i="27" s="1"/>
  <c r="Q162" i="20"/>
  <c r="Q72" i="27" s="1"/>
  <c r="Q159" i="27" s="1"/>
  <c r="R162" i="20"/>
  <c r="R72" i="27" s="1"/>
  <c r="R159" i="27" s="1"/>
  <c r="S162" i="20"/>
  <c r="S72" i="27" s="1"/>
  <c r="S159" i="27" s="1"/>
  <c r="T162" i="20"/>
  <c r="T72" i="27" s="1"/>
  <c r="T159" i="27" s="1"/>
  <c r="U162" i="20"/>
  <c r="U72" i="27" s="1"/>
  <c r="U159" i="27" s="1"/>
  <c r="V162" i="20"/>
  <c r="V72" i="27" s="1"/>
  <c r="V159" i="27" s="1"/>
  <c r="W162" i="20"/>
  <c r="W72" i="27" s="1"/>
  <c r="W159" i="27" s="1"/>
  <c r="F163" i="20"/>
  <c r="F73" i="27" s="1"/>
  <c r="G163" i="20"/>
  <c r="G73" i="27" s="1"/>
  <c r="H163" i="20"/>
  <c r="H73" i="27" s="1"/>
  <c r="I163" i="20"/>
  <c r="I73" i="27" s="1"/>
  <c r="J163" i="20"/>
  <c r="J73" i="27" s="1"/>
  <c r="K163" i="20"/>
  <c r="K73" i="27" s="1"/>
  <c r="L163" i="20"/>
  <c r="L73" i="27" s="1"/>
  <c r="M163" i="20"/>
  <c r="M73" i="27" s="1"/>
  <c r="N163" i="20"/>
  <c r="N73" i="27" s="1"/>
  <c r="O163" i="20"/>
  <c r="O73" i="27" s="1"/>
  <c r="P163" i="20"/>
  <c r="P73" i="27" s="1"/>
  <c r="Q163" i="20"/>
  <c r="Q73" i="27" s="1"/>
  <c r="R163" i="20"/>
  <c r="R73" i="27" s="1"/>
  <c r="S163" i="20"/>
  <c r="S73" i="27" s="1"/>
  <c r="T163" i="20"/>
  <c r="T73" i="27" s="1"/>
  <c r="U163" i="20"/>
  <c r="U73" i="27" s="1"/>
  <c r="V163" i="20"/>
  <c r="V73" i="27" s="1"/>
  <c r="W163" i="20"/>
  <c r="W73" i="27" s="1"/>
  <c r="F164" i="20"/>
  <c r="F74" i="27" s="1"/>
  <c r="G164" i="20"/>
  <c r="G74" i="27" s="1"/>
  <c r="H164" i="20"/>
  <c r="H74" i="27" s="1"/>
  <c r="I164" i="20"/>
  <c r="I74" i="27" s="1"/>
  <c r="J164" i="20"/>
  <c r="J74" i="27" s="1"/>
  <c r="K164" i="20"/>
  <c r="K74" i="27" s="1"/>
  <c r="L164" i="20"/>
  <c r="L74" i="27" s="1"/>
  <c r="M164" i="20"/>
  <c r="M74" i="27" s="1"/>
  <c r="N164" i="20"/>
  <c r="N74" i="27" s="1"/>
  <c r="O164" i="20"/>
  <c r="O74" i="27" s="1"/>
  <c r="P164" i="20"/>
  <c r="P74" i="27" s="1"/>
  <c r="Q164" i="20"/>
  <c r="Q74" i="27" s="1"/>
  <c r="R164" i="20"/>
  <c r="R74" i="27" s="1"/>
  <c r="S164" i="20"/>
  <c r="S74" i="27" s="1"/>
  <c r="T164" i="20"/>
  <c r="T74" i="27" s="1"/>
  <c r="U164" i="20"/>
  <c r="U74" i="27" s="1"/>
  <c r="V164" i="20"/>
  <c r="V74" i="27" s="1"/>
  <c r="W164" i="20"/>
  <c r="W74" i="27" s="1"/>
  <c r="F165" i="20"/>
  <c r="F75" i="27" s="1"/>
  <c r="G165" i="20"/>
  <c r="G75" i="27" s="1"/>
  <c r="H165" i="20"/>
  <c r="H75" i="27" s="1"/>
  <c r="I165" i="20"/>
  <c r="I75" i="27" s="1"/>
  <c r="J165" i="20"/>
  <c r="J75" i="27" s="1"/>
  <c r="K165" i="20"/>
  <c r="K75" i="27" s="1"/>
  <c r="L165" i="20"/>
  <c r="L75" i="27" s="1"/>
  <c r="M165" i="20"/>
  <c r="M75" i="27" s="1"/>
  <c r="N165" i="20"/>
  <c r="N75" i="27" s="1"/>
  <c r="O165" i="20"/>
  <c r="O75" i="27" s="1"/>
  <c r="P165" i="20"/>
  <c r="P75" i="27" s="1"/>
  <c r="Q165" i="20"/>
  <c r="Q75" i="27" s="1"/>
  <c r="R165" i="20"/>
  <c r="R75" i="27" s="1"/>
  <c r="S165" i="20"/>
  <c r="S75" i="27" s="1"/>
  <c r="T165" i="20"/>
  <c r="T75" i="27" s="1"/>
  <c r="U165" i="20"/>
  <c r="U75" i="27" s="1"/>
  <c r="V165" i="20"/>
  <c r="V75" i="27" s="1"/>
  <c r="W165" i="20"/>
  <c r="W75" i="27" s="1"/>
  <c r="F166" i="20"/>
  <c r="F76" i="27" s="1"/>
  <c r="F163" i="27" s="1"/>
  <c r="G166" i="20"/>
  <c r="G76" i="27" s="1"/>
  <c r="G163" i="27" s="1"/>
  <c r="H166" i="20"/>
  <c r="H76" i="27" s="1"/>
  <c r="H163" i="27" s="1"/>
  <c r="I166" i="20"/>
  <c r="I76" i="27" s="1"/>
  <c r="I163" i="27" s="1"/>
  <c r="J166" i="20"/>
  <c r="J76" i="27" s="1"/>
  <c r="J163" i="27" s="1"/>
  <c r="K166" i="20"/>
  <c r="K76" i="27" s="1"/>
  <c r="K163" i="27" s="1"/>
  <c r="L166" i="20"/>
  <c r="L76" i="27" s="1"/>
  <c r="L163" i="27" s="1"/>
  <c r="M166" i="20"/>
  <c r="M76" i="27" s="1"/>
  <c r="M163" i="27" s="1"/>
  <c r="N166" i="20"/>
  <c r="N76" i="27" s="1"/>
  <c r="N163" i="27" s="1"/>
  <c r="O166" i="20"/>
  <c r="O76" i="27" s="1"/>
  <c r="O163" i="27" s="1"/>
  <c r="P166" i="20"/>
  <c r="P76" i="27" s="1"/>
  <c r="P163" i="27" s="1"/>
  <c r="Q166" i="20"/>
  <c r="Q76" i="27" s="1"/>
  <c r="Q163" i="27" s="1"/>
  <c r="R166" i="20"/>
  <c r="R76" i="27" s="1"/>
  <c r="R163" i="27" s="1"/>
  <c r="S166" i="20"/>
  <c r="S76" i="27" s="1"/>
  <c r="S163" i="27" s="1"/>
  <c r="T166" i="20"/>
  <c r="T76" i="27" s="1"/>
  <c r="T163" i="27" s="1"/>
  <c r="U166" i="20"/>
  <c r="U76" i="27" s="1"/>
  <c r="U163" i="27" s="1"/>
  <c r="V166" i="20"/>
  <c r="V76" i="27" s="1"/>
  <c r="V163" i="27" s="1"/>
  <c r="W166" i="20"/>
  <c r="W76" i="27" s="1"/>
  <c r="W163" i="27" s="1"/>
  <c r="F167" i="20"/>
  <c r="F77" i="27" s="1"/>
  <c r="F164" i="27" s="1"/>
  <c r="G167" i="20"/>
  <c r="G77" i="27" s="1"/>
  <c r="G164" i="27" s="1"/>
  <c r="H167" i="20"/>
  <c r="H77" i="27" s="1"/>
  <c r="H164" i="27" s="1"/>
  <c r="I167" i="20"/>
  <c r="I77" i="27" s="1"/>
  <c r="I164" i="27" s="1"/>
  <c r="J167" i="20"/>
  <c r="J77" i="27" s="1"/>
  <c r="J164" i="27" s="1"/>
  <c r="K167" i="20"/>
  <c r="K77" i="27" s="1"/>
  <c r="K164" i="27" s="1"/>
  <c r="L167" i="20"/>
  <c r="L77" i="27" s="1"/>
  <c r="L164" i="27" s="1"/>
  <c r="M167" i="20"/>
  <c r="M77" i="27" s="1"/>
  <c r="M164" i="27" s="1"/>
  <c r="N167" i="20"/>
  <c r="N77" i="27" s="1"/>
  <c r="N164" i="27" s="1"/>
  <c r="O167" i="20"/>
  <c r="O77" i="27" s="1"/>
  <c r="O164" i="27" s="1"/>
  <c r="P167" i="20"/>
  <c r="P77" i="27" s="1"/>
  <c r="P164" i="27" s="1"/>
  <c r="Q167" i="20"/>
  <c r="Q77" i="27" s="1"/>
  <c r="Q164" i="27" s="1"/>
  <c r="R167" i="20"/>
  <c r="R77" i="27" s="1"/>
  <c r="R164" i="27" s="1"/>
  <c r="S167" i="20"/>
  <c r="S77" i="27" s="1"/>
  <c r="S164" i="27" s="1"/>
  <c r="T167" i="20"/>
  <c r="T77" i="27" s="1"/>
  <c r="T164" i="27" s="1"/>
  <c r="U167" i="20"/>
  <c r="U77" i="27" s="1"/>
  <c r="U164" i="27" s="1"/>
  <c r="V167" i="20"/>
  <c r="V77" i="27" s="1"/>
  <c r="V164" i="27" s="1"/>
  <c r="W167" i="20"/>
  <c r="W77" i="27" s="1"/>
  <c r="W164" i="27" s="1"/>
  <c r="F168" i="20"/>
  <c r="F78" i="27" s="1"/>
  <c r="F165" i="27" s="1"/>
  <c r="G168" i="20"/>
  <c r="G78" i="27" s="1"/>
  <c r="G165" i="27" s="1"/>
  <c r="H168" i="20"/>
  <c r="H78" i="27" s="1"/>
  <c r="H165" i="27" s="1"/>
  <c r="I168" i="20"/>
  <c r="I78" i="27" s="1"/>
  <c r="I165" i="27" s="1"/>
  <c r="J168" i="20"/>
  <c r="J78" i="27" s="1"/>
  <c r="J165" i="27" s="1"/>
  <c r="K168" i="20"/>
  <c r="K78" i="27" s="1"/>
  <c r="K165" i="27" s="1"/>
  <c r="L168" i="20"/>
  <c r="L78" i="27" s="1"/>
  <c r="L165" i="27" s="1"/>
  <c r="M168" i="20"/>
  <c r="M78" i="27" s="1"/>
  <c r="M165" i="27" s="1"/>
  <c r="N168" i="20"/>
  <c r="N78" i="27" s="1"/>
  <c r="N165" i="27" s="1"/>
  <c r="O168" i="20"/>
  <c r="O78" i="27" s="1"/>
  <c r="O165" i="27" s="1"/>
  <c r="P168" i="20"/>
  <c r="P78" i="27" s="1"/>
  <c r="P165" i="27" s="1"/>
  <c r="Q168" i="20"/>
  <c r="Q78" i="27" s="1"/>
  <c r="Q165" i="27" s="1"/>
  <c r="R168" i="20"/>
  <c r="R78" i="27" s="1"/>
  <c r="R165" i="27" s="1"/>
  <c r="S168" i="20"/>
  <c r="S78" i="27" s="1"/>
  <c r="S165" i="27" s="1"/>
  <c r="T168" i="20"/>
  <c r="T78" i="27" s="1"/>
  <c r="T165" i="27" s="1"/>
  <c r="U168" i="20"/>
  <c r="U78" i="27" s="1"/>
  <c r="U165" i="27" s="1"/>
  <c r="V168" i="20"/>
  <c r="V78" i="27" s="1"/>
  <c r="V165" i="27" s="1"/>
  <c r="W168" i="20"/>
  <c r="W78" i="27" s="1"/>
  <c r="W165" i="27" s="1"/>
  <c r="F169" i="20"/>
  <c r="F79" i="27" s="1"/>
  <c r="G169" i="20"/>
  <c r="G79" i="27" s="1"/>
  <c r="H169" i="20"/>
  <c r="H79" i="27" s="1"/>
  <c r="I169" i="20"/>
  <c r="I79" i="27" s="1"/>
  <c r="J169" i="20"/>
  <c r="J79" i="27" s="1"/>
  <c r="K169" i="20"/>
  <c r="K79" i="27" s="1"/>
  <c r="L169" i="20"/>
  <c r="L79" i="27" s="1"/>
  <c r="M169" i="20"/>
  <c r="M79" i="27" s="1"/>
  <c r="N169" i="20"/>
  <c r="N79" i="27" s="1"/>
  <c r="O169" i="20"/>
  <c r="O79" i="27" s="1"/>
  <c r="P169" i="20"/>
  <c r="P79" i="27" s="1"/>
  <c r="Q169" i="20"/>
  <c r="Q79" i="27" s="1"/>
  <c r="R169" i="20"/>
  <c r="R79" i="27" s="1"/>
  <c r="S169" i="20"/>
  <c r="S79" i="27" s="1"/>
  <c r="T169" i="20"/>
  <c r="T79" i="27" s="1"/>
  <c r="U169" i="20"/>
  <c r="U79" i="27" s="1"/>
  <c r="V169" i="20"/>
  <c r="V79" i="27" s="1"/>
  <c r="W169" i="20"/>
  <c r="W79" i="27" s="1"/>
  <c r="F170" i="20"/>
  <c r="F80" i="27" s="1"/>
  <c r="G170" i="20"/>
  <c r="G80" i="27" s="1"/>
  <c r="H170" i="20"/>
  <c r="H80" i="27" s="1"/>
  <c r="I170" i="20"/>
  <c r="I80" i="27" s="1"/>
  <c r="J170" i="20"/>
  <c r="J80" i="27" s="1"/>
  <c r="K170" i="20"/>
  <c r="K80" i="27" s="1"/>
  <c r="L170" i="20"/>
  <c r="L80" i="27" s="1"/>
  <c r="M170" i="20"/>
  <c r="M80" i="27" s="1"/>
  <c r="N170" i="20"/>
  <c r="N80" i="27" s="1"/>
  <c r="O170" i="20"/>
  <c r="O80" i="27" s="1"/>
  <c r="P170" i="20"/>
  <c r="P80" i="27" s="1"/>
  <c r="Q170" i="20"/>
  <c r="Q80" i="27" s="1"/>
  <c r="R170" i="20"/>
  <c r="R80" i="27" s="1"/>
  <c r="S170" i="20"/>
  <c r="S80" i="27" s="1"/>
  <c r="T170" i="20"/>
  <c r="T80" i="27" s="1"/>
  <c r="U170" i="20"/>
  <c r="U80" i="27" s="1"/>
  <c r="V170" i="20"/>
  <c r="V80" i="27" s="1"/>
  <c r="W170" i="20"/>
  <c r="W80" i="27" s="1"/>
  <c r="F171" i="20"/>
  <c r="F81" i="27" s="1"/>
  <c r="G171" i="20"/>
  <c r="G81" i="27" s="1"/>
  <c r="H171" i="20"/>
  <c r="H81" i="27" s="1"/>
  <c r="I171" i="20"/>
  <c r="I81" i="27" s="1"/>
  <c r="J171" i="20"/>
  <c r="J81" i="27" s="1"/>
  <c r="K171" i="20"/>
  <c r="K81" i="27" s="1"/>
  <c r="L171" i="20"/>
  <c r="L81" i="27" s="1"/>
  <c r="M171" i="20"/>
  <c r="M81" i="27" s="1"/>
  <c r="N171" i="20"/>
  <c r="N81" i="27" s="1"/>
  <c r="O171" i="20"/>
  <c r="O81" i="27" s="1"/>
  <c r="P171" i="20"/>
  <c r="P81" i="27" s="1"/>
  <c r="Q171" i="20"/>
  <c r="Q81" i="27" s="1"/>
  <c r="R171" i="20"/>
  <c r="R81" i="27" s="1"/>
  <c r="S171" i="20"/>
  <c r="S81" i="27" s="1"/>
  <c r="T171" i="20"/>
  <c r="T81" i="27" s="1"/>
  <c r="U171" i="20"/>
  <c r="U81" i="27" s="1"/>
  <c r="V171" i="20"/>
  <c r="V81" i="27" s="1"/>
  <c r="W171" i="20"/>
  <c r="W81" i="27" s="1"/>
  <c r="F172" i="20"/>
  <c r="F82" i="27" s="1"/>
  <c r="F169" i="27" s="1"/>
  <c r="G172" i="20"/>
  <c r="G82" i="27" s="1"/>
  <c r="G169" i="27" s="1"/>
  <c r="H172" i="20"/>
  <c r="H82" i="27" s="1"/>
  <c r="H169" i="27" s="1"/>
  <c r="I172" i="20"/>
  <c r="I82" i="27" s="1"/>
  <c r="I169" i="27" s="1"/>
  <c r="J172" i="20"/>
  <c r="J82" i="27" s="1"/>
  <c r="J169" i="27" s="1"/>
  <c r="K172" i="20"/>
  <c r="K82" i="27" s="1"/>
  <c r="K169" i="27" s="1"/>
  <c r="L172" i="20"/>
  <c r="L82" i="27" s="1"/>
  <c r="L169" i="27" s="1"/>
  <c r="M172" i="20"/>
  <c r="M82" i="27" s="1"/>
  <c r="M169" i="27" s="1"/>
  <c r="N172" i="20"/>
  <c r="N82" i="27" s="1"/>
  <c r="N169" i="27" s="1"/>
  <c r="O172" i="20"/>
  <c r="O82" i="27" s="1"/>
  <c r="O169" i="27" s="1"/>
  <c r="P172" i="20"/>
  <c r="P82" i="27" s="1"/>
  <c r="P169" i="27" s="1"/>
  <c r="Q172" i="20"/>
  <c r="Q82" i="27" s="1"/>
  <c r="Q169" i="27" s="1"/>
  <c r="R172" i="20"/>
  <c r="R82" i="27" s="1"/>
  <c r="R169" i="27" s="1"/>
  <c r="S172" i="20"/>
  <c r="S82" i="27" s="1"/>
  <c r="S169" i="27" s="1"/>
  <c r="T172" i="20"/>
  <c r="T82" i="27" s="1"/>
  <c r="T169" i="27" s="1"/>
  <c r="U172" i="20"/>
  <c r="U82" i="27" s="1"/>
  <c r="U169" i="27" s="1"/>
  <c r="V172" i="20"/>
  <c r="V82" i="27" s="1"/>
  <c r="V169" i="27" s="1"/>
  <c r="W172" i="20"/>
  <c r="W82" i="27" s="1"/>
  <c r="W169" i="27" s="1"/>
  <c r="F173" i="20"/>
  <c r="F83" i="27" s="1"/>
  <c r="F170" i="27" s="1"/>
  <c r="G173" i="20"/>
  <c r="G83" i="27" s="1"/>
  <c r="G170" i="27" s="1"/>
  <c r="H173" i="20"/>
  <c r="H83" i="27" s="1"/>
  <c r="H170" i="27" s="1"/>
  <c r="I173" i="20"/>
  <c r="I83" i="27" s="1"/>
  <c r="I170" i="27" s="1"/>
  <c r="J173" i="20"/>
  <c r="J83" i="27" s="1"/>
  <c r="J170" i="27" s="1"/>
  <c r="K173" i="20"/>
  <c r="K83" i="27" s="1"/>
  <c r="K170" i="27" s="1"/>
  <c r="L173" i="20"/>
  <c r="L83" i="27" s="1"/>
  <c r="L170" i="27" s="1"/>
  <c r="M173" i="20"/>
  <c r="M83" i="27" s="1"/>
  <c r="M170" i="27" s="1"/>
  <c r="N173" i="20"/>
  <c r="N83" i="27" s="1"/>
  <c r="N170" i="27" s="1"/>
  <c r="O173" i="20"/>
  <c r="O83" i="27" s="1"/>
  <c r="O170" i="27" s="1"/>
  <c r="P173" i="20"/>
  <c r="P83" i="27" s="1"/>
  <c r="P170" i="27" s="1"/>
  <c r="Q173" i="20"/>
  <c r="Q83" i="27" s="1"/>
  <c r="Q170" i="27" s="1"/>
  <c r="R173" i="20"/>
  <c r="R83" i="27" s="1"/>
  <c r="R170" i="27" s="1"/>
  <c r="S173" i="20"/>
  <c r="S83" i="27" s="1"/>
  <c r="S170" i="27" s="1"/>
  <c r="T173" i="20"/>
  <c r="T83" i="27" s="1"/>
  <c r="T170" i="27" s="1"/>
  <c r="U173" i="20"/>
  <c r="U83" i="27" s="1"/>
  <c r="U170" i="27" s="1"/>
  <c r="V173" i="20"/>
  <c r="V83" i="27" s="1"/>
  <c r="V170" i="27" s="1"/>
  <c r="W173" i="20"/>
  <c r="W83" i="27" s="1"/>
  <c r="W170" i="27" s="1"/>
  <c r="F174" i="20"/>
  <c r="F84" i="27" s="1"/>
  <c r="F171" i="27" s="1"/>
  <c r="G174" i="20"/>
  <c r="G84" i="27" s="1"/>
  <c r="G171" i="27" s="1"/>
  <c r="H174" i="20"/>
  <c r="H84" i="27" s="1"/>
  <c r="H171" i="27" s="1"/>
  <c r="I174" i="20"/>
  <c r="I84" i="27" s="1"/>
  <c r="I171" i="27" s="1"/>
  <c r="J174" i="20"/>
  <c r="J84" i="27" s="1"/>
  <c r="J171" i="27" s="1"/>
  <c r="K174" i="20"/>
  <c r="K84" i="27" s="1"/>
  <c r="K171" i="27" s="1"/>
  <c r="L174" i="20"/>
  <c r="L84" i="27" s="1"/>
  <c r="L171" i="27" s="1"/>
  <c r="M174" i="20"/>
  <c r="M84" i="27" s="1"/>
  <c r="M171" i="27" s="1"/>
  <c r="N174" i="20"/>
  <c r="N84" i="27" s="1"/>
  <c r="N171" i="27" s="1"/>
  <c r="O174" i="20"/>
  <c r="O84" i="27" s="1"/>
  <c r="O171" i="27" s="1"/>
  <c r="P174" i="20"/>
  <c r="P84" i="27" s="1"/>
  <c r="P171" i="27" s="1"/>
  <c r="Q174" i="20"/>
  <c r="Q84" i="27" s="1"/>
  <c r="Q171" i="27" s="1"/>
  <c r="R174" i="20"/>
  <c r="R84" i="27" s="1"/>
  <c r="R171" i="27" s="1"/>
  <c r="S174" i="20"/>
  <c r="S84" i="27" s="1"/>
  <c r="S171" i="27" s="1"/>
  <c r="T174" i="20"/>
  <c r="T84" i="27" s="1"/>
  <c r="T171" i="27" s="1"/>
  <c r="U174" i="20"/>
  <c r="U84" i="27" s="1"/>
  <c r="U171" i="27" s="1"/>
  <c r="V174" i="20"/>
  <c r="V84" i="27" s="1"/>
  <c r="V171" i="27" s="1"/>
  <c r="W174" i="20"/>
  <c r="W84" i="27" s="1"/>
  <c r="W171" i="27" s="1"/>
  <c r="E173" i="20"/>
  <c r="E83" i="27" s="1"/>
  <c r="E170" i="27" s="1"/>
  <c r="E167" i="20"/>
  <c r="E77" i="27" s="1"/>
  <c r="E164" i="27" s="1"/>
  <c r="E161" i="20"/>
  <c r="E71" i="27" s="1"/>
  <c r="E158" i="27" s="1"/>
  <c r="E155" i="20"/>
  <c r="E65" i="27" s="1"/>
  <c r="E152" i="27" s="1"/>
  <c r="E149" i="20"/>
  <c r="E59" i="27" s="1"/>
  <c r="E146" i="27" s="1"/>
  <c r="E143" i="20"/>
  <c r="E53" i="27" s="1"/>
  <c r="E140" i="27" s="1"/>
  <c r="E137" i="20"/>
  <c r="E47" i="27" s="1"/>
  <c r="E134" i="27" s="1"/>
  <c r="E131" i="20"/>
  <c r="E41" i="27" s="1"/>
  <c r="E128" i="27" s="1"/>
  <c r="E125" i="20"/>
  <c r="E35" i="27" s="1"/>
  <c r="E122" i="27" s="1"/>
  <c r="E119" i="20"/>
  <c r="E29" i="27" s="1"/>
  <c r="E116" i="27" s="1"/>
  <c r="E113" i="20"/>
  <c r="E23" i="27" s="1"/>
  <c r="E110" i="27" s="1"/>
  <c r="E107" i="20"/>
  <c r="E17" i="27" s="1"/>
  <c r="E104" i="27" s="1"/>
  <c r="E101" i="20"/>
  <c r="E11" i="27" s="1"/>
  <c r="E98" i="27" s="1"/>
  <c r="E98" i="20"/>
  <c r="E8" i="27" s="1"/>
  <c r="C8" i="5"/>
  <c r="C9" i="5"/>
  <c r="C10" i="5"/>
  <c r="C11" i="5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D36" i="3"/>
  <c r="P87" i="27" l="1"/>
  <c r="H87" i="27"/>
  <c r="W87" i="27"/>
  <c r="O87" i="27"/>
  <c r="G87" i="27"/>
  <c r="U87" i="27"/>
  <c r="M87" i="27"/>
  <c r="V87" i="27"/>
  <c r="T87" i="27"/>
  <c r="L87" i="27"/>
  <c r="N87" i="27"/>
  <c r="S87" i="27"/>
  <c r="K87" i="27"/>
  <c r="R87" i="27"/>
  <c r="J87" i="27"/>
  <c r="F87" i="27"/>
  <c r="Q87" i="27"/>
  <c r="I87" i="27"/>
  <c r="AW7" i="5"/>
  <c r="AW6" i="5"/>
  <c r="J11" i="5"/>
  <c r="H11" i="5"/>
  <c r="K11" i="5"/>
  <c r="L11" i="5"/>
  <c r="M11" i="5"/>
  <c r="P11" i="5"/>
  <c r="N11" i="5"/>
  <c r="O11" i="5"/>
  <c r="I11" i="5"/>
  <c r="L9" i="5"/>
  <c r="M9" i="5"/>
  <c r="K9" i="5"/>
  <c r="N9" i="5"/>
  <c r="O9" i="5"/>
  <c r="J9" i="5"/>
  <c r="P9" i="5"/>
  <c r="I9" i="5"/>
  <c r="H9" i="5"/>
  <c r="N10" i="5"/>
  <c r="H10" i="5"/>
  <c r="O10" i="5"/>
  <c r="L10" i="5"/>
  <c r="P10" i="5"/>
  <c r="I10" i="5"/>
  <c r="M10" i="5"/>
  <c r="J10" i="5"/>
  <c r="K10" i="5"/>
  <c r="O8" i="5"/>
  <c r="H8" i="5"/>
  <c r="M8" i="5"/>
  <c r="P8" i="5"/>
  <c r="I8" i="5"/>
  <c r="J8" i="5"/>
  <c r="N8" i="5"/>
  <c r="K8" i="5"/>
  <c r="L8" i="5"/>
  <c r="P102" i="27" l="1"/>
  <c r="P126" i="27"/>
  <c r="P108" i="27"/>
  <c r="P132" i="27"/>
  <c r="P114" i="27"/>
  <c r="P138" i="27"/>
  <c r="P96" i="27"/>
  <c r="P120" i="27"/>
  <c r="P168" i="27"/>
  <c r="P144" i="27"/>
  <c r="P150" i="27"/>
  <c r="P156" i="27"/>
  <c r="P162" i="27"/>
  <c r="F108" i="27"/>
  <c r="F132" i="27"/>
  <c r="F114" i="27"/>
  <c r="F138" i="27"/>
  <c r="F96" i="27"/>
  <c r="F120" i="27"/>
  <c r="F144" i="27"/>
  <c r="F102" i="27"/>
  <c r="F126" i="27"/>
  <c r="F150" i="27"/>
  <c r="F156" i="27"/>
  <c r="F162" i="27"/>
  <c r="F168" i="27"/>
  <c r="H102" i="27"/>
  <c r="H126" i="27"/>
  <c r="H108" i="27"/>
  <c r="H132" i="27"/>
  <c r="H114" i="27"/>
  <c r="H138" i="27"/>
  <c r="H96" i="27"/>
  <c r="H120" i="27"/>
  <c r="H168" i="27"/>
  <c r="H150" i="27"/>
  <c r="H144" i="27"/>
  <c r="H156" i="27"/>
  <c r="H162" i="27"/>
  <c r="U114" i="27"/>
  <c r="U138" i="27"/>
  <c r="U96" i="27"/>
  <c r="U120" i="27"/>
  <c r="U102" i="27"/>
  <c r="U126" i="27"/>
  <c r="U108" i="27"/>
  <c r="U132" i="27"/>
  <c r="U150" i="27"/>
  <c r="U156" i="27"/>
  <c r="U162" i="27"/>
  <c r="U168" i="27"/>
  <c r="U144" i="27"/>
  <c r="K96" i="27"/>
  <c r="K120" i="27"/>
  <c r="K102" i="27"/>
  <c r="K126" i="27"/>
  <c r="K108" i="27"/>
  <c r="K132" i="27"/>
  <c r="K114" i="27"/>
  <c r="K156" i="27"/>
  <c r="K162" i="27"/>
  <c r="K168" i="27"/>
  <c r="K138" i="27"/>
  <c r="K150" i="27"/>
  <c r="K144" i="27"/>
  <c r="W108" i="27"/>
  <c r="W132" i="27"/>
  <c r="W114" i="27"/>
  <c r="W138" i="27"/>
  <c r="W96" i="27"/>
  <c r="W120" i="27"/>
  <c r="W102" i="27"/>
  <c r="W126" i="27"/>
  <c r="W144" i="27"/>
  <c r="W168" i="27"/>
  <c r="W150" i="27"/>
  <c r="W156" i="27"/>
  <c r="W162" i="27"/>
  <c r="M114" i="27"/>
  <c r="M138" i="27"/>
  <c r="M96" i="27"/>
  <c r="M120" i="27"/>
  <c r="M102" i="27"/>
  <c r="M126" i="27"/>
  <c r="M108" i="27"/>
  <c r="M132" i="27"/>
  <c r="M150" i="27"/>
  <c r="M144" i="27"/>
  <c r="M156" i="27"/>
  <c r="M162" i="27"/>
  <c r="M168" i="27"/>
  <c r="J96" i="27"/>
  <c r="J120" i="27"/>
  <c r="J144" i="27"/>
  <c r="J102" i="27"/>
  <c r="J126" i="27"/>
  <c r="J108" i="27"/>
  <c r="J132" i="27"/>
  <c r="J114" i="27"/>
  <c r="J138" i="27"/>
  <c r="J162" i="27"/>
  <c r="J168" i="27"/>
  <c r="J150" i="27"/>
  <c r="J156" i="27"/>
  <c r="O108" i="27"/>
  <c r="O132" i="27"/>
  <c r="O114" i="27"/>
  <c r="O138" i="27"/>
  <c r="O96" i="27"/>
  <c r="O120" i="27"/>
  <c r="O102" i="27"/>
  <c r="O126" i="27"/>
  <c r="O168" i="27"/>
  <c r="O144" i="27"/>
  <c r="O150" i="27"/>
  <c r="O156" i="27"/>
  <c r="O162" i="27"/>
  <c r="R96" i="27"/>
  <c r="R120" i="27"/>
  <c r="R144" i="27"/>
  <c r="R102" i="27"/>
  <c r="R126" i="27"/>
  <c r="R108" i="27"/>
  <c r="R132" i="27"/>
  <c r="R114" i="27"/>
  <c r="R138" i="27"/>
  <c r="R162" i="27"/>
  <c r="R168" i="27"/>
  <c r="R150" i="27"/>
  <c r="R156" i="27"/>
  <c r="G108" i="27"/>
  <c r="G132" i="27"/>
  <c r="G114" i="27"/>
  <c r="G138" i="27"/>
  <c r="G96" i="27"/>
  <c r="G120" i="27"/>
  <c r="G102" i="27"/>
  <c r="G126" i="27"/>
  <c r="G168" i="27"/>
  <c r="G150" i="27"/>
  <c r="G144" i="27"/>
  <c r="G156" i="27"/>
  <c r="G162" i="27"/>
  <c r="S96" i="27"/>
  <c r="S120" i="27"/>
  <c r="S102" i="27"/>
  <c r="S126" i="27"/>
  <c r="S108" i="27"/>
  <c r="S132" i="27"/>
  <c r="S114" i="27"/>
  <c r="S156" i="27"/>
  <c r="S162" i="27"/>
  <c r="S168" i="27"/>
  <c r="S144" i="27"/>
  <c r="S150" i="27"/>
  <c r="S138" i="27"/>
  <c r="Q102" i="27"/>
  <c r="Q126" i="27"/>
  <c r="Q108" i="27"/>
  <c r="Q132" i="27"/>
  <c r="Q114" i="27"/>
  <c r="Q96" i="27"/>
  <c r="Q120" i="27"/>
  <c r="Q162" i="27"/>
  <c r="Q168" i="27"/>
  <c r="Q144" i="27"/>
  <c r="Q150" i="27"/>
  <c r="Q138" i="27"/>
  <c r="Q156" i="27"/>
  <c r="L114" i="27"/>
  <c r="L138" i="27"/>
  <c r="L96" i="27"/>
  <c r="L120" i="27"/>
  <c r="L102" i="27"/>
  <c r="L126" i="27"/>
  <c r="L108" i="27"/>
  <c r="L132" i="27"/>
  <c r="L144" i="27"/>
  <c r="L156" i="27"/>
  <c r="L162" i="27"/>
  <c r="L168" i="27"/>
  <c r="L150" i="27"/>
  <c r="I102" i="27"/>
  <c r="I126" i="27"/>
  <c r="I108" i="27"/>
  <c r="I132" i="27"/>
  <c r="I114" i="27"/>
  <c r="I96" i="27"/>
  <c r="I120" i="27"/>
  <c r="I162" i="27"/>
  <c r="I168" i="27"/>
  <c r="I138" i="27"/>
  <c r="I150" i="27"/>
  <c r="I144" i="27"/>
  <c r="I156" i="27"/>
  <c r="V108" i="27"/>
  <c r="V132" i="27"/>
  <c r="V114" i="27"/>
  <c r="V138" i="27"/>
  <c r="V96" i="27"/>
  <c r="V120" i="27"/>
  <c r="V144" i="27"/>
  <c r="V102" i="27"/>
  <c r="V126" i="27"/>
  <c r="V150" i="27"/>
  <c r="V156" i="27"/>
  <c r="V162" i="27"/>
  <c r="V168" i="27"/>
  <c r="T114" i="27"/>
  <c r="T138" i="27"/>
  <c r="T96" i="27"/>
  <c r="T120" i="27"/>
  <c r="T102" i="27"/>
  <c r="T126" i="27"/>
  <c r="T108" i="27"/>
  <c r="T132" i="27"/>
  <c r="T156" i="27"/>
  <c r="T162" i="27"/>
  <c r="T168" i="27"/>
  <c r="T144" i="27"/>
  <c r="T150" i="27"/>
  <c r="N108" i="27"/>
  <c r="N132" i="27"/>
  <c r="N114" i="27"/>
  <c r="N138" i="27"/>
  <c r="N96" i="27"/>
  <c r="N120" i="27"/>
  <c r="N144" i="27"/>
  <c r="N102" i="27"/>
  <c r="N126" i="27"/>
  <c r="N150" i="27"/>
  <c r="N156" i="27"/>
  <c r="N162" i="27"/>
  <c r="N168" i="27"/>
  <c r="D453" i="27"/>
  <c r="N414" i="27" l="1"/>
  <c r="N501" i="27"/>
  <c r="T393" i="27"/>
  <c r="T480" i="27"/>
  <c r="V357" i="27"/>
  <c r="V444" i="27"/>
  <c r="I384" i="27"/>
  <c r="I471" i="27"/>
  <c r="Q411" i="27"/>
  <c r="Q498" i="27"/>
  <c r="S411" i="27"/>
  <c r="S498" i="27"/>
  <c r="G432" i="27"/>
  <c r="G519" i="27"/>
  <c r="R426" i="27"/>
  <c r="R513" i="27"/>
  <c r="O405" i="27"/>
  <c r="O492" i="27"/>
  <c r="J396" i="27"/>
  <c r="J483" i="27"/>
  <c r="M369" i="27"/>
  <c r="M456" i="27"/>
  <c r="W405" i="27"/>
  <c r="W492" i="27"/>
  <c r="K369" i="27"/>
  <c r="K456" i="27"/>
  <c r="U390" i="27"/>
  <c r="U477" i="27"/>
  <c r="H384" i="27"/>
  <c r="H471" i="27"/>
  <c r="F432" i="27"/>
  <c r="F519" i="27"/>
  <c r="F381" i="27"/>
  <c r="F468" i="27"/>
  <c r="P432" i="27"/>
  <c r="P519" i="27"/>
  <c r="N402" i="27"/>
  <c r="N489" i="27"/>
  <c r="N432" i="27"/>
  <c r="N519" i="27"/>
  <c r="N381" i="27"/>
  <c r="N468" i="27"/>
  <c r="N369" i="27"/>
  <c r="N456" i="27"/>
  <c r="T420" i="27"/>
  <c r="T507" i="27"/>
  <c r="T366" i="27"/>
  <c r="T453" i="27"/>
  <c r="T378" i="27"/>
  <c r="T465" i="27"/>
  <c r="V417" i="27"/>
  <c r="V504" i="27"/>
  <c r="V363" i="27"/>
  <c r="V450" i="27"/>
  <c r="V375" i="27"/>
  <c r="V462" i="27"/>
  <c r="I414" i="27"/>
  <c r="I501" i="27"/>
  <c r="I381" i="27"/>
  <c r="I468" i="27"/>
  <c r="I390" i="27"/>
  <c r="I477" i="27"/>
  <c r="L432" i="27"/>
  <c r="L519" i="27"/>
  <c r="L405" i="27"/>
  <c r="L492" i="27"/>
  <c r="L363" i="27"/>
  <c r="L450" i="27"/>
  <c r="L375" i="27"/>
  <c r="L462" i="27"/>
  <c r="Q429" i="27"/>
  <c r="Q516" i="27"/>
  <c r="Q396" i="27"/>
  <c r="Q483" i="27"/>
  <c r="Q408" i="27"/>
  <c r="Q495" i="27"/>
  <c r="S405" i="27"/>
  <c r="S492" i="27"/>
  <c r="S372" i="27"/>
  <c r="S459" i="27"/>
  <c r="S360" i="27"/>
  <c r="S447" i="27"/>
  <c r="G417" i="27"/>
  <c r="G504" i="27"/>
  <c r="G363" i="27"/>
  <c r="G450" i="27"/>
  <c r="G375" i="27"/>
  <c r="G462" i="27"/>
  <c r="R414" i="27"/>
  <c r="R501" i="27"/>
  <c r="R420" i="27"/>
  <c r="R507" i="27"/>
  <c r="R390" i="27"/>
  <c r="R477" i="27"/>
  <c r="R357" i="27"/>
  <c r="R444" i="27"/>
  <c r="O420" i="27"/>
  <c r="O507" i="27"/>
  <c r="O387" i="27"/>
  <c r="O474" i="27"/>
  <c r="O399" i="27"/>
  <c r="O486" i="27"/>
  <c r="J417" i="27"/>
  <c r="J504" i="27"/>
  <c r="J423" i="27"/>
  <c r="J510" i="27"/>
  <c r="J369" i="27"/>
  <c r="J456" i="27"/>
  <c r="J381" i="27"/>
  <c r="J468" i="27"/>
  <c r="M417" i="27"/>
  <c r="M504" i="27"/>
  <c r="M387" i="27"/>
  <c r="M474" i="27"/>
  <c r="M399" i="27"/>
  <c r="M486" i="27"/>
  <c r="W414" i="27"/>
  <c r="W501" i="27"/>
  <c r="W384" i="27"/>
  <c r="W471" i="27"/>
  <c r="W396" i="27"/>
  <c r="W483" i="27"/>
  <c r="K405" i="27"/>
  <c r="K492" i="27"/>
  <c r="K417" i="27"/>
  <c r="K504" i="27"/>
  <c r="K387" i="27"/>
  <c r="K474" i="27"/>
  <c r="U432" i="27"/>
  <c r="U519" i="27"/>
  <c r="U417" i="27"/>
  <c r="U504" i="27"/>
  <c r="U363" i="27"/>
  <c r="U450" i="27"/>
  <c r="U396" i="27"/>
  <c r="U483" i="27"/>
  <c r="H411" i="27"/>
  <c r="H498" i="27"/>
  <c r="H357" i="27"/>
  <c r="H444" i="27"/>
  <c r="H390" i="27"/>
  <c r="H477" i="27"/>
  <c r="F417" i="27"/>
  <c r="F504" i="27"/>
  <c r="F387" i="27"/>
  <c r="F474" i="27"/>
  <c r="F399" i="27"/>
  <c r="F486" i="27"/>
  <c r="P417" i="27"/>
  <c r="P504" i="27"/>
  <c r="P402" i="27"/>
  <c r="P489" i="27"/>
  <c r="P396" i="27"/>
  <c r="P483" i="27"/>
  <c r="N357" i="27"/>
  <c r="N444" i="27"/>
  <c r="T399" i="27"/>
  <c r="T486" i="27"/>
  <c r="I411" i="27"/>
  <c r="I498" i="27"/>
  <c r="L396" i="27"/>
  <c r="L483" i="27"/>
  <c r="Q384" i="27"/>
  <c r="Q471" i="27"/>
  <c r="R411" i="27"/>
  <c r="R498" i="27"/>
  <c r="J420" i="27"/>
  <c r="J507" i="27"/>
  <c r="K375" i="27"/>
  <c r="K462" i="27"/>
  <c r="F375" i="27"/>
  <c r="F462" i="27"/>
  <c r="T411" i="27"/>
  <c r="T498" i="27"/>
  <c r="V414" i="27"/>
  <c r="V501" i="27"/>
  <c r="I357" i="27"/>
  <c r="I444" i="27"/>
  <c r="L384" i="27"/>
  <c r="L471" i="27"/>
  <c r="Q372" i="27"/>
  <c r="Q459" i="27"/>
  <c r="S381" i="27"/>
  <c r="S468" i="27"/>
  <c r="G396" i="27"/>
  <c r="G483" i="27"/>
  <c r="O363" i="27"/>
  <c r="O450" i="27"/>
  <c r="J390" i="27"/>
  <c r="J477" i="27"/>
  <c r="M363" i="27"/>
  <c r="M450" i="27"/>
  <c r="W360" i="27"/>
  <c r="W447" i="27"/>
  <c r="U408" i="27"/>
  <c r="U495" i="27"/>
  <c r="U372" i="27"/>
  <c r="U459" i="27"/>
  <c r="F408" i="27"/>
  <c r="F495" i="27"/>
  <c r="P372" i="27"/>
  <c r="P459" i="27"/>
  <c r="N423" i="27"/>
  <c r="N510" i="27"/>
  <c r="N366" i="27"/>
  <c r="N453" i="27"/>
  <c r="N378" i="27"/>
  <c r="N465" i="27"/>
  <c r="T432" i="27"/>
  <c r="T519" i="27"/>
  <c r="T414" i="27"/>
  <c r="T501" i="27"/>
  <c r="T363" i="27"/>
  <c r="T450" i="27"/>
  <c r="T375" i="27"/>
  <c r="T462" i="27"/>
  <c r="V411" i="27"/>
  <c r="V498" i="27"/>
  <c r="V360" i="27"/>
  <c r="V447" i="27"/>
  <c r="V372" i="27"/>
  <c r="V459" i="27"/>
  <c r="I402" i="27"/>
  <c r="I489" i="27"/>
  <c r="I378" i="27"/>
  <c r="I465" i="27"/>
  <c r="I387" i="27"/>
  <c r="I474" i="27"/>
  <c r="L426" i="27"/>
  <c r="L513" i="27"/>
  <c r="L372" i="27"/>
  <c r="L459" i="27"/>
  <c r="L360" i="27"/>
  <c r="L447" i="27"/>
  <c r="Q417" i="27"/>
  <c r="Q504" i="27"/>
  <c r="Q402" i="27"/>
  <c r="Q489" i="27"/>
  <c r="Q393" i="27"/>
  <c r="Q480" i="27"/>
  <c r="Q360" i="27"/>
  <c r="Q447" i="27"/>
  <c r="S426" i="27"/>
  <c r="S513" i="27"/>
  <c r="S369" i="27"/>
  <c r="S456" i="27"/>
  <c r="S357" i="27"/>
  <c r="S444" i="27"/>
  <c r="G405" i="27"/>
  <c r="G492" i="27"/>
  <c r="G360" i="27"/>
  <c r="G447" i="27"/>
  <c r="G372" i="27"/>
  <c r="G459" i="27"/>
  <c r="R432" i="27"/>
  <c r="R519" i="27"/>
  <c r="R399" i="27"/>
  <c r="R486" i="27"/>
  <c r="R387" i="27"/>
  <c r="R474" i="27"/>
  <c r="O414" i="27"/>
  <c r="O501" i="27"/>
  <c r="O384" i="27"/>
  <c r="O471" i="27"/>
  <c r="O396" i="27"/>
  <c r="O483" i="27"/>
  <c r="J408" i="27"/>
  <c r="J495" i="27"/>
  <c r="J378" i="27"/>
  <c r="J465" i="27"/>
  <c r="J366" i="27"/>
  <c r="J453" i="27"/>
  <c r="M432" i="27"/>
  <c r="M519" i="27"/>
  <c r="M405" i="27"/>
  <c r="M492" i="27"/>
  <c r="M408" i="27"/>
  <c r="M495" i="27"/>
  <c r="M396" i="27"/>
  <c r="M483" i="27"/>
  <c r="W432" i="27"/>
  <c r="W519" i="27"/>
  <c r="W381" i="27"/>
  <c r="W468" i="27"/>
  <c r="W393" i="27"/>
  <c r="W480" i="27"/>
  <c r="K432" i="27"/>
  <c r="K519" i="27"/>
  <c r="K396" i="27"/>
  <c r="K483" i="27"/>
  <c r="K384" i="27"/>
  <c r="K471" i="27"/>
  <c r="U405" i="27"/>
  <c r="U492" i="27"/>
  <c r="U411" i="27"/>
  <c r="U498" i="27"/>
  <c r="U360" i="27"/>
  <c r="U447" i="27"/>
  <c r="H423" i="27"/>
  <c r="H510" i="27"/>
  <c r="H432" i="27"/>
  <c r="H519" i="27"/>
  <c r="H399" i="27"/>
  <c r="H486" i="27"/>
  <c r="H387" i="27"/>
  <c r="H474" i="27"/>
  <c r="F414" i="27"/>
  <c r="F501" i="27"/>
  <c r="F384" i="27"/>
  <c r="F471" i="27"/>
  <c r="F396" i="27"/>
  <c r="F483" i="27"/>
  <c r="P411" i="27"/>
  <c r="P498" i="27"/>
  <c r="P360" i="27"/>
  <c r="P447" i="27"/>
  <c r="P393" i="27"/>
  <c r="P480" i="27"/>
  <c r="N390" i="27"/>
  <c r="N477" i="27"/>
  <c r="T387" i="27"/>
  <c r="T474" i="27"/>
  <c r="V384" i="27"/>
  <c r="V471" i="27"/>
  <c r="I366" i="27"/>
  <c r="I453" i="27"/>
  <c r="Q420" i="27"/>
  <c r="Q507" i="27"/>
  <c r="S429" i="27"/>
  <c r="S516" i="27"/>
  <c r="G384" i="27"/>
  <c r="G471" i="27"/>
  <c r="R366" i="27"/>
  <c r="R453" i="27"/>
  <c r="O417" i="27"/>
  <c r="O504" i="27"/>
  <c r="J414" i="27"/>
  <c r="J501" i="27"/>
  <c r="J357" i="27"/>
  <c r="J444" i="27"/>
  <c r="M375" i="27"/>
  <c r="M462" i="27"/>
  <c r="W372" i="27"/>
  <c r="W459" i="27"/>
  <c r="K363" i="27"/>
  <c r="K450" i="27"/>
  <c r="U384" i="27"/>
  <c r="U471" i="27"/>
  <c r="H378" i="27"/>
  <c r="H465" i="27"/>
  <c r="P384" i="27"/>
  <c r="P471" i="27"/>
  <c r="N420" i="27"/>
  <c r="N507" i="27"/>
  <c r="N387" i="27"/>
  <c r="N474" i="27"/>
  <c r="N399" i="27"/>
  <c r="N486" i="27"/>
  <c r="T408" i="27"/>
  <c r="T495" i="27"/>
  <c r="T396" i="27"/>
  <c r="T483" i="27"/>
  <c r="T384" i="27"/>
  <c r="T471" i="27"/>
  <c r="V429" i="27"/>
  <c r="V516" i="27"/>
  <c r="V432" i="27"/>
  <c r="V519" i="27"/>
  <c r="V405" i="27"/>
  <c r="V492" i="27"/>
  <c r="V393" i="27"/>
  <c r="V480" i="27"/>
  <c r="I399" i="27"/>
  <c r="I486" i="27"/>
  <c r="I375" i="27"/>
  <c r="I462" i="27"/>
  <c r="I363" i="27"/>
  <c r="I450" i="27"/>
  <c r="L423" i="27"/>
  <c r="L510" i="27"/>
  <c r="L393" i="27"/>
  <c r="L480" i="27"/>
  <c r="L381" i="27"/>
  <c r="L468" i="27"/>
  <c r="Q399" i="27"/>
  <c r="Q486" i="27"/>
  <c r="Q423" i="27"/>
  <c r="Q510" i="27"/>
  <c r="Q369" i="27"/>
  <c r="Q456" i="27"/>
  <c r="S414" i="27"/>
  <c r="S501" i="27"/>
  <c r="S423" i="27"/>
  <c r="S510" i="27"/>
  <c r="S390" i="27"/>
  <c r="S477" i="27"/>
  <c r="S402" i="27"/>
  <c r="S489" i="27"/>
  <c r="G414" i="27"/>
  <c r="G501" i="27"/>
  <c r="G381" i="27"/>
  <c r="G468" i="27"/>
  <c r="G393" i="27"/>
  <c r="G480" i="27"/>
  <c r="R408" i="27"/>
  <c r="R495" i="27"/>
  <c r="R375" i="27"/>
  <c r="R462" i="27"/>
  <c r="R363" i="27"/>
  <c r="R450" i="27"/>
  <c r="E378" i="27"/>
  <c r="E465" i="27"/>
  <c r="O411" i="27"/>
  <c r="O498" i="27"/>
  <c r="O360" i="27"/>
  <c r="O447" i="27"/>
  <c r="O372" i="27"/>
  <c r="O459" i="27"/>
  <c r="J411" i="27"/>
  <c r="J498" i="27"/>
  <c r="J399" i="27"/>
  <c r="J486" i="27"/>
  <c r="J387" i="27"/>
  <c r="J474" i="27"/>
  <c r="M429" i="27"/>
  <c r="M516" i="27"/>
  <c r="M411" i="27"/>
  <c r="M498" i="27"/>
  <c r="M384" i="27"/>
  <c r="M471" i="27"/>
  <c r="M372" i="27"/>
  <c r="M459" i="27"/>
  <c r="W408" i="27"/>
  <c r="W495" i="27"/>
  <c r="W357" i="27"/>
  <c r="W444" i="27"/>
  <c r="W369" i="27"/>
  <c r="W456" i="27"/>
  <c r="K399" i="27"/>
  <c r="K486" i="27"/>
  <c r="K372" i="27"/>
  <c r="K459" i="27"/>
  <c r="K360" i="27"/>
  <c r="K447" i="27"/>
  <c r="U429" i="27"/>
  <c r="U516" i="27"/>
  <c r="U393" i="27"/>
  <c r="U480" i="27"/>
  <c r="U381" i="27"/>
  <c r="U468" i="27"/>
  <c r="H420" i="27"/>
  <c r="H507" i="27"/>
  <c r="H429" i="27"/>
  <c r="H516" i="27"/>
  <c r="H375" i="27"/>
  <c r="H462" i="27"/>
  <c r="H363" i="27"/>
  <c r="H450" i="27"/>
  <c r="F402" i="27"/>
  <c r="F489" i="27"/>
  <c r="F360" i="27"/>
  <c r="F447" i="27"/>
  <c r="F372" i="27"/>
  <c r="F459" i="27"/>
  <c r="P408" i="27"/>
  <c r="P495" i="27"/>
  <c r="P381" i="27"/>
  <c r="P468" i="27"/>
  <c r="P369" i="27"/>
  <c r="P456" i="27"/>
  <c r="N426" i="27"/>
  <c r="N513" i="27"/>
  <c r="T417" i="27"/>
  <c r="T504" i="27"/>
  <c r="V396" i="27"/>
  <c r="V483" i="27"/>
  <c r="L429" i="27"/>
  <c r="L516" i="27"/>
  <c r="Q426" i="27"/>
  <c r="Q513" i="27"/>
  <c r="S393" i="27"/>
  <c r="S480" i="27"/>
  <c r="G408" i="27"/>
  <c r="G495" i="27"/>
  <c r="R378" i="27"/>
  <c r="R465" i="27"/>
  <c r="O375" i="27"/>
  <c r="O462" i="27"/>
  <c r="M414" i="27"/>
  <c r="M501" i="27"/>
  <c r="W411" i="27"/>
  <c r="W498" i="27"/>
  <c r="K411" i="27"/>
  <c r="K498" i="27"/>
  <c r="U414" i="27"/>
  <c r="U501" i="27"/>
  <c r="H402" i="27"/>
  <c r="H489" i="27"/>
  <c r="H366" i="27"/>
  <c r="H453" i="27"/>
  <c r="F363" i="27"/>
  <c r="F450" i="27"/>
  <c r="P414" i="27"/>
  <c r="P501" i="27"/>
  <c r="N417" i="27"/>
  <c r="N504" i="27"/>
  <c r="N363" i="27"/>
  <c r="N450" i="27"/>
  <c r="N375" i="27"/>
  <c r="N462" i="27"/>
  <c r="T405" i="27"/>
  <c r="T492" i="27"/>
  <c r="T372" i="27"/>
  <c r="T459" i="27"/>
  <c r="T360" i="27"/>
  <c r="T447" i="27"/>
  <c r="V426" i="27"/>
  <c r="V513" i="27"/>
  <c r="V408" i="27"/>
  <c r="V495" i="27"/>
  <c r="V381" i="27"/>
  <c r="V468" i="27"/>
  <c r="V369" i="27"/>
  <c r="V456" i="27"/>
  <c r="I432" i="27"/>
  <c r="I519" i="27"/>
  <c r="I396" i="27"/>
  <c r="I483" i="27"/>
  <c r="I408" i="27"/>
  <c r="I495" i="27"/>
  <c r="L420" i="27"/>
  <c r="L507" i="27"/>
  <c r="L369" i="27"/>
  <c r="L456" i="27"/>
  <c r="L357" i="27"/>
  <c r="L444" i="27"/>
  <c r="Q414" i="27"/>
  <c r="Q501" i="27"/>
  <c r="Q381" i="27"/>
  <c r="Q468" i="27"/>
  <c r="Q390" i="27"/>
  <c r="Q477" i="27"/>
  <c r="S399" i="27"/>
  <c r="S486" i="27"/>
  <c r="S420" i="27"/>
  <c r="S507" i="27"/>
  <c r="S366" i="27"/>
  <c r="S453" i="27"/>
  <c r="S378" i="27"/>
  <c r="S465" i="27"/>
  <c r="G411" i="27"/>
  <c r="G498" i="27"/>
  <c r="G357" i="27"/>
  <c r="G444" i="27"/>
  <c r="G369" i="27"/>
  <c r="G456" i="27"/>
  <c r="R429" i="27"/>
  <c r="R516" i="27"/>
  <c r="R396" i="27"/>
  <c r="R483" i="27"/>
  <c r="R384" i="27"/>
  <c r="R471" i="27"/>
  <c r="O408" i="27"/>
  <c r="O495" i="27"/>
  <c r="O381" i="27"/>
  <c r="O468" i="27"/>
  <c r="O393" i="27"/>
  <c r="O480" i="27"/>
  <c r="J402" i="27"/>
  <c r="J489" i="27"/>
  <c r="J375" i="27"/>
  <c r="J462" i="27"/>
  <c r="J363" i="27"/>
  <c r="J450" i="27"/>
  <c r="M402" i="27"/>
  <c r="M489" i="27"/>
  <c r="M393" i="27"/>
  <c r="M480" i="27"/>
  <c r="M360" i="27"/>
  <c r="M447" i="27"/>
  <c r="W426" i="27"/>
  <c r="W513" i="27"/>
  <c r="W429" i="27"/>
  <c r="W516" i="27"/>
  <c r="W402" i="27"/>
  <c r="W489" i="27"/>
  <c r="W390" i="27"/>
  <c r="W477" i="27"/>
  <c r="K429" i="27"/>
  <c r="K516" i="27"/>
  <c r="K393" i="27"/>
  <c r="K480" i="27"/>
  <c r="K381" i="27"/>
  <c r="K468" i="27"/>
  <c r="U426" i="27"/>
  <c r="U513" i="27"/>
  <c r="U369" i="27"/>
  <c r="U456" i="27"/>
  <c r="U357" i="27"/>
  <c r="U444" i="27"/>
  <c r="H417" i="27"/>
  <c r="H504" i="27"/>
  <c r="H426" i="27"/>
  <c r="H513" i="27"/>
  <c r="H396" i="27"/>
  <c r="H483" i="27"/>
  <c r="F429" i="27"/>
  <c r="F516" i="27"/>
  <c r="F411" i="27"/>
  <c r="F498" i="27"/>
  <c r="F405" i="27"/>
  <c r="F492" i="27"/>
  <c r="F393" i="27"/>
  <c r="F480" i="27"/>
  <c r="P405" i="27"/>
  <c r="P492" i="27"/>
  <c r="P357" i="27"/>
  <c r="P444" i="27"/>
  <c r="P390" i="27"/>
  <c r="P477" i="27"/>
  <c r="N396" i="27"/>
  <c r="N483" i="27"/>
  <c r="V390" i="27"/>
  <c r="V477" i="27"/>
  <c r="I372" i="27"/>
  <c r="I459" i="27"/>
  <c r="L402" i="27"/>
  <c r="L489" i="27"/>
  <c r="S417" i="27"/>
  <c r="S504" i="27"/>
  <c r="R372" i="27"/>
  <c r="R459" i="27"/>
  <c r="J432" i="27"/>
  <c r="J519" i="27"/>
  <c r="K426" i="27"/>
  <c r="K513" i="27"/>
  <c r="F369" i="27"/>
  <c r="F456" i="27"/>
  <c r="T429" i="27"/>
  <c r="T516" i="27"/>
  <c r="V423" i="27"/>
  <c r="V510" i="27"/>
  <c r="I420" i="27"/>
  <c r="I507" i="27"/>
  <c r="L417" i="27"/>
  <c r="L504" i="27"/>
  <c r="Q357" i="27"/>
  <c r="Q444" i="27"/>
  <c r="S387" i="27"/>
  <c r="S474" i="27"/>
  <c r="G402" i="27"/>
  <c r="G489" i="27"/>
  <c r="R360" i="27"/>
  <c r="R447" i="27"/>
  <c r="O357" i="27"/>
  <c r="O444" i="27"/>
  <c r="J384" i="27"/>
  <c r="J471" i="27"/>
  <c r="M381" i="27"/>
  <c r="M468" i="27"/>
  <c r="W378" i="27"/>
  <c r="W465" i="27"/>
  <c r="K357" i="27"/>
  <c r="K444" i="27"/>
  <c r="H408" i="27"/>
  <c r="H495" i="27"/>
  <c r="F426" i="27"/>
  <c r="F513" i="27"/>
  <c r="P366" i="27"/>
  <c r="P453" i="27"/>
  <c r="N411" i="27"/>
  <c r="N498" i="27"/>
  <c r="N360" i="27"/>
  <c r="N447" i="27"/>
  <c r="N372" i="27"/>
  <c r="N459" i="27"/>
  <c r="T426" i="27"/>
  <c r="T513" i="27"/>
  <c r="T369" i="27"/>
  <c r="T456" i="27"/>
  <c r="T357" i="27"/>
  <c r="T444" i="27"/>
  <c r="V420" i="27"/>
  <c r="V507" i="27"/>
  <c r="V366" i="27"/>
  <c r="V453" i="27"/>
  <c r="V378" i="27"/>
  <c r="V465" i="27"/>
  <c r="I417" i="27"/>
  <c r="I504" i="27"/>
  <c r="I426" i="27"/>
  <c r="I513" i="27"/>
  <c r="I393" i="27"/>
  <c r="I480" i="27"/>
  <c r="I360" i="27"/>
  <c r="I447" i="27"/>
  <c r="L414" i="27"/>
  <c r="L501" i="27"/>
  <c r="L366" i="27"/>
  <c r="L453" i="27"/>
  <c r="L378" i="27"/>
  <c r="L465" i="27"/>
  <c r="Q405" i="27"/>
  <c r="Q492" i="27"/>
  <c r="Q378" i="27"/>
  <c r="Q465" i="27"/>
  <c r="Q387" i="27"/>
  <c r="Q474" i="27"/>
  <c r="S432" i="27"/>
  <c r="S519" i="27"/>
  <c r="S375" i="27"/>
  <c r="S462" i="27"/>
  <c r="S363" i="27"/>
  <c r="S450" i="27"/>
  <c r="G423" i="27"/>
  <c r="G510" i="27"/>
  <c r="G429" i="27"/>
  <c r="G516" i="27"/>
  <c r="G378" i="27"/>
  <c r="G465" i="27"/>
  <c r="G366" i="27"/>
  <c r="G453" i="27"/>
  <c r="R402" i="27"/>
  <c r="R489" i="27"/>
  <c r="R393" i="27"/>
  <c r="R480" i="27"/>
  <c r="R405" i="27"/>
  <c r="R492" i="27"/>
  <c r="O426" i="27"/>
  <c r="O513" i="27"/>
  <c r="O432" i="27"/>
  <c r="O519" i="27"/>
  <c r="O402" i="27"/>
  <c r="O489" i="27"/>
  <c r="O390" i="27"/>
  <c r="O477" i="27"/>
  <c r="J429" i="27"/>
  <c r="J516" i="27"/>
  <c r="J372" i="27"/>
  <c r="J459" i="27"/>
  <c r="J360" i="27"/>
  <c r="J447" i="27"/>
  <c r="M423" i="27"/>
  <c r="M510" i="27"/>
  <c r="M390" i="27"/>
  <c r="M477" i="27"/>
  <c r="M357" i="27"/>
  <c r="M444" i="27"/>
  <c r="W420" i="27"/>
  <c r="W507" i="27"/>
  <c r="W387" i="27"/>
  <c r="W474" i="27"/>
  <c r="W399" i="27"/>
  <c r="W486" i="27"/>
  <c r="K414" i="27"/>
  <c r="K501" i="27"/>
  <c r="K423" i="27"/>
  <c r="K510" i="27"/>
  <c r="K390" i="27"/>
  <c r="K477" i="27"/>
  <c r="K402" i="27"/>
  <c r="K489" i="27"/>
  <c r="U420" i="27"/>
  <c r="U507" i="27"/>
  <c r="U366" i="27"/>
  <c r="U453" i="27"/>
  <c r="U399" i="27"/>
  <c r="U486" i="27"/>
  <c r="H405" i="27"/>
  <c r="H492" i="27"/>
  <c r="H360" i="27"/>
  <c r="H447" i="27"/>
  <c r="H393" i="27"/>
  <c r="H480" i="27"/>
  <c r="F423" i="27"/>
  <c r="F510" i="27"/>
  <c r="F390" i="27"/>
  <c r="F477" i="27"/>
  <c r="F357" i="27"/>
  <c r="F444" i="27"/>
  <c r="P423" i="27"/>
  <c r="P510" i="27"/>
  <c r="P429" i="27"/>
  <c r="P516" i="27"/>
  <c r="P399" i="27"/>
  <c r="P486" i="27"/>
  <c r="P387" i="27"/>
  <c r="P474" i="27"/>
  <c r="N384" i="27"/>
  <c r="N471" i="27"/>
  <c r="T381" i="27"/>
  <c r="T468" i="27"/>
  <c r="I429" i="27"/>
  <c r="I516" i="27"/>
  <c r="L390" i="27"/>
  <c r="L477" i="27"/>
  <c r="Q366" i="27"/>
  <c r="Q453" i="27"/>
  <c r="G426" i="27"/>
  <c r="G513" i="27"/>
  <c r="G390" i="27"/>
  <c r="G477" i="27"/>
  <c r="E372" i="27"/>
  <c r="E459" i="27"/>
  <c r="O369" i="27"/>
  <c r="O456" i="27"/>
  <c r="M426" i="27"/>
  <c r="M513" i="27"/>
  <c r="W423" i="27"/>
  <c r="W510" i="27"/>
  <c r="W366" i="27"/>
  <c r="W453" i="27"/>
  <c r="U423" i="27"/>
  <c r="U510" i="27"/>
  <c r="U378" i="27"/>
  <c r="U465" i="27"/>
  <c r="H372" i="27"/>
  <c r="H459" i="27"/>
  <c r="P378" i="27"/>
  <c r="P465" i="27"/>
  <c r="N429" i="27"/>
  <c r="N516" i="27"/>
  <c r="N408" i="27"/>
  <c r="N495" i="27"/>
  <c r="N405" i="27"/>
  <c r="N492" i="27"/>
  <c r="N393" i="27"/>
  <c r="N480" i="27"/>
  <c r="T423" i="27"/>
  <c r="T510" i="27"/>
  <c r="T390" i="27"/>
  <c r="T477" i="27"/>
  <c r="T402" i="27"/>
  <c r="T489" i="27"/>
  <c r="V402" i="27"/>
  <c r="V489" i="27"/>
  <c r="V387" i="27"/>
  <c r="V474" i="27"/>
  <c r="V399" i="27"/>
  <c r="V486" i="27"/>
  <c r="I405" i="27"/>
  <c r="I492" i="27"/>
  <c r="I423" i="27"/>
  <c r="I510" i="27"/>
  <c r="I369" i="27"/>
  <c r="I456" i="27"/>
  <c r="L411" i="27"/>
  <c r="L498" i="27"/>
  <c r="L408" i="27"/>
  <c r="L495" i="27"/>
  <c r="L387" i="27"/>
  <c r="L474" i="27"/>
  <c r="L399" i="27"/>
  <c r="L486" i="27"/>
  <c r="Q432" i="27"/>
  <c r="Q519" i="27"/>
  <c r="Q375" i="27"/>
  <c r="Q462" i="27"/>
  <c r="Q363" i="27"/>
  <c r="Q450" i="27"/>
  <c r="S408" i="27"/>
  <c r="S495" i="27"/>
  <c r="S396" i="27"/>
  <c r="S483" i="27"/>
  <c r="S384" i="27"/>
  <c r="S471" i="27"/>
  <c r="G420" i="27"/>
  <c r="G507" i="27"/>
  <c r="G387" i="27"/>
  <c r="G474" i="27"/>
  <c r="G399" i="27"/>
  <c r="G486" i="27"/>
  <c r="R417" i="27"/>
  <c r="R504" i="27"/>
  <c r="R423" i="27"/>
  <c r="R510" i="27"/>
  <c r="R369" i="27"/>
  <c r="R456" i="27"/>
  <c r="R381" i="27"/>
  <c r="R468" i="27"/>
  <c r="O423" i="27"/>
  <c r="O510" i="27"/>
  <c r="O429" i="27"/>
  <c r="O516" i="27"/>
  <c r="O378" i="27"/>
  <c r="O465" i="27"/>
  <c r="O366" i="27"/>
  <c r="O453" i="27"/>
  <c r="J426" i="27"/>
  <c r="J513" i="27"/>
  <c r="J393" i="27"/>
  <c r="J480" i="27"/>
  <c r="J405" i="27"/>
  <c r="J492" i="27"/>
  <c r="M420" i="27"/>
  <c r="M507" i="27"/>
  <c r="M366" i="27"/>
  <c r="M453" i="27"/>
  <c r="M378" i="27"/>
  <c r="M465" i="27"/>
  <c r="W417" i="27"/>
  <c r="W504" i="27"/>
  <c r="W363" i="27"/>
  <c r="W450" i="27"/>
  <c r="W375" i="27"/>
  <c r="W462" i="27"/>
  <c r="K408" i="27"/>
  <c r="K495" i="27"/>
  <c r="K420" i="27"/>
  <c r="K507" i="27"/>
  <c r="K366" i="27"/>
  <c r="K453" i="27"/>
  <c r="K378" i="27"/>
  <c r="K465" i="27"/>
  <c r="U402" i="27"/>
  <c r="U489" i="27"/>
  <c r="U387" i="27"/>
  <c r="U474" i="27"/>
  <c r="U375" i="27"/>
  <c r="U462" i="27"/>
  <c r="H414" i="27"/>
  <c r="H501" i="27"/>
  <c r="H381" i="27"/>
  <c r="H468" i="27"/>
  <c r="H369" i="27"/>
  <c r="H456" i="27"/>
  <c r="F420" i="27"/>
  <c r="F507" i="27"/>
  <c r="F366" i="27"/>
  <c r="F453" i="27"/>
  <c r="F378" i="27"/>
  <c r="F465" i="27"/>
  <c r="P420" i="27"/>
  <c r="P507" i="27"/>
  <c r="P426" i="27"/>
  <c r="P513" i="27"/>
  <c r="P375" i="27"/>
  <c r="P462" i="27"/>
  <c r="P363" i="27"/>
  <c r="P450" i="27"/>
  <c r="D378" i="27"/>
  <c r="D465" i="27"/>
  <c r="D372" i="27"/>
  <c r="D459" i="27"/>
  <c r="D360" i="27"/>
  <c r="D447" i="27"/>
  <c r="D279" i="27"/>
  <c r="D366" i="27"/>
  <c r="N228" i="27"/>
  <c r="N315" i="27"/>
  <c r="N258" i="27"/>
  <c r="N345" i="27"/>
  <c r="N207" i="27"/>
  <c r="N294" i="27"/>
  <c r="N195" i="27"/>
  <c r="N282" i="27"/>
  <c r="T246" i="27"/>
  <c r="T333" i="27"/>
  <c r="T192" i="27"/>
  <c r="T279" i="27"/>
  <c r="T204" i="27"/>
  <c r="T291" i="27"/>
  <c r="V243" i="27"/>
  <c r="V330" i="27"/>
  <c r="V189" i="27"/>
  <c r="V276" i="27"/>
  <c r="V201" i="27"/>
  <c r="V288" i="27"/>
  <c r="I240" i="27"/>
  <c r="I327" i="27"/>
  <c r="I207" i="27"/>
  <c r="I294" i="27"/>
  <c r="I216" i="27"/>
  <c r="I303" i="27"/>
  <c r="L258" i="27"/>
  <c r="L345" i="27"/>
  <c r="L231" i="27"/>
  <c r="L318" i="27"/>
  <c r="L189" i="27"/>
  <c r="L276" i="27"/>
  <c r="L201" i="27"/>
  <c r="L288" i="27"/>
  <c r="Q255" i="27"/>
  <c r="Q342" i="27"/>
  <c r="Q222" i="27"/>
  <c r="Q309" i="27"/>
  <c r="Q234" i="27"/>
  <c r="Q321" i="27"/>
  <c r="S231" i="27"/>
  <c r="S318" i="27"/>
  <c r="S198" i="27"/>
  <c r="S285" i="27"/>
  <c r="S186" i="27"/>
  <c r="S273" i="27"/>
  <c r="G243" i="27"/>
  <c r="G330" i="27"/>
  <c r="G189" i="27"/>
  <c r="G276" i="27"/>
  <c r="G201" i="27"/>
  <c r="G288" i="27"/>
  <c r="R240" i="27"/>
  <c r="R327" i="27"/>
  <c r="R246" i="27"/>
  <c r="R333" i="27"/>
  <c r="R216" i="27"/>
  <c r="R303" i="27"/>
  <c r="R183" i="27"/>
  <c r="R270" i="27"/>
  <c r="O246" i="27"/>
  <c r="O333" i="27"/>
  <c r="O213" i="27"/>
  <c r="O300" i="27"/>
  <c r="O225" i="27"/>
  <c r="O312" i="27"/>
  <c r="J243" i="27"/>
  <c r="J330" i="27"/>
  <c r="J249" i="27"/>
  <c r="J336" i="27"/>
  <c r="J195" i="27"/>
  <c r="J282" i="27"/>
  <c r="J207" i="27"/>
  <c r="J294" i="27"/>
  <c r="M243" i="27"/>
  <c r="M330" i="27"/>
  <c r="M213" i="27"/>
  <c r="M300" i="27"/>
  <c r="M225" i="27"/>
  <c r="M312" i="27"/>
  <c r="W240" i="27"/>
  <c r="W327" i="27"/>
  <c r="W210" i="27"/>
  <c r="W297" i="27"/>
  <c r="W222" i="27"/>
  <c r="W309" i="27"/>
  <c r="K231" i="27"/>
  <c r="K318" i="27"/>
  <c r="K243" i="27"/>
  <c r="K330" i="27"/>
  <c r="K213" i="27"/>
  <c r="K300" i="27"/>
  <c r="U258" i="27"/>
  <c r="U345" i="27"/>
  <c r="U243" i="27"/>
  <c r="U330" i="27"/>
  <c r="U189" i="27"/>
  <c r="U276" i="27"/>
  <c r="U222" i="27"/>
  <c r="U309" i="27"/>
  <c r="H237" i="27"/>
  <c r="H324" i="27"/>
  <c r="H183" i="27"/>
  <c r="H270" i="27"/>
  <c r="H216" i="27"/>
  <c r="H303" i="27"/>
  <c r="F243" i="27"/>
  <c r="F330" i="27"/>
  <c r="F213" i="27"/>
  <c r="F300" i="27"/>
  <c r="F225" i="27"/>
  <c r="F312" i="27"/>
  <c r="P243" i="27"/>
  <c r="P330" i="27"/>
  <c r="P228" i="27"/>
  <c r="P315" i="27"/>
  <c r="P222" i="27"/>
  <c r="P309" i="27"/>
  <c r="N252" i="27"/>
  <c r="N339" i="27"/>
  <c r="N216" i="27"/>
  <c r="N303" i="27"/>
  <c r="N183" i="27"/>
  <c r="N270" i="27"/>
  <c r="T237" i="27"/>
  <c r="T324" i="27"/>
  <c r="T243" i="27"/>
  <c r="T330" i="27"/>
  <c r="T213" i="27"/>
  <c r="T300" i="27"/>
  <c r="T225" i="27"/>
  <c r="T312" i="27"/>
  <c r="V240" i="27"/>
  <c r="V327" i="27"/>
  <c r="V210" i="27"/>
  <c r="V297" i="27"/>
  <c r="V222" i="27"/>
  <c r="V309" i="27"/>
  <c r="I237" i="27"/>
  <c r="I324" i="27"/>
  <c r="I183" i="27"/>
  <c r="I270" i="27"/>
  <c r="I192" i="27"/>
  <c r="I279" i="27"/>
  <c r="L255" i="27"/>
  <c r="L342" i="27"/>
  <c r="L222" i="27"/>
  <c r="L309" i="27"/>
  <c r="L210" i="27"/>
  <c r="L297" i="27"/>
  <c r="Q246" i="27"/>
  <c r="Q333" i="27"/>
  <c r="Q252" i="27"/>
  <c r="Q339" i="27"/>
  <c r="Q198" i="27"/>
  <c r="Q285" i="27"/>
  <c r="Q210" i="27"/>
  <c r="Q297" i="27"/>
  <c r="S255" i="27"/>
  <c r="S342" i="27"/>
  <c r="S219" i="27"/>
  <c r="S306" i="27"/>
  <c r="S207" i="27"/>
  <c r="S294" i="27"/>
  <c r="G234" i="27"/>
  <c r="G321" i="27"/>
  <c r="G210" i="27"/>
  <c r="G297" i="27"/>
  <c r="G222" i="27"/>
  <c r="G309" i="27"/>
  <c r="R237" i="27"/>
  <c r="R324" i="27"/>
  <c r="R204" i="27"/>
  <c r="R291" i="27"/>
  <c r="R192" i="27"/>
  <c r="R279" i="27"/>
  <c r="O243" i="27"/>
  <c r="O330" i="27"/>
  <c r="O189" i="27"/>
  <c r="O276" i="27"/>
  <c r="O201" i="27"/>
  <c r="O288" i="27"/>
  <c r="J240" i="27"/>
  <c r="J327" i="27"/>
  <c r="J246" i="27"/>
  <c r="J333" i="27"/>
  <c r="J216" i="27"/>
  <c r="J303" i="27"/>
  <c r="J183" i="27"/>
  <c r="J270" i="27"/>
  <c r="M240" i="27"/>
  <c r="M327" i="27"/>
  <c r="M189" i="27"/>
  <c r="M276" i="27"/>
  <c r="M201" i="27"/>
  <c r="M288" i="27"/>
  <c r="W237" i="27"/>
  <c r="W324" i="27"/>
  <c r="W186" i="27"/>
  <c r="W273" i="27"/>
  <c r="W198" i="27"/>
  <c r="W285" i="27"/>
  <c r="K237" i="27"/>
  <c r="K324" i="27"/>
  <c r="K201" i="27"/>
  <c r="K288" i="27"/>
  <c r="K189" i="27"/>
  <c r="K276" i="27"/>
  <c r="U234" i="27"/>
  <c r="U321" i="27"/>
  <c r="U240" i="27"/>
  <c r="U327" i="27"/>
  <c r="U210" i="27"/>
  <c r="U297" i="27"/>
  <c r="U198" i="27"/>
  <c r="U285" i="27"/>
  <c r="H228" i="27"/>
  <c r="H315" i="27"/>
  <c r="H204" i="27"/>
  <c r="H291" i="27"/>
  <c r="H192" i="27"/>
  <c r="H279" i="27"/>
  <c r="F234" i="27"/>
  <c r="F321" i="27"/>
  <c r="F189" i="27"/>
  <c r="F276" i="27"/>
  <c r="F201" i="27"/>
  <c r="F288" i="27"/>
  <c r="P240" i="27"/>
  <c r="P327" i="27"/>
  <c r="P210" i="27"/>
  <c r="P297" i="27"/>
  <c r="P198" i="27"/>
  <c r="P285" i="27"/>
  <c r="N249" i="27"/>
  <c r="N336" i="27"/>
  <c r="N192" i="27"/>
  <c r="N279" i="27"/>
  <c r="N204" i="27"/>
  <c r="N291" i="27"/>
  <c r="T258" i="27"/>
  <c r="T345" i="27"/>
  <c r="T240" i="27"/>
  <c r="T327" i="27"/>
  <c r="T189" i="27"/>
  <c r="T276" i="27"/>
  <c r="T201" i="27"/>
  <c r="T288" i="27"/>
  <c r="V237" i="27"/>
  <c r="V324" i="27"/>
  <c r="V186" i="27"/>
  <c r="V273" i="27"/>
  <c r="V198" i="27"/>
  <c r="V285" i="27"/>
  <c r="I228" i="27"/>
  <c r="I315" i="27"/>
  <c r="I204" i="27"/>
  <c r="I291" i="27"/>
  <c r="I213" i="27"/>
  <c r="I300" i="27"/>
  <c r="L252" i="27"/>
  <c r="L339" i="27"/>
  <c r="L198" i="27"/>
  <c r="L285" i="27"/>
  <c r="L186" i="27"/>
  <c r="L273" i="27"/>
  <c r="Q243" i="27"/>
  <c r="Q330" i="27"/>
  <c r="Q228" i="27"/>
  <c r="Q315" i="27"/>
  <c r="Q219" i="27"/>
  <c r="Q306" i="27"/>
  <c r="Q186" i="27"/>
  <c r="Q273" i="27"/>
  <c r="S252" i="27"/>
  <c r="S339" i="27"/>
  <c r="S195" i="27"/>
  <c r="S282" i="27"/>
  <c r="S183" i="27"/>
  <c r="S270" i="27"/>
  <c r="G231" i="27"/>
  <c r="G318" i="27"/>
  <c r="G186" i="27"/>
  <c r="G273" i="27"/>
  <c r="G198" i="27"/>
  <c r="G285" i="27"/>
  <c r="R258" i="27"/>
  <c r="R345" i="27"/>
  <c r="R225" i="27"/>
  <c r="R312" i="27"/>
  <c r="R213" i="27"/>
  <c r="R300" i="27"/>
  <c r="O240" i="27"/>
  <c r="O327" i="27"/>
  <c r="O210" i="27"/>
  <c r="O297" i="27"/>
  <c r="O222" i="27"/>
  <c r="O309" i="27"/>
  <c r="J234" i="27"/>
  <c r="J321" i="27"/>
  <c r="J204" i="27"/>
  <c r="J291" i="27"/>
  <c r="J192" i="27"/>
  <c r="J279" i="27"/>
  <c r="M258" i="27"/>
  <c r="M345" i="27"/>
  <c r="M231" i="27"/>
  <c r="M318" i="27"/>
  <c r="M234" i="27"/>
  <c r="M321" i="27"/>
  <c r="M222" i="27"/>
  <c r="M309" i="27"/>
  <c r="W258" i="27"/>
  <c r="W345" i="27"/>
  <c r="W207" i="27"/>
  <c r="W294" i="27"/>
  <c r="W219" i="27"/>
  <c r="W306" i="27"/>
  <c r="K258" i="27"/>
  <c r="K345" i="27"/>
  <c r="K222" i="27"/>
  <c r="K309" i="27"/>
  <c r="K210" i="27"/>
  <c r="K297" i="27"/>
  <c r="U231" i="27"/>
  <c r="U318" i="27"/>
  <c r="U237" i="27"/>
  <c r="U324" i="27"/>
  <c r="U186" i="27"/>
  <c r="U273" i="27"/>
  <c r="H249" i="27"/>
  <c r="H336" i="27"/>
  <c r="H258" i="27"/>
  <c r="H345" i="27"/>
  <c r="H225" i="27"/>
  <c r="H312" i="27"/>
  <c r="H213" i="27"/>
  <c r="H300" i="27"/>
  <c r="F240" i="27"/>
  <c r="F327" i="27"/>
  <c r="F210" i="27"/>
  <c r="F297" i="27"/>
  <c r="F222" i="27"/>
  <c r="F309" i="27"/>
  <c r="P237" i="27"/>
  <c r="P324" i="27"/>
  <c r="P186" i="27"/>
  <c r="P273" i="27"/>
  <c r="P219" i="27"/>
  <c r="P306" i="27"/>
  <c r="N246" i="27"/>
  <c r="N333" i="27"/>
  <c r="N213" i="27"/>
  <c r="N300" i="27"/>
  <c r="N225" i="27"/>
  <c r="N312" i="27"/>
  <c r="T234" i="27"/>
  <c r="T321" i="27"/>
  <c r="T222" i="27"/>
  <c r="T309" i="27"/>
  <c r="T210" i="27"/>
  <c r="T297" i="27"/>
  <c r="V255" i="27"/>
  <c r="V342" i="27"/>
  <c r="V258" i="27"/>
  <c r="V345" i="27"/>
  <c r="V231" i="27"/>
  <c r="V318" i="27"/>
  <c r="V219" i="27"/>
  <c r="V306" i="27"/>
  <c r="I225" i="27"/>
  <c r="I312" i="27"/>
  <c r="I201" i="27"/>
  <c r="I288" i="27"/>
  <c r="I189" i="27"/>
  <c r="I276" i="27"/>
  <c r="L249" i="27"/>
  <c r="L336" i="27"/>
  <c r="L219" i="27"/>
  <c r="L306" i="27"/>
  <c r="L207" i="27"/>
  <c r="L294" i="27"/>
  <c r="Q225" i="27"/>
  <c r="Q312" i="27"/>
  <c r="Q249" i="27"/>
  <c r="Q336" i="27"/>
  <c r="Q195" i="27"/>
  <c r="Q282" i="27"/>
  <c r="S240" i="27"/>
  <c r="S327" i="27"/>
  <c r="S249" i="27"/>
  <c r="S336" i="27"/>
  <c r="S216" i="27"/>
  <c r="S303" i="27"/>
  <c r="S228" i="27"/>
  <c r="S315" i="27"/>
  <c r="G240" i="27"/>
  <c r="G327" i="27"/>
  <c r="G207" i="27"/>
  <c r="G294" i="27"/>
  <c r="G219" i="27"/>
  <c r="G306" i="27"/>
  <c r="R234" i="27"/>
  <c r="R321" i="27"/>
  <c r="R201" i="27"/>
  <c r="R288" i="27"/>
  <c r="R189" i="27"/>
  <c r="R276" i="27"/>
  <c r="E204" i="27"/>
  <c r="E291" i="27"/>
  <c r="O237" i="27"/>
  <c r="O324" i="27"/>
  <c r="O186" i="27"/>
  <c r="O273" i="27"/>
  <c r="O198" i="27"/>
  <c r="O285" i="27"/>
  <c r="J237" i="27"/>
  <c r="J324" i="27"/>
  <c r="J225" i="27"/>
  <c r="J312" i="27"/>
  <c r="J213" i="27"/>
  <c r="J300" i="27"/>
  <c r="M255" i="27"/>
  <c r="M342" i="27"/>
  <c r="M237" i="27"/>
  <c r="M324" i="27"/>
  <c r="M210" i="27"/>
  <c r="M297" i="27"/>
  <c r="M198" i="27"/>
  <c r="M285" i="27"/>
  <c r="W234" i="27"/>
  <c r="W321" i="27"/>
  <c r="W183" i="27"/>
  <c r="W270" i="27"/>
  <c r="W195" i="27"/>
  <c r="W282" i="27"/>
  <c r="K225" i="27"/>
  <c r="K312" i="27"/>
  <c r="K198" i="27"/>
  <c r="K285" i="27"/>
  <c r="K186" i="27"/>
  <c r="K273" i="27"/>
  <c r="U255" i="27"/>
  <c r="U342" i="27"/>
  <c r="U219" i="27"/>
  <c r="U306" i="27"/>
  <c r="U207" i="27"/>
  <c r="U294" i="27"/>
  <c r="H246" i="27"/>
  <c r="H333" i="27"/>
  <c r="H255" i="27"/>
  <c r="H342" i="27"/>
  <c r="H201" i="27"/>
  <c r="H288" i="27"/>
  <c r="H189" i="27"/>
  <c r="H276" i="27"/>
  <c r="F228" i="27"/>
  <c r="F315" i="27"/>
  <c r="F186" i="27"/>
  <c r="F273" i="27"/>
  <c r="F198" i="27"/>
  <c r="F285" i="27"/>
  <c r="P234" i="27"/>
  <c r="P321" i="27"/>
  <c r="P207" i="27"/>
  <c r="P294" i="27"/>
  <c r="P195" i="27"/>
  <c r="P282" i="27"/>
  <c r="N243" i="27"/>
  <c r="N330" i="27"/>
  <c r="N189" i="27"/>
  <c r="N276" i="27"/>
  <c r="N201" i="27"/>
  <c r="N288" i="27"/>
  <c r="T231" i="27"/>
  <c r="T318" i="27"/>
  <c r="T198" i="27"/>
  <c r="T285" i="27"/>
  <c r="T186" i="27"/>
  <c r="T273" i="27"/>
  <c r="V252" i="27"/>
  <c r="V339" i="27"/>
  <c r="V234" i="27"/>
  <c r="V321" i="27"/>
  <c r="V207" i="27"/>
  <c r="V294" i="27"/>
  <c r="V195" i="27"/>
  <c r="V282" i="27"/>
  <c r="I258" i="27"/>
  <c r="I345" i="27"/>
  <c r="I222" i="27"/>
  <c r="I309" i="27"/>
  <c r="I234" i="27"/>
  <c r="I321" i="27"/>
  <c r="L246" i="27"/>
  <c r="L333" i="27"/>
  <c r="L195" i="27"/>
  <c r="L282" i="27"/>
  <c r="L183" i="27"/>
  <c r="L270" i="27"/>
  <c r="Q240" i="27"/>
  <c r="Q327" i="27"/>
  <c r="Q207" i="27"/>
  <c r="Q294" i="27"/>
  <c r="Q216" i="27"/>
  <c r="Q303" i="27"/>
  <c r="S225" i="27"/>
  <c r="S312" i="27"/>
  <c r="S246" i="27"/>
  <c r="S333" i="27"/>
  <c r="S192" i="27"/>
  <c r="S279" i="27"/>
  <c r="S204" i="27"/>
  <c r="S291" i="27"/>
  <c r="G237" i="27"/>
  <c r="G324" i="27"/>
  <c r="G183" i="27"/>
  <c r="G270" i="27"/>
  <c r="G195" i="27"/>
  <c r="G282" i="27"/>
  <c r="R255" i="27"/>
  <c r="R342" i="27"/>
  <c r="R222" i="27"/>
  <c r="R309" i="27"/>
  <c r="R210" i="27"/>
  <c r="R297" i="27"/>
  <c r="O234" i="27"/>
  <c r="O321" i="27"/>
  <c r="O207" i="27"/>
  <c r="O294" i="27"/>
  <c r="O219" i="27"/>
  <c r="O306" i="27"/>
  <c r="J228" i="27"/>
  <c r="J315" i="27"/>
  <c r="J201" i="27"/>
  <c r="J288" i="27"/>
  <c r="J189" i="27"/>
  <c r="J276" i="27"/>
  <c r="M228" i="27"/>
  <c r="M315" i="27"/>
  <c r="M219" i="27"/>
  <c r="M306" i="27"/>
  <c r="M186" i="27"/>
  <c r="M273" i="27"/>
  <c r="W252" i="27"/>
  <c r="W339" i="27"/>
  <c r="W255" i="27"/>
  <c r="W342" i="27"/>
  <c r="W228" i="27"/>
  <c r="W315" i="27"/>
  <c r="W216" i="27"/>
  <c r="W303" i="27"/>
  <c r="K255" i="27"/>
  <c r="K342" i="27"/>
  <c r="K219" i="27"/>
  <c r="K306" i="27"/>
  <c r="K207" i="27"/>
  <c r="K294" i="27"/>
  <c r="U252" i="27"/>
  <c r="U339" i="27"/>
  <c r="U195" i="27"/>
  <c r="U282" i="27"/>
  <c r="U183" i="27"/>
  <c r="U270" i="27"/>
  <c r="H243" i="27"/>
  <c r="H330" i="27"/>
  <c r="H252" i="27"/>
  <c r="H339" i="27"/>
  <c r="H222" i="27"/>
  <c r="H309" i="27"/>
  <c r="F255" i="27"/>
  <c r="F342" i="27"/>
  <c r="F237" i="27"/>
  <c r="F324" i="27"/>
  <c r="F231" i="27"/>
  <c r="F318" i="27"/>
  <c r="F219" i="27"/>
  <c r="F306" i="27"/>
  <c r="P231" i="27"/>
  <c r="P318" i="27"/>
  <c r="P183" i="27"/>
  <c r="P270" i="27"/>
  <c r="P216" i="27"/>
  <c r="P303" i="27"/>
  <c r="N240" i="27"/>
  <c r="N327" i="27"/>
  <c r="N210" i="27"/>
  <c r="N297" i="27"/>
  <c r="N222" i="27"/>
  <c r="N309" i="27"/>
  <c r="T255" i="27"/>
  <c r="T342" i="27"/>
  <c r="T219" i="27"/>
  <c r="T306" i="27"/>
  <c r="T207" i="27"/>
  <c r="T294" i="27"/>
  <c r="V249" i="27"/>
  <c r="V336" i="27"/>
  <c r="V216" i="27"/>
  <c r="V303" i="27"/>
  <c r="V183" i="27"/>
  <c r="V270" i="27"/>
  <c r="I246" i="27"/>
  <c r="I333" i="27"/>
  <c r="I255" i="27"/>
  <c r="I342" i="27"/>
  <c r="I198" i="27"/>
  <c r="I285" i="27"/>
  <c r="I210" i="27"/>
  <c r="I297" i="27"/>
  <c r="L243" i="27"/>
  <c r="L330" i="27"/>
  <c r="L216" i="27"/>
  <c r="L303" i="27"/>
  <c r="L228" i="27"/>
  <c r="L315" i="27"/>
  <c r="Q237" i="27"/>
  <c r="Q324" i="27"/>
  <c r="Q183" i="27"/>
  <c r="Q270" i="27"/>
  <c r="Q192" i="27"/>
  <c r="Q279" i="27"/>
  <c r="S237" i="27"/>
  <c r="S324" i="27"/>
  <c r="S243" i="27"/>
  <c r="S330" i="27"/>
  <c r="S213" i="27"/>
  <c r="S300" i="27"/>
  <c r="G252" i="27"/>
  <c r="G339" i="27"/>
  <c r="G258" i="27"/>
  <c r="G345" i="27"/>
  <c r="G228" i="27"/>
  <c r="G315" i="27"/>
  <c r="G216" i="27"/>
  <c r="G303" i="27"/>
  <c r="R252" i="27"/>
  <c r="R339" i="27"/>
  <c r="R198" i="27"/>
  <c r="R285" i="27"/>
  <c r="R186" i="27"/>
  <c r="R273" i="27"/>
  <c r="E198" i="27"/>
  <c r="E285" i="27"/>
  <c r="O231" i="27"/>
  <c r="O318" i="27"/>
  <c r="O183" i="27"/>
  <c r="O270" i="27"/>
  <c r="O195" i="27"/>
  <c r="O282" i="27"/>
  <c r="J258" i="27"/>
  <c r="J345" i="27"/>
  <c r="J222" i="27"/>
  <c r="J309" i="27"/>
  <c r="J210" i="27"/>
  <c r="J297" i="27"/>
  <c r="M252" i="27"/>
  <c r="M339" i="27"/>
  <c r="M195" i="27"/>
  <c r="M282" i="27"/>
  <c r="M207" i="27"/>
  <c r="M294" i="27"/>
  <c r="W249" i="27"/>
  <c r="W336" i="27"/>
  <c r="W231" i="27"/>
  <c r="W318" i="27"/>
  <c r="W204" i="27"/>
  <c r="W291" i="27"/>
  <c r="W192" i="27"/>
  <c r="W279" i="27"/>
  <c r="K252" i="27"/>
  <c r="K339" i="27"/>
  <c r="K195" i="27"/>
  <c r="K282" i="27"/>
  <c r="K183" i="27"/>
  <c r="K270" i="27"/>
  <c r="U249" i="27"/>
  <c r="U336" i="27"/>
  <c r="U216" i="27"/>
  <c r="U303" i="27"/>
  <c r="U204" i="27"/>
  <c r="U291" i="27"/>
  <c r="H234" i="27"/>
  <c r="H321" i="27"/>
  <c r="H210" i="27"/>
  <c r="H297" i="27"/>
  <c r="H198" i="27"/>
  <c r="H285" i="27"/>
  <c r="F252" i="27"/>
  <c r="F339" i="27"/>
  <c r="F258" i="27"/>
  <c r="F345" i="27"/>
  <c r="F207" i="27"/>
  <c r="F294" i="27"/>
  <c r="F195" i="27"/>
  <c r="F282" i="27"/>
  <c r="P258" i="27"/>
  <c r="P345" i="27"/>
  <c r="P204" i="27"/>
  <c r="P291" i="27"/>
  <c r="P192" i="27"/>
  <c r="P279" i="27"/>
  <c r="N237" i="27"/>
  <c r="N324" i="27"/>
  <c r="N186" i="27"/>
  <c r="N273" i="27"/>
  <c r="N198" i="27"/>
  <c r="N285" i="27"/>
  <c r="T252" i="27"/>
  <c r="T339" i="27"/>
  <c r="T195" i="27"/>
  <c r="T282" i="27"/>
  <c r="T183" i="27"/>
  <c r="T270" i="27"/>
  <c r="V246" i="27"/>
  <c r="V333" i="27"/>
  <c r="V192" i="27"/>
  <c r="V279" i="27"/>
  <c r="V204" i="27"/>
  <c r="V291" i="27"/>
  <c r="I243" i="27"/>
  <c r="I330" i="27"/>
  <c r="I252" i="27"/>
  <c r="I339" i="27"/>
  <c r="I219" i="27"/>
  <c r="I306" i="27"/>
  <c r="I186" i="27"/>
  <c r="I273" i="27"/>
  <c r="L240" i="27"/>
  <c r="L327" i="27"/>
  <c r="L192" i="27"/>
  <c r="L279" i="27"/>
  <c r="L204" i="27"/>
  <c r="L291" i="27"/>
  <c r="Q231" i="27"/>
  <c r="Q318" i="27"/>
  <c r="Q204" i="27"/>
  <c r="Q291" i="27"/>
  <c r="Q213" i="27"/>
  <c r="Q300" i="27"/>
  <c r="S258" i="27"/>
  <c r="S345" i="27"/>
  <c r="S201" i="27"/>
  <c r="S288" i="27"/>
  <c r="S189" i="27"/>
  <c r="S276" i="27"/>
  <c r="G249" i="27"/>
  <c r="G336" i="27"/>
  <c r="G255" i="27"/>
  <c r="G342" i="27"/>
  <c r="G204" i="27"/>
  <c r="G291" i="27"/>
  <c r="G192" i="27"/>
  <c r="G279" i="27"/>
  <c r="R228" i="27"/>
  <c r="R315" i="27"/>
  <c r="R219" i="27"/>
  <c r="R306" i="27"/>
  <c r="R231" i="27"/>
  <c r="R318" i="27"/>
  <c r="O252" i="27"/>
  <c r="O339" i="27"/>
  <c r="O258" i="27"/>
  <c r="O345" i="27"/>
  <c r="O228" i="27"/>
  <c r="O315" i="27"/>
  <c r="O216" i="27"/>
  <c r="O303" i="27"/>
  <c r="J255" i="27"/>
  <c r="J342" i="27"/>
  <c r="J198" i="27"/>
  <c r="J285" i="27"/>
  <c r="J186" i="27"/>
  <c r="J273" i="27"/>
  <c r="M249" i="27"/>
  <c r="M336" i="27"/>
  <c r="M216" i="27"/>
  <c r="M303" i="27"/>
  <c r="M183" i="27"/>
  <c r="M270" i="27"/>
  <c r="W246" i="27"/>
  <c r="W333" i="27"/>
  <c r="W213" i="27"/>
  <c r="W300" i="27"/>
  <c r="W225" i="27"/>
  <c r="W312" i="27"/>
  <c r="K240" i="27"/>
  <c r="K327" i="27"/>
  <c r="K249" i="27"/>
  <c r="K336" i="27"/>
  <c r="K216" i="27"/>
  <c r="K303" i="27"/>
  <c r="K228" i="27"/>
  <c r="K315" i="27"/>
  <c r="U246" i="27"/>
  <c r="U333" i="27"/>
  <c r="U192" i="27"/>
  <c r="U279" i="27"/>
  <c r="U225" i="27"/>
  <c r="U312" i="27"/>
  <c r="H231" i="27"/>
  <c r="H318" i="27"/>
  <c r="H186" i="27"/>
  <c r="H273" i="27"/>
  <c r="H219" i="27"/>
  <c r="H306" i="27"/>
  <c r="F249" i="27"/>
  <c r="F336" i="27"/>
  <c r="F216" i="27"/>
  <c r="F303" i="27"/>
  <c r="F183" i="27"/>
  <c r="F270" i="27"/>
  <c r="P249" i="27"/>
  <c r="P336" i="27"/>
  <c r="P255" i="27"/>
  <c r="P342" i="27"/>
  <c r="P225" i="27"/>
  <c r="P312" i="27"/>
  <c r="P213" i="27"/>
  <c r="P300" i="27"/>
  <c r="N255" i="27"/>
  <c r="N342" i="27"/>
  <c r="N234" i="27"/>
  <c r="N321" i="27"/>
  <c r="N231" i="27"/>
  <c r="N318" i="27"/>
  <c r="N219" i="27"/>
  <c r="N306" i="27"/>
  <c r="T249" i="27"/>
  <c r="T336" i="27"/>
  <c r="T216" i="27"/>
  <c r="T303" i="27"/>
  <c r="T228" i="27"/>
  <c r="T315" i="27"/>
  <c r="V228" i="27"/>
  <c r="V315" i="27"/>
  <c r="V213" i="27"/>
  <c r="V300" i="27"/>
  <c r="V225" i="27"/>
  <c r="V312" i="27"/>
  <c r="I231" i="27"/>
  <c r="I318" i="27"/>
  <c r="I249" i="27"/>
  <c r="I336" i="27"/>
  <c r="I195" i="27"/>
  <c r="I282" i="27"/>
  <c r="L237" i="27"/>
  <c r="L324" i="27"/>
  <c r="L234" i="27"/>
  <c r="L321" i="27"/>
  <c r="L213" i="27"/>
  <c r="L300" i="27"/>
  <c r="L225" i="27"/>
  <c r="L312" i="27"/>
  <c r="Q258" i="27"/>
  <c r="Q345" i="27"/>
  <c r="Q201" i="27"/>
  <c r="Q288" i="27"/>
  <c r="Q189" i="27"/>
  <c r="Q276" i="27"/>
  <c r="S234" i="27"/>
  <c r="S321" i="27"/>
  <c r="S222" i="27"/>
  <c r="S309" i="27"/>
  <c r="S210" i="27"/>
  <c r="S297" i="27"/>
  <c r="G246" i="27"/>
  <c r="G333" i="27"/>
  <c r="G213" i="27"/>
  <c r="G300" i="27"/>
  <c r="G225" i="27"/>
  <c r="G312" i="27"/>
  <c r="R243" i="27"/>
  <c r="R330" i="27"/>
  <c r="R249" i="27"/>
  <c r="R336" i="27"/>
  <c r="R195" i="27"/>
  <c r="R282" i="27"/>
  <c r="R207" i="27"/>
  <c r="R294" i="27"/>
  <c r="O249" i="27"/>
  <c r="O336" i="27"/>
  <c r="O255" i="27"/>
  <c r="O342" i="27"/>
  <c r="O204" i="27"/>
  <c r="O291" i="27"/>
  <c r="O192" i="27"/>
  <c r="O279" i="27"/>
  <c r="J252" i="27"/>
  <c r="J339" i="27"/>
  <c r="J219" i="27"/>
  <c r="J306" i="27"/>
  <c r="J231" i="27"/>
  <c r="J318" i="27"/>
  <c r="M246" i="27"/>
  <c r="M333" i="27"/>
  <c r="M192" i="27"/>
  <c r="M279" i="27"/>
  <c r="M204" i="27"/>
  <c r="M291" i="27"/>
  <c r="W243" i="27"/>
  <c r="W330" i="27"/>
  <c r="W189" i="27"/>
  <c r="W276" i="27"/>
  <c r="W201" i="27"/>
  <c r="W288" i="27"/>
  <c r="K234" i="27"/>
  <c r="K321" i="27"/>
  <c r="K246" i="27"/>
  <c r="K333" i="27"/>
  <c r="K192" i="27"/>
  <c r="K279" i="27"/>
  <c r="K204" i="27"/>
  <c r="K291" i="27"/>
  <c r="U228" i="27"/>
  <c r="U315" i="27"/>
  <c r="U213" i="27"/>
  <c r="U300" i="27"/>
  <c r="U201" i="27"/>
  <c r="U288" i="27"/>
  <c r="H240" i="27"/>
  <c r="H327" i="27"/>
  <c r="H207" i="27"/>
  <c r="H294" i="27"/>
  <c r="H195" i="27"/>
  <c r="H282" i="27"/>
  <c r="F246" i="27"/>
  <c r="F333" i="27"/>
  <c r="F192" i="27"/>
  <c r="F279" i="27"/>
  <c r="F204" i="27"/>
  <c r="F291" i="27"/>
  <c r="P246" i="27"/>
  <c r="P333" i="27"/>
  <c r="P252" i="27"/>
  <c r="P339" i="27"/>
  <c r="P201" i="27"/>
  <c r="P288" i="27"/>
  <c r="P189" i="27"/>
  <c r="P276" i="27"/>
  <c r="D204" i="27"/>
  <c r="D291" i="27"/>
  <c r="D198" i="27"/>
  <c r="D285" i="27"/>
  <c r="D192" i="27"/>
  <c r="D186" i="27"/>
  <c r="D273" i="27"/>
  <c r="P100" i="27"/>
  <c r="U100" i="27"/>
  <c r="R100" i="27"/>
  <c r="K166" i="27"/>
  <c r="O166" i="27"/>
  <c r="T94" i="27"/>
  <c r="I94" i="27"/>
  <c r="F94" i="27"/>
  <c r="K118" i="27"/>
  <c r="O118" i="27"/>
  <c r="P112" i="27"/>
  <c r="U112" i="27"/>
  <c r="R112" i="27"/>
  <c r="K142" i="27"/>
  <c r="O142" i="27"/>
  <c r="T106" i="27"/>
  <c r="I106" i="27"/>
  <c r="F106" i="27"/>
  <c r="G148" i="27"/>
  <c r="L148" i="27"/>
  <c r="P136" i="27"/>
  <c r="U136" i="27"/>
  <c r="R136" i="27"/>
  <c r="K130" i="27"/>
  <c r="O130" i="27"/>
  <c r="P160" i="27"/>
  <c r="U160" i="27"/>
  <c r="R160" i="27"/>
  <c r="G124" i="27"/>
  <c r="L124" i="27"/>
  <c r="T154" i="27"/>
  <c r="I154" i="27"/>
  <c r="F154" i="27"/>
  <c r="H100" i="27"/>
  <c r="M100" i="27"/>
  <c r="J100" i="27"/>
  <c r="R166" i="27"/>
  <c r="G166" i="27"/>
  <c r="L94" i="27"/>
  <c r="P94" i="27"/>
  <c r="U94" i="27"/>
  <c r="R118" i="27"/>
  <c r="G118" i="27"/>
  <c r="H112" i="27"/>
  <c r="M112" i="27"/>
  <c r="J112" i="27"/>
  <c r="R142" i="27"/>
  <c r="G142" i="27"/>
  <c r="L106" i="27"/>
  <c r="P106" i="27"/>
  <c r="U106" i="27"/>
  <c r="V148" i="27"/>
  <c r="H136" i="27"/>
  <c r="M136" i="27"/>
  <c r="J136" i="27"/>
  <c r="R130" i="27"/>
  <c r="G130" i="27"/>
  <c r="H160" i="27"/>
  <c r="M160" i="27"/>
  <c r="J160" i="27"/>
  <c r="V124" i="27"/>
  <c r="L154" i="27"/>
  <c r="P154" i="27"/>
  <c r="U154" i="27"/>
  <c r="Q100" i="27"/>
  <c r="J166" i="27"/>
  <c r="V166" i="27"/>
  <c r="H94" i="27"/>
  <c r="M94" i="27"/>
  <c r="J118" i="27"/>
  <c r="V118" i="27"/>
  <c r="W112" i="27"/>
  <c r="W286" i="27" s="1"/>
  <c r="W289" i="27"/>
  <c r="Q112" i="27"/>
  <c r="J142" i="27"/>
  <c r="V142" i="27"/>
  <c r="H106" i="27"/>
  <c r="M106" i="27"/>
  <c r="N148" i="27"/>
  <c r="S148" i="27"/>
  <c r="W136" i="27"/>
  <c r="W310" i="27" s="1"/>
  <c r="W313" i="27"/>
  <c r="Q136" i="27"/>
  <c r="J130" i="27"/>
  <c r="V130" i="27"/>
  <c r="W160" i="27"/>
  <c r="W334" i="27" s="1"/>
  <c r="W337" i="27"/>
  <c r="Q160" i="27"/>
  <c r="N124" i="27"/>
  <c r="S124" i="27"/>
  <c r="H154" i="27"/>
  <c r="M154" i="27"/>
  <c r="O100" i="27"/>
  <c r="T100" i="27"/>
  <c r="I100" i="27"/>
  <c r="Q166" i="27"/>
  <c r="N166" i="27"/>
  <c r="S94" i="27"/>
  <c r="W271" i="27"/>
  <c r="W94" i="27"/>
  <c r="Q118" i="27"/>
  <c r="N118" i="27"/>
  <c r="O112" i="27"/>
  <c r="T112" i="27"/>
  <c r="I112" i="27"/>
  <c r="Q142" i="27"/>
  <c r="N142" i="27"/>
  <c r="S106" i="27"/>
  <c r="W106" i="27"/>
  <c r="W280" i="27" s="1"/>
  <c r="W283" i="27"/>
  <c r="F148" i="27"/>
  <c r="K148" i="27"/>
  <c r="O136" i="27"/>
  <c r="T136" i="27"/>
  <c r="I136" i="27"/>
  <c r="Q130" i="27"/>
  <c r="N130" i="27"/>
  <c r="O160" i="27"/>
  <c r="T160" i="27"/>
  <c r="I160" i="27"/>
  <c r="F124" i="27"/>
  <c r="K124" i="27"/>
  <c r="S154" i="27"/>
  <c r="W154" i="27"/>
  <c r="W328" i="27" s="1"/>
  <c r="W331" i="27"/>
  <c r="W277" i="27"/>
  <c r="W100" i="27"/>
  <c r="W274" i="27" s="1"/>
  <c r="G100" i="27"/>
  <c r="L100" i="27"/>
  <c r="T166" i="27"/>
  <c r="I166" i="27"/>
  <c r="F166" i="27"/>
  <c r="K94" i="27"/>
  <c r="O94" i="27"/>
  <c r="T118" i="27"/>
  <c r="I118" i="27"/>
  <c r="F118" i="27"/>
  <c r="G112" i="27"/>
  <c r="L112" i="27"/>
  <c r="T142" i="27"/>
  <c r="I142" i="27"/>
  <c r="F142" i="27"/>
  <c r="K106" i="27"/>
  <c r="O106" i="27"/>
  <c r="P148" i="27"/>
  <c r="U148" i="27"/>
  <c r="R148" i="27"/>
  <c r="G136" i="27"/>
  <c r="L136" i="27"/>
  <c r="T130" i="27"/>
  <c r="I130" i="27"/>
  <c r="F130" i="27"/>
  <c r="G160" i="27"/>
  <c r="L160" i="27"/>
  <c r="P124" i="27"/>
  <c r="U124" i="27"/>
  <c r="R124" i="27"/>
  <c r="K154" i="27"/>
  <c r="O154" i="27"/>
  <c r="V100" i="27"/>
  <c r="L166" i="27"/>
  <c r="P166" i="27"/>
  <c r="U166" i="27"/>
  <c r="R94" i="27"/>
  <c r="G94" i="27"/>
  <c r="L118" i="27"/>
  <c r="P118" i="27"/>
  <c r="U118" i="27"/>
  <c r="V112" i="27"/>
  <c r="L142" i="27"/>
  <c r="P142" i="27"/>
  <c r="U142" i="27"/>
  <c r="R106" i="27"/>
  <c r="G106" i="27"/>
  <c r="H148" i="27"/>
  <c r="M148" i="27"/>
  <c r="J148" i="27"/>
  <c r="V136" i="27"/>
  <c r="L130" i="27"/>
  <c r="P130" i="27"/>
  <c r="U130" i="27"/>
  <c r="V160" i="27"/>
  <c r="H124" i="27"/>
  <c r="M124" i="27"/>
  <c r="J124" i="27"/>
  <c r="R154" i="27"/>
  <c r="G154" i="27"/>
  <c r="N100" i="27"/>
  <c r="S100" i="27"/>
  <c r="H166" i="27"/>
  <c r="M166" i="27"/>
  <c r="J94" i="27"/>
  <c r="V94" i="27"/>
  <c r="H118" i="27"/>
  <c r="M118" i="27"/>
  <c r="N112" i="27"/>
  <c r="S112" i="27"/>
  <c r="H142" i="27"/>
  <c r="M142" i="27"/>
  <c r="J106" i="27"/>
  <c r="V106" i="27"/>
  <c r="W325" i="27"/>
  <c r="W148" i="27"/>
  <c r="W322" i="27" s="1"/>
  <c r="Q148" i="27"/>
  <c r="N136" i="27"/>
  <c r="S136" i="27"/>
  <c r="H130" i="27"/>
  <c r="M130" i="27"/>
  <c r="N160" i="27"/>
  <c r="S160" i="27"/>
  <c r="W301" i="27"/>
  <c r="W124" i="27"/>
  <c r="W298" i="27" s="1"/>
  <c r="Q124" i="27"/>
  <c r="J154" i="27"/>
  <c r="V154" i="27"/>
  <c r="F100" i="27"/>
  <c r="K100" i="27"/>
  <c r="S166" i="27"/>
  <c r="W343" i="27"/>
  <c r="W166" i="27"/>
  <c r="W340" i="27" s="1"/>
  <c r="Q94" i="27"/>
  <c r="N94" i="27"/>
  <c r="S118" i="27"/>
  <c r="W295" i="27"/>
  <c r="W118" i="27"/>
  <c r="W292" i="27" s="1"/>
  <c r="F112" i="27"/>
  <c r="K112" i="27"/>
  <c r="S142" i="27"/>
  <c r="W319" i="27"/>
  <c r="W142" i="27"/>
  <c r="W316" i="27" s="1"/>
  <c r="Q106" i="27"/>
  <c r="N106" i="27"/>
  <c r="O148" i="27"/>
  <c r="T148" i="27"/>
  <c r="I148" i="27"/>
  <c r="F136" i="27"/>
  <c r="K136" i="27"/>
  <c r="S130" i="27"/>
  <c r="W130" i="27"/>
  <c r="W304" i="27" s="1"/>
  <c r="W307" i="27"/>
  <c r="F160" i="27"/>
  <c r="K160" i="27"/>
  <c r="O124" i="27"/>
  <c r="T124" i="27"/>
  <c r="I124" i="27"/>
  <c r="Q154" i="27"/>
  <c r="N154" i="27"/>
  <c r="M95" i="27"/>
  <c r="M119" i="27"/>
  <c r="M143" i="27"/>
  <c r="M101" i="27"/>
  <c r="M125" i="27"/>
  <c r="M107" i="27"/>
  <c r="M131" i="27"/>
  <c r="M113" i="27"/>
  <c r="M137" i="27"/>
  <c r="M161" i="27"/>
  <c r="M167" i="27"/>
  <c r="M149" i="27"/>
  <c r="M155" i="27"/>
  <c r="S101" i="27"/>
  <c r="S125" i="27"/>
  <c r="S107" i="27"/>
  <c r="S131" i="27"/>
  <c r="S113" i="27"/>
  <c r="S137" i="27"/>
  <c r="S95" i="27"/>
  <c r="S119" i="27"/>
  <c r="S143" i="27"/>
  <c r="S167" i="27"/>
  <c r="S149" i="27"/>
  <c r="S155" i="27"/>
  <c r="S161" i="27"/>
  <c r="E95" i="27"/>
  <c r="K101" i="27"/>
  <c r="K125" i="27"/>
  <c r="K107" i="27"/>
  <c r="K131" i="27"/>
  <c r="K113" i="27"/>
  <c r="K137" i="27"/>
  <c r="K95" i="27"/>
  <c r="K119" i="27"/>
  <c r="K167" i="27"/>
  <c r="K143" i="27"/>
  <c r="K149" i="27"/>
  <c r="K155" i="27"/>
  <c r="K161" i="27"/>
  <c r="N95" i="27"/>
  <c r="N119" i="27"/>
  <c r="N143" i="27"/>
  <c r="N101" i="27"/>
  <c r="N125" i="27"/>
  <c r="N107" i="27"/>
  <c r="N131" i="27"/>
  <c r="N113" i="27"/>
  <c r="N137" i="27"/>
  <c r="N155" i="27"/>
  <c r="N161" i="27"/>
  <c r="N167" i="27"/>
  <c r="N149" i="27"/>
  <c r="R107" i="27"/>
  <c r="R131" i="27"/>
  <c r="R113" i="27"/>
  <c r="R137" i="27"/>
  <c r="R95" i="27"/>
  <c r="R119" i="27"/>
  <c r="R101" i="27"/>
  <c r="R125" i="27"/>
  <c r="R167" i="27"/>
  <c r="R149" i="27"/>
  <c r="R155" i="27"/>
  <c r="R161" i="27"/>
  <c r="R143" i="27"/>
  <c r="T101" i="27"/>
  <c r="T125" i="27"/>
  <c r="T107" i="27"/>
  <c r="T131" i="27"/>
  <c r="T113" i="27"/>
  <c r="T95" i="27"/>
  <c r="T119" i="27"/>
  <c r="T161" i="27"/>
  <c r="T143" i="27"/>
  <c r="T167" i="27"/>
  <c r="T137" i="27"/>
  <c r="T149" i="27"/>
  <c r="T155" i="27"/>
  <c r="J107" i="27"/>
  <c r="J131" i="27"/>
  <c r="J113" i="27"/>
  <c r="J137" i="27"/>
  <c r="J95" i="27"/>
  <c r="J119" i="27"/>
  <c r="J101" i="27"/>
  <c r="J125" i="27"/>
  <c r="J167" i="27"/>
  <c r="J143" i="27"/>
  <c r="J149" i="27"/>
  <c r="J155" i="27"/>
  <c r="J161" i="27"/>
  <c r="W113" i="27"/>
  <c r="W137" i="27"/>
  <c r="W95" i="27"/>
  <c r="W119" i="27"/>
  <c r="W101" i="27"/>
  <c r="W125" i="27"/>
  <c r="W107" i="27"/>
  <c r="W131" i="27"/>
  <c r="W155" i="27"/>
  <c r="W143" i="27"/>
  <c r="W161" i="27"/>
  <c r="W167" i="27"/>
  <c r="W149" i="27"/>
  <c r="L101" i="27"/>
  <c r="L125" i="27"/>
  <c r="L107" i="27"/>
  <c r="L131" i="27"/>
  <c r="L113" i="27"/>
  <c r="L95" i="27"/>
  <c r="L119" i="27"/>
  <c r="L161" i="27"/>
  <c r="L137" i="27"/>
  <c r="L167" i="27"/>
  <c r="L143" i="27"/>
  <c r="L149" i="27"/>
  <c r="L155" i="27"/>
  <c r="P113" i="27"/>
  <c r="P137" i="27"/>
  <c r="P95" i="27"/>
  <c r="P119" i="27"/>
  <c r="P101" i="27"/>
  <c r="P125" i="27"/>
  <c r="P107" i="27"/>
  <c r="P131" i="27"/>
  <c r="P149" i="27"/>
  <c r="P155" i="27"/>
  <c r="P161" i="27"/>
  <c r="P143" i="27"/>
  <c r="P167" i="27"/>
  <c r="O113" i="27"/>
  <c r="O137" i="27"/>
  <c r="O95" i="27"/>
  <c r="O119" i="27"/>
  <c r="O101" i="27"/>
  <c r="O125" i="27"/>
  <c r="O107" i="27"/>
  <c r="O131" i="27"/>
  <c r="O155" i="27"/>
  <c r="O161" i="27"/>
  <c r="O143" i="27"/>
  <c r="O167" i="27"/>
  <c r="O149" i="27"/>
  <c r="V95" i="27"/>
  <c r="V119" i="27"/>
  <c r="V143" i="27"/>
  <c r="V101" i="27"/>
  <c r="V125" i="27"/>
  <c r="V107" i="27"/>
  <c r="V131" i="27"/>
  <c r="V113" i="27"/>
  <c r="V137" i="27"/>
  <c r="V155" i="27"/>
  <c r="V161" i="27"/>
  <c r="V167" i="27"/>
  <c r="V149" i="27"/>
  <c r="G113" i="27"/>
  <c r="G137" i="27"/>
  <c r="G95" i="27"/>
  <c r="G119" i="27"/>
  <c r="G101" i="27"/>
  <c r="G125" i="27"/>
  <c r="G107" i="27"/>
  <c r="G131" i="27"/>
  <c r="G143" i="27"/>
  <c r="G155" i="27"/>
  <c r="G161" i="27"/>
  <c r="G167" i="27"/>
  <c r="G149" i="27"/>
  <c r="H113" i="27"/>
  <c r="H137" i="27"/>
  <c r="H95" i="27"/>
  <c r="H119" i="27"/>
  <c r="H101" i="27"/>
  <c r="H125" i="27"/>
  <c r="H107" i="27"/>
  <c r="H131" i="27"/>
  <c r="H149" i="27"/>
  <c r="H143" i="27"/>
  <c r="H155" i="27"/>
  <c r="H161" i="27"/>
  <c r="H167" i="27"/>
  <c r="Q107" i="27"/>
  <c r="Q131" i="27"/>
  <c r="Q113" i="27"/>
  <c r="Q137" i="27"/>
  <c r="Q95" i="27"/>
  <c r="Q119" i="27"/>
  <c r="Q143" i="27"/>
  <c r="Q101" i="27"/>
  <c r="Q125" i="27"/>
  <c r="Q149" i="27"/>
  <c r="Q155" i="27"/>
  <c r="Q161" i="27"/>
  <c r="Q167" i="27"/>
  <c r="U95" i="27"/>
  <c r="U119" i="27"/>
  <c r="U143" i="27"/>
  <c r="U101" i="27"/>
  <c r="U125" i="27"/>
  <c r="U107" i="27"/>
  <c r="U131" i="27"/>
  <c r="U113" i="27"/>
  <c r="U137" i="27"/>
  <c r="U161" i="27"/>
  <c r="U167" i="27"/>
  <c r="U149" i="27"/>
  <c r="U155" i="27"/>
  <c r="F95" i="27"/>
  <c r="F119" i="27"/>
  <c r="F143" i="27"/>
  <c r="F101" i="27"/>
  <c r="F125" i="27"/>
  <c r="F107" i="27"/>
  <c r="F131" i="27"/>
  <c r="F113" i="27"/>
  <c r="F137" i="27"/>
  <c r="F155" i="27"/>
  <c r="F161" i="27"/>
  <c r="F167" i="27"/>
  <c r="F149" i="27"/>
  <c r="I107" i="27"/>
  <c r="I131" i="27"/>
  <c r="I113" i="27"/>
  <c r="I137" i="27"/>
  <c r="I95" i="27"/>
  <c r="I119" i="27"/>
  <c r="I143" i="27"/>
  <c r="I101" i="27"/>
  <c r="I125" i="27"/>
  <c r="I149" i="27"/>
  <c r="I155" i="27"/>
  <c r="I161" i="27"/>
  <c r="I167" i="27"/>
  <c r="D118" i="27"/>
  <c r="D100" i="27"/>
  <c r="D96" i="16"/>
  <c r="D68" i="16"/>
  <c r="D40" i="16"/>
  <c r="D95" i="20"/>
  <c r="E95" i="20" s="1"/>
  <c r="F95" i="20" s="1"/>
  <c r="G95" i="20" s="1"/>
  <c r="H95" i="20" s="1"/>
  <c r="I95" i="20" s="1"/>
  <c r="J95" i="20" s="1"/>
  <c r="K95" i="20" s="1"/>
  <c r="L95" i="20" s="1"/>
  <c r="M95" i="20" s="1"/>
  <c r="N95" i="20" s="1"/>
  <c r="O95" i="20" s="1"/>
  <c r="P95" i="20" s="1"/>
  <c r="Q95" i="20" s="1"/>
  <c r="R95" i="20" s="1"/>
  <c r="S95" i="20" s="1"/>
  <c r="T95" i="20" s="1"/>
  <c r="U95" i="20" s="1"/>
  <c r="V95" i="20" s="1"/>
  <c r="W95" i="20" s="1"/>
  <c r="D8" i="20"/>
  <c r="E8" i="20" s="1"/>
  <c r="F8" i="20" s="1"/>
  <c r="G8" i="20" s="1"/>
  <c r="H8" i="20" s="1"/>
  <c r="I8" i="20" s="1"/>
  <c r="J8" i="20" s="1"/>
  <c r="K8" i="20" s="1"/>
  <c r="L8" i="20" s="1"/>
  <c r="M8" i="20" s="1"/>
  <c r="N8" i="20" s="1"/>
  <c r="O8" i="20" s="1"/>
  <c r="P8" i="20" s="1"/>
  <c r="Q8" i="20" s="1"/>
  <c r="R8" i="20" s="1"/>
  <c r="S8" i="20" s="1"/>
  <c r="T8" i="20" s="1"/>
  <c r="U8" i="20" s="1"/>
  <c r="V8" i="20" s="1"/>
  <c r="W8" i="20" s="1"/>
  <c r="G174" i="27" l="1"/>
  <c r="N174" i="27"/>
  <c r="O174" i="27"/>
  <c r="M174" i="27"/>
  <c r="T174" i="27"/>
  <c r="V174" i="27"/>
  <c r="U174" i="27"/>
  <c r="Q174" i="27"/>
  <c r="K174" i="27"/>
  <c r="H174" i="27"/>
  <c r="W268" i="27"/>
  <c r="W348" i="27" s="1"/>
  <c r="W174" i="27"/>
  <c r="F174" i="27"/>
  <c r="J174" i="27"/>
  <c r="R174" i="27"/>
  <c r="P174" i="27"/>
  <c r="S174" i="27"/>
  <c r="L174" i="27"/>
  <c r="I174" i="27"/>
  <c r="I389" i="27"/>
  <c r="I476" i="27"/>
  <c r="Q386" i="27"/>
  <c r="Q473" i="27"/>
  <c r="I419" i="27"/>
  <c r="I506" i="27"/>
  <c r="I362" i="27"/>
  <c r="I449" i="27"/>
  <c r="I398" i="27"/>
  <c r="I485" i="27"/>
  <c r="F431" i="27"/>
  <c r="F518" i="27"/>
  <c r="F374" i="27"/>
  <c r="F461" i="27"/>
  <c r="F362" i="27"/>
  <c r="F449" i="27"/>
  <c r="U416" i="27"/>
  <c r="U503" i="27"/>
  <c r="U407" i="27"/>
  <c r="U494" i="27"/>
  <c r="U368" i="27"/>
  <c r="U455" i="27"/>
  <c r="U380" i="27"/>
  <c r="U467" i="27"/>
  <c r="Q413" i="27"/>
  <c r="Q500" i="27"/>
  <c r="Q359" i="27"/>
  <c r="Q446" i="27"/>
  <c r="Q395" i="27"/>
  <c r="Q482" i="27"/>
  <c r="H419" i="27"/>
  <c r="H506" i="27"/>
  <c r="H365" i="27"/>
  <c r="H452" i="27"/>
  <c r="H401" i="27"/>
  <c r="H488" i="27"/>
  <c r="G407" i="27"/>
  <c r="G494" i="27"/>
  <c r="G395" i="27"/>
  <c r="G482" i="27"/>
  <c r="G383" i="27"/>
  <c r="G470" i="27"/>
  <c r="V413" i="27"/>
  <c r="V500" i="27"/>
  <c r="V416" i="27"/>
  <c r="V503" i="27"/>
  <c r="V365" i="27"/>
  <c r="V452" i="27"/>
  <c r="V401" i="27"/>
  <c r="V488" i="27"/>
  <c r="O422" i="27"/>
  <c r="O509" i="27"/>
  <c r="O389" i="27"/>
  <c r="O476" i="27"/>
  <c r="O401" i="27"/>
  <c r="O488" i="27"/>
  <c r="P422" i="27"/>
  <c r="P509" i="27"/>
  <c r="P365" i="27"/>
  <c r="P452" i="27"/>
  <c r="P401" i="27"/>
  <c r="P488" i="27"/>
  <c r="L413" i="27"/>
  <c r="L500" i="27"/>
  <c r="L380" i="27"/>
  <c r="L467" i="27"/>
  <c r="L368" i="27"/>
  <c r="L455" i="27"/>
  <c r="W410" i="27"/>
  <c r="W497" i="27"/>
  <c r="W416" i="27"/>
  <c r="W503" i="27"/>
  <c r="W386" i="27"/>
  <c r="W473" i="27"/>
  <c r="W398" i="27"/>
  <c r="W485" i="27"/>
  <c r="J404" i="27"/>
  <c r="J491" i="27"/>
  <c r="J380" i="27"/>
  <c r="J467" i="27"/>
  <c r="J392" i="27"/>
  <c r="J479" i="27"/>
  <c r="T410" i="27"/>
  <c r="T497" i="27"/>
  <c r="T356" i="27"/>
  <c r="T443" i="27"/>
  <c r="T365" i="27"/>
  <c r="T452" i="27"/>
  <c r="R422" i="27"/>
  <c r="R509" i="27"/>
  <c r="R386" i="27"/>
  <c r="R473" i="27"/>
  <c r="R398" i="27"/>
  <c r="R485" i="27"/>
  <c r="N413" i="27"/>
  <c r="N500" i="27"/>
  <c r="N416" i="27"/>
  <c r="N503" i="27"/>
  <c r="N365" i="27"/>
  <c r="N452" i="27"/>
  <c r="N401" i="27"/>
  <c r="N488" i="27"/>
  <c r="K404" i="27"/>
  <c r="K491" i="27"/>
  <c r="K356" i="27"/>
  <c r="K443" i="27"/>
  <c r="K389" i="27"/>
  <c r="K476" i="27"/>
  <c r="E425" i="27"/>
  <c r="E512" i="27"/>
  <c r="E359" i="27"/>
  <c r="E446" i="27"/>
  <c r="S410" i="27"/>
  <c r="S497" i="27"/>
  <c r="S356" i="27"/>
  <c r="S443" i="27"/>
  <c r="S389" i="27"/>
  <c r="S476" i="27"/>
  <c r="M431" i="27"/>
  <c r="M518" i="27"/>
  <c r="M374" i="27"/>
  <c r="M461" i="27"/>
  <c r="M362" i="27"/>
  <c r="M449" i="27"/>
  <c r="I416" i="27"/>
  <c r="I503" i="27"/>
  <c r="F383" i="27"/>
  <c r="F470" i="27"/>
  <c r="U401" i="27"/>
  <c r="U488" i="27"/>
  <c r="Q410" i="27"/>
  <c r="Q497" i="27"/>
  <c r="Q404" i="27"/>
  <c r="Q491" i="27"/>
  <c r="Q371" i="27"/>
  <c r="Q458" i="27"/>
  <c r="H416" i="27"/>
  <c r="H503" i="27"/>
  <c r="H386" i="27"/>
  <c r="H473" i="27"/>
  <c r="H377" i="27"/>
  <c r="H464" i="27"/>
  <c r="G428" i="27"/>
  <c r="G515" i="27"/>
  <c r="G371" i="27"/>
  <c r="G458" i="27"/>
  <c r="G359" i="27"/>
  <c r="G446" i="27"/>
  <c r="V410" i="27"/>
  <c r="V497" i="27"/>
  <c r="V398" i="27"/>
  <c r="V485" i="27"/>
  <c r="V386" i="27"/>
  <c r="V473" i="27"/>
  <c r="V377" i="27"/>
  <c r="V464" i="27"/>
  <c r="O419" i="27"/>
  <c r="O506" i="27"/>
  <c r="O365" i="27"/>
  <c r="O452" i="27"/>
  <c r="O377" i="27"/>
  <c r="O464" i="27"/>
  <c r="P419" i="27"/>
  <c r="P506" i="27"/>
  <c r="P386" i="27"/>
  <c r="P473" i="27"/>
  <c r="P377" i="27"/>
  <c r="P464" i="27"/>
  <c r="L410" i="27"/>
  <c r="L497" i="27"/>
  <c r="L356" i="27"/>
  <c r="L443" i="27"/>
  <c r="L389" i="27"/>
  <c r="L476" i="27"/>
  <c r="W431" i="27"/>
  <c r="W518" i="27"/>
  <c r="W413" i="27"/>
  <c r="W500" i="27"/>
  <c r="W362" i="27"/>
  <c r="W449" i="27"/>
  <c r="W374" i="27"/>
  <c r="W461" i="27"/>
  <c r="J431" i="27"/>
  <c r="J518" i="27"/>
  <c r="J356" i="27"/>
  <c r="J443" i="27"/>
  <c r="J368" i="27"/>
  <c r="J455" i="27"/>
  <c r="T431" i="27"/>
  <c r="T518" i="27"/>
  <c r="T377" i="27"/>
  <c r="T464" i="27"/>
  <c r="T386" i="27"/>
  <c r="T473" i="27"/>
  <c r="R407" i="27"/>
  <c r="R494" i="27"/>
  <c r="R362" i="27"/>
  <c r="R449" i="27"/>
  <c r="R374" i="27"/>
  <c r="R461" i="27"/>
  <c r="N410" i="27"/>
  <c r="N497" i="27"/>
  <c r="N398" i="27"/>
  <c r="N485" i="27"/>
  <c r="N386" i="27"/>
  <c r="N473" i="27"/>
  <c r="N377" i="27"/>
  <c r="N464" i="27"/>
  <c r="K431" i="27"/>
  <c r="K518" i="27"/>
  <c r="K377" i="27"/>
  <c r="K464" i="27"/>
  <c r="K365" i="27"/>
  <c r="K452" i="27"/>
  <c r="E419" i="27"/>
  <c r="E506" i="27"/>
  <c r="E356" i="27"/>
  <c r="E443" i="27"/>
  <c r="S431" i="27"/>
  <c r="S518" i="27"/>
  <c r="S377" i="27"/>
  <c r="S464" i="27"/>
  <c r="S365" i="27"/>
  <c r="S452" i="27"/>
  <c r="M428" i="27"/>
  <c r="M515" i="27"/>
  <c r="M395" i="27"/>
  <c r="M482" i="27"/>
  <c r="M383" i="27"/>
  <c r="M470" i="27"/>
  <c r="F407" i="27"/>
  <c r="F494" i="27"/>
  <c r="U389" i="27"/>
  <c r="U476" i="27"/>
  <c r="I413" i="27"/>
  <c r="I500" i="27"/>
  <c r="I359" i="27"/>
  <c r="I446" i="27"/>
  <c r="I395" i="27"/>
  <c r="I482" i="27"/>
  <c r="F428" i="27"/>
  <c r="F515" i="27"/>
  <c r="F371" i="27"/>
  <c r="F458" i="27"/>
  <c r="F359" i="27"/>
  <c r="F446" i="27"/>
  <c r="U410" i="27"/>
  <c r="U497" i="27"/>
  <c r="U377" i="27"/>
  <c r="U464" i="27"/>
  <c r="U365" i="27"/>
  <c r="U452" i="27"/>
  <c r="Q428" i="27"/>
  <c r="Q515" i="27"/>
  <c r="Q431" i="27"/>
  <c r="Q518" i="27"/>
  <c r="Q380" i="27"/>
  <c r="Q467" i="27"/>
  <c r="Q392" i="27"/>
  <c r="Q479" i="27"/>
  <c r="H413" i="27"/>
  <c r="H500" i="27"/>
  <c r="H362" i="27"/>
  <c r="H449" i="27"/>
  <c r="H398" i="27"/>
  <c r="H485" i="27"/>
  <c r="G425" i="27"/>
  <c r="G512" i="27"/>
  <c r="G392" i="27"/>
  <c r="G479" i="27"/>
  <c r="G380" i="27"/>
  <c r="G467" i="27"/>
  <c r="V431" i="27"/>
  <c r="V518" i="27"/>
  <c r="V374" i="27"/>
  <c r="V461" i="27"/>
  <c r="V362" i="27"/>
  <c r="V449" i="27"/>
  <c r="O410" i="27"/>
  <c r="O497" i="27"/>
  <c r="O416" i="27"/>
  <c r="O503" i="27"/>
  <c r="O386" i="27"/>
  <c r="O473" i="27"/>
  <c r="O398" i="27"/>
  <c r="O485" i="27"/>
  <c r="P416" i="27"/>
  <c r="P503" i="27"/>
  <c r="P362" i="27"/>
  <c r="P449" i="27"/>
  <c r="P398" i="27"/>
  <c r="P485" i="27"/>
  <c r="L404" i="27"/>
  <c r="L491" i="27"/>
  <c r="L401" i="27"/>
  <c r="L488" i="27"/>
  <c r="L365" i="27"/>
  <c r="L452" i="27"/>
  <c r="W428" i="27"/>
  <c r="W515" i="27"/>
  <c r="W395" i="27"/>
  <c r="W482" i="27"/>
  <c r="W383" i="27"/>
  <c r="W470" i="27"/>
  <c r="J425" i="27"/>
  <c r="J512" i="27"/>
  <c r="J428" i="27"/>
  <c r="J515" i="27"/>
  <c r="J401" i="27"/>
  <c r="J488" i="27"/>
  <c r="J389" i="27"/>
  <c r="J476" i="27"/>
  <c r="T398" i="27"/>
  <c r="T485" i="27"/>
  <c r="T374" i="27"/>
  <c r="T461" i="27"/>
  <c r="T362" i="27"/>
  <c r="T449" i="27"/>
  <c r="R419" i="27"/>
  <c r="R506" i="27"/>
  <c r="R383" i="27"/>
  <c r="R470" i="27"/>
  <c r="R395" i="27"/>
  <c r="R482" i="27"/>
  <c r="N431" i="27"/>
  <c r="N518" i="27"/>
  <c r="N374" i="27"/>
  <c r="N461" i="27"/>
  <c r="N362" i="27"/>
  <c r="N449" i="27"/>
  <c r="K422" i="27"/>
  <c r="K509" i="27"/>
  <c r="K428" i="27"/>
  <c r="K515" i="27"/>
  <c r="K398" i="27"/>
  <c r="K485" i="27"/>
  <c r="K386" i="27"/>
  <c r="K473" i="27"/>
  <c r="E377" i="27"/>
  <c r="E464" i="27"/>
  <c r="S422" i="27"/>
  <c r="S509" i="27"/>
  <c r="S428" i="27"/>
  <c r="S515" i="27"/>
  <c r="S398" i="27"/>
  <c r="S485" i="27"/>
  <c r="S386" i="27"/>
  <c r="S473" i="27"/>
  <c r="M425" i="27"/>
  <c r="M512" i="27"/>
  <c r="M371" i="27"/>
  <c r="M458" i="27"/>
  <c r="M359" i="27"/>
  <c r="M446" i="27"/>
  <c r="I374" i="27"/>
  <c r="I461" i="27"/>
  <c r="U356" i="27"/>
  <c r="U443" i="27"/>
  <c r="I410" i="27"/>
  <c r="I497" i="27"/>
  <c r="I404" i="27"/>
  <c r="I491" i="27"/>
  <c r="I371" i="27"/>
  <c r="I458" i="27"/>
  <c r="F425" i="27"/>
  <c r="F512" i="27"/>
  <c r="F392" i="27"/>
  <c r="F479" i="27"/>
  <c r="F404" i="27"/>
  <c r="F491" i="27"/>
  <c r="U431" i="27"/>
  <c r="U518" i="27"/>
  <c r="U398" i="27"/>
  <c r="U485" i="27"/>
  <c r="U386" i="27"/>
  <c r="U473" i="27"/>
  <c r="Q425" i="27"/>
  <c r="Q512" i="27"/>
  <c r="Q389" i="27"/>
  <c r="Q476" i="27"/>
  <c r="Q356" i="27"/>
  <c r="Q443" i="27"/>
  <c r="Q368" i="27"/>
  <c r="Q455" i="27"/>
  <c r="H404" i="27"/>
  <c r="H491" i="27"/>
  <c r="H407" i="27"/>
  <c r="H494" i="27"/>
  <c r="H374" i="27"/>
  <c r="H461" i="27"/>
  <c r="G422" i="27"/>
  <c r="G509" i="27"/>
  <c r="G368" i="27"/>
  <c r="G455" i="27"/>
  <c r="G356" i="27"/>
  <c r="G443" i="27"/>
  <c r="V428" i="27"/>
  <c r="V515" i="27"/>
  <c r="V395" i="27"/>
  <c r="V482" i="27"/>
  <c r="V383" i="27"/>
  <c r="V470" i="27"/>
  <c r="O431" i="27"/>
  <c r="O518" i="27"/>
  <c r="O413" i="27"/>
  <c r="O500" i="27"/>
  <c r="O362" i="27"/>
  <c r="O449" i="27"/>
  <c r="O374" i="27"/>
  <c r="O461" i="27"/>
  <c r="P413" i="27"/>
  <c r="P500" i="27"/>
  <c r="P407" i="27"/>
  <c r="P494" i="27"/>
  <c r="P374" i="27"/>
  <c r="P461" i="27"/>
  <c r="L431" i="27"/>
  <c r="L518" i="27"/>
  <c r="L377" i="27"/>
  <c r="L464" i="27"/>
  <c r="L386" i="27"/>
  <c r="L473" i="27"/>
  <c r="W425" i="27"/>
  <c r="W512" i="27"/>
  <c r="W371" i="27"/>
  <c r="W458" i="27"/>
  <c r="W359" i="27"/>
  <c r="W446" i="27"/>
  <c r="J422" i="27"/>
  <c r="J509" i="27"/>
  <c r="J407" i="27"/>
  <c r="J494" i="27"/>
  <c r="J377" i="27"/>
  <c r="J464" i="27"/>
  <c r="J365" i="27"/>
  <c r="J452" i="27"/>
  <c r="T428" i="27"/>
  <c r="T515" i="27"/>
  <c r="T395" i="27"/>
  <c r="T482" i="27"/>
  <c r="T407" i="27"/>
  <c r="T494" i="27"/>
  <c r="R416" i="27"/>
  <c r="R503" i="27"/>
  <c r="R359" i="27"/>
  <c r="R446" i="27"/>
  <c r="R371" i="27"/>
  <c r="R458" i="27"/>
  <c r="N428" i="27"/>
  <c r="N515" i="27"/>
  <c r="N395" i="27"/>
  <c r="N482" i="27"/>
  <c r="N383" i="27"/>
  <c r="N470" i="27"/>
  <c r="K419" i="27"/>
  <c r="K506" i="27"/>
  <c r="K407" i="27"/>
  <c r="K494" i="27"/>
  <c r="K374" i="27"/>
  <c r="K461" i="27"/>
  <c r="K362" i="27"/>
  <c r="K449" i="27"/>
  <c r="E395" i="27"/>
  <c r="E482" i="27"/>
  <c r="S407" i="27"/>
  <c r="S494" i="27"/>
  <c r="S425" i="27"/>
  <c r="S512" i="27"/>
  <c r="S374" i="27"/>
  <c r="S461" i="27"/>
  <c r="S362" i="27"/>
  <c r="S449" i="27"/>
  <c r="M407" i="27"/>
  <c r="M494" i="27"/>
  <c r="M392" i="27"/>
  <c r="M479" i="27"/>
  <c r="M404" i="27"/>
  <c r="M491" i="27"/>
  <c r="I383" i="27"/>
  <c r="I470" i="27"/>
  <c r="F395" i="27"/>
  <c r="F482" i="27"/>
  <c r="U413" i="27"/>
  <c r="U500" i="27"/>
  <c r="I428" i="27"/>
  <c r="I515" i="27"/>
  <c r="I431" i="27"/>
  <c r="I518" i="27"/>
  <c r="I380" i="27"/>
  <c r="I467" i="27"/>
  <c r="I392" i="27"/>
  <c r="I479" i="27"/>
  <c r="F422" i="27"/>
  <c r="F509" i="27"/>
  <c r="F368" i="27"/>
  <c r="F455" i="27"/>
  <c r="F380" i="27"/>
  <c r="F467" i="27"/>
  <c r="U428" i="27"/>
  <c r="U515" i="27"/>
  <c r="U374" i="27"/>
  <c r="U461" i="27"/>
  <c r="U362" i="27"/>
  <c r="U449" i="27"/>
  <c r="Q422" i="27"/>
  <c r="Q509" i="27"/>
  <c r="Q365" i="27"/>
  <c r="Q452" i="27"/>
  <c r="Q401" i="27"/>
  <c r="Q488" i="27"/>
  <c r="H431" i="27"/>
  <c r="H518" i="27"/>
  <c r="H410" i="27"/>
  <c r="H497" i="27"/>
  <c r="H383" i="27"/>
  <c r="H470" i="27"/>
  <c r="H395" i="27"/>
  <c r="H482" i="27"/>
  <c r="G419" i="27"/>
  <c r="G506" i="27"/>
  <c r="G389" i="27"/>
  <c r="G476" i="27"/>
  <c r="G401" i="27"/>
  <c r="G488" i="27"/>
  <c r="V425" i="27"/>
  <c r="V512" i="27"/>
  <c r="V371" i="27"/>
  <c r="V458" i="27"/>
  <c r="V359" i="27"/>
  <c r="V446" i="27"/>
  <c r="O428" i="27"/>
  <c r="O515" i="27"/>
  <c r="O395" i="27"/>
  <c r="O482" i="27"/>
  <c r="O383" i="27"/>
  <c r="O470" i="27"/>
  <c r="P431" i="27"/>
  <c r="P518" i="27"/>
  <c r="P410" i="27"/>
  <c r="P497" i="27"/>
  <c r="P383" i="27"/>
  <c r="P470" i="27"/>
  <c r="P395" i="27"/>
  <c r="P482" i="27"/>
  <c r="L428" i="27"/>
  <c r="L515" i="27"/>
  <c r="L374" i="27"/>
  <c r="L461" i="27"/>
  <c r="L362" i="27"/>
  <c r="L449" i="27"/>
  <c r="W422" i="27"/>
  <c r="W509" i="27"/>
  <c r="W392" i="27"/>
  <c r="W479" i="27"/>
  <c r="W380" i="27"/>
  <c r="W467" i="27"/>
  <c r="J419" i="27"/>
  <c r="J506" i="27"/>
  <c r="J386" i="27"/>
  <c r="J473" i="27"/>
  <c r="J398" i="27"/>
  <c r="J485" i="27"/>
  <c r="T419" i="27"/>
  <c r="T506" i="27"/>
  <c r="T425" i="27"/>
  <c r="T512" i="27"/>
  <c r="T371" i="27"/>
  <c r="T458" i="27"/>
  <c r="T383" i="27"/>
  <c r="T470" i="27"/>
  <c r="R413" i="27"/>
  <c r="R500" i="27"/>
  <c r="R380" i="27"/>
  <c r="R467" i="27"/>
  <c r="R392" i="27"/>
  <c r="R479" i="27"/>
  <c r="N425" i="27"/>
  <c r="N512" i="27"/>
  <c r="N371" i="27"/>
  <c r="N458" i="27"/>
  <c r="N359" i="27"/>
  <c r="N446" i="27"/>
  <c r="K416" i="27"/>
  <c r="K503" i="27"/>
  <c r="K425" i="27"/>
  <c r="K512" i="27"/>
  <c r="K395" i="27"/>
  <c r="K482" i="27"/>
  <c r="E413" i="27"/>
  <c r="E500" i="27"/>
  <c r="E371" i="27"/>
  <c r="E458" i="27"/>
  <c r="S419" i="27"/>
  <c r="S506" i="27"/>
  <c r="S404" i="27"/>
  <c r="S491" i="27"/>
  <c r="S395" i="27"/>
  <c r="S482" i="27"/>
  <c r="M416" i="27"/>
  <c r="M503" i="27"/>
  <c r="M422" i="27"/>
  <c r="M509" i="27"/>
  <c r="M368" i="27"/>
  <c r="M455" i="27"/>
  <c r="M380" i="27"/>
  <c r="M467" i="27"/>
  <c r="I368" i="27"/>
  <c r="I455" i="27"/>
  <c r="F356" i="27"/>
  <c r="F443" i="27"/>
  <c r="U425" i="27"/>
  <c r="U512" i="27"/>
  <c r="Q407" i="27"/>
  <c r="Q494" i="27"/>
  <c r="Q377" i="27"/>
  <c r="Q464" i="27"/>
  <c r="H428" i="27"/>
  <c r="H515" i="27"/>
  <c r="H392" i="27"/>
  <c r="H479" i="27"/>
  <c r="H359" i="27"/>
  <c r="H446" i="27"/>
  <c r="H371" i="27"/>
  <c r="H458" i="27"/>
  <c r="G416" i="27"/>
  <c r="G503" i="27"/>
  <c r="G365" i="27"/>
  <c r="G452" i="27"/>
  <c r="G377" i="27"/>
  <c r="G464" i="27"/>
  <c r="V422" i="27"/>
  <c r="V509" i="27"/>
  <c r="V392" i="27"/>
  <c r="V479" i="27"/>
  <c r="V404" i="27"/>
  <c r="V491" i="27"/>
  <c r="O404" i="27"/>
  <c r="O491" i="27"/>
  <c r="O371" i="27"/>
  <c r="O458" i="27"/>
  <c r="O359" i="27"/>
  <c r="O446" i="27"/>
  <c r="P428" i="27"/>
  <c r="P515" i="27"/>
  <c r="P392" i="27"/>
  <c r="P479" i="27"/>
  <c r="P359" i="27"/>
  <c r="P446" i="27"/>
  <c r="P371" i="27"/>
  <c r="P458" i="27"/>
  <c r="L398" i="27"/>
  <c r="L485" i="27"/>
  <c r="L395" i="27"/>
  <c r="L482" i="27"/>
  <c r="L407" i="27"/>
  <c r="L494" i="27"/>
  <c r="W419" i="27"/>
  <c r="W506" i="27"/>
  <c r="W368" i="27"/>
  <c r="W455" i="27"/>
  <c r="W356" i="27"/>
  <c r="W443" i="27"/>
  <c r="J416" i="27"/>
  <c r="J503" i="27"/>
  <c r="J362" i="27"/>
  <c r="J449" i="27"/>
  <c r="J374" i="27"/>
  <c r="J461" i="27"/>
  <c r="T401" i="27"/>
  <c r="T488" i="27"/>
  <c r="T404" i="27"/>
  <c r="T491" i="27"/>
  <c r="T392" i="27"/>
  <c r="T479" i="27"/>
  <c r="T359" i="27"/>
  <c r="T446" i="27"/>
  <c r="R410" i="27"/>
  <c r="R497" i="27"/>
  <c r="R356" i="27"/>
  <c r="R443" i="27"/>
  <c r="R368" i="27"/>
  <c r="R455" i="27"/>
  <c r="N407" i="27"/>
  <c r="N494" i="27"/>
  <c r="N392" i="27"/>
  <c r="N479" i="27"/>
  <c r="N404" i="27"/>
  <c r="N491" i="27"/>
  <c r="K413" i="27"/>
  <c r="K500" i="27"/>
  <c r="K383" i="27"/>
  <c r="K470" i="27"/>
  <c r="K371" i="27"/>
  <c r="K458" i="27"/>
  <c r="E431" i="27"/>
  <c r="E518" i="27"/>
  <c r="E389" i="27"/>
  <c r="E476" i="27"/>
  <c r="S401" i="27"/>
  <c r="S488" i="27"/>
  <c r="S383" i="27"/>
  <c r="S470" i="27"/>
  <c r="S371" i="27"/>
  <c r="S458" i="27"/>
  <c r="M413" i="27"/>
  <c r="M500" i="27"/>
  <c r="M419" i="27"/>
  <c r="M506" i="27"/>
  <c r="M389" i="27"/>
  <c r="M476" i="27"/>
  <c r="M356" i="27"/>
  <c r="M443" i="27"/>
  <c r="I356" i="27"/>
  <c r="I443" i="27"/>
  <c r="F389" i="27"/>
  <c r="F476" i="27"/>
  <c r="U395" i="27"/>
  <c r="U482" i="27"/>
  <c r="I425" i="27"/>
  <c r="I512" i="27"/>
  <c r="I365" i="27"/>
  <c r="I452" i="27"/>
  <c r="I401" i="27"/>
  <c r="I488" i="27"/>
  <c r="F413" i="27"/>
  <c r="F500" i="27"/>
  <c r="F416" i="27"/>
  <c r="F503" i="27"/>
  <c r="F365" i="27"/>
  <c r="F452" i="27"/>
  <c r="F401" i="27"/>
  <c r="F488" i="27"/>
  <c r="U422" i="27"/>
  <c r="U509" i="27"/>
  <c r="U371" i="27"/>
  <c r="U458" i="27"/>
  <c r="U359" i="27"/>
  <c r="U446" i="27"/>
  <c r="Q419" i="27"/>
  <c r="Q506" i="27"/>
  <c r="Q362" i="27"/>
  <c r="Q449" i="27"/>
  <c r="Q398" i="27"/>
  <c r="Q485" i="27"/>
  <c r="H425" i="27"/>
  <c r="H512" i="27"/>
  <c r="H368" i="27"/>
  <c r="H455" i="27"/>
  <c r="H380" i="27"/>
  <c r="H467" i="27"/>
  <c r="G410" i="27"/>
  <c r="G497" i="27"/>
  <c r="G413" i="27"/>
  <c r="G500" i="27"/>
  <c r="G386" i="27"/>
  <c r="G473" i="27"/>
  <c r="G398" i="27"/>
  <c r="G485" i="27"/>
  <c r="V419" i="27"/>
  <c r="V506" i="27"/>
  <c r="V368" i="27"/>
  <c r="V455" i="27"/>
  <c r="V380" i="27"/>
  <c r="V467" i="27"/>
  <c r="O425" i="27"/>
  <c r="O512" i="27"/>
  <c r="O392" i="27"/>
  <c r="O479" i="27"/>
  <c r="O380" i="27"/>
  <c r="O467" i="27"/>
  <c r="P404" i="27"/>
  <c r="P491" i="27"/>
  <c r="P368" i="27"/>
  <c r="P455" i="27"/>
  <c r="P380" i="27"/>
  <c r="P467" i="27"/>
  <c r="L419" i="27"/>
  <c r="L506" i="27"/>
  <c r="L425" i="27"/>
  <c r="L512" i="27"/>
  <c r="L371" i="27"/>
  <c r="L458" i="27"/>
  <c r="L383" i="27"/>
  <c r="L470" i="27"/>
  <c r="W407" i="27"/>
  <c r="W494" i="27"/>
  <c r="W389" i="27"/>
  <c r="W476" i="27"/>
  <c r="W401" i="27"/>
  <c r="W488" i="27"/>
  <c r="J413" i="27"/>
  <c r="J500" i="27"/>
  <c r="J383" i="27"/>
  <c r="J470" i="27"/>
  <c r="J395" i="27"/>
  <c r="J482" i="27"/>
  <c r="T416" i="27"/>
  <c r="T503" i="27"/>
  <c r="T422" i="27"/>
  <c r="T509" i="27"/>
  <c r="T368" i="27"/>
  <c r="T455" i="27"/>
  <c r="R425" i="27"/>
  <c r="R512" i="27"/>
  <c r="R431" i="27"/>
  <c r="R518" i="27"/>
  <c r="R401" i="27"/>
  <c r="R488" i="27"/>
  <c r="R389" i="27"/>
  <c r="R476" i="27"/>
  <c r="N422" i="27"/>
  <c r="N509" i="27"/>
  <c r="N368" i="27"/>
  <c r="N455" i="27"/>
  <c r="N380" i="27"/>
  <c r="N467" i="27"/>
  <c r="K401" i="27"/>
  <c r="K488" i="27"/>
  <c r="K359" i="27"/>
  <c r="K446" i="27"/>
  <c r="K392" i="27"/>
  <c r="K479" i="27"/>
  <c r="E407" i="27"/>
  <c r="E494" i="27"/>
  <c r="E365" i="27"/>
  <c r="E452" i="27"/>
  <c r="S416" i="27"/>
  <c r="S503" i="27"/>
  <c r="S359" i="27"/>
  <c r="S446" i="27"/>
  <c r="S392" i="27"/>
  <c r="S479" i="27"/>
  <c r="M410" i="27"/>
  <c r="M497" i="27"/>
  <c r="M377" i="27"/>
  <c r="M464" i="27"/>
  <c r="M365" i="27"/>
  <c r="M452" i="27"/>
  <c r="I407" i="27"/>
  <c r="I494" i="27"/>
  <c r="F419" i="27"/>
  <c r="F506" i="27"/>
  <c r="U383" i="27"/>
  <c r="U470" i="27"/>
  <c r="I422" i="27"/>
  <c r="I509" i="27"/>
  <c r="I386" i="27"/>
  <c r="I473" i="27"/>
  <c r="I377" i="27"/>
  <c r="I464" i="27"/>
  <c r="F410" i="27"/>
  <c r="F497" i="27"/>
  <c r="F398" i="27"/>
  <c r="F485" i="27"/>
  <c r="F386" i="27"/>
  <c r="F473" i="27"/>
  <c r="F377" i="27"/>
  <c r="F464" i="27"/>
  <c r="U419" i="27"/>
  <c r="U506" i="27"/>
  <c r="U392" i="27"/>
  <c r="U479" i="27"/>
  <c r="U404" i="27"/>
  <c r="U491" i="27"/>
  <c r="Q416" i="27"/>
  <c r="Q503" i="27"/>
  <c r="Q383" i="27"/>
  <c r="Q470" i="27"/>
  <c r="Q374" i="27"/>
  <c r="Q461" i="27"/>
  <c r="H422" i="27"/>
  <c r="H509" i="27"/>
  <c r="H389" i="27"/>
  <c r="H476" i="27"/>
  <c r="H356" i="27"/>
  <c r="H443" i="27"/>
  <c r="G431" i="27"/>
  <c r="G518" i="27"/>
  <c r="G404" i="27"/>
  <c r="G491" i="27"/>
  <c r="G362" i="27"/>
  <c r="G449" i="27"/>
  <c r="G374" i="27"/>
  <c r="G461" i="27"/>
  <c r="V407" i="27"/>
  <c r="V494" i="27"/>
  <c r="V389" i="27"/>
  <c r="V476" i="27"/>
  <c r="V356" i="27"/>
  <c r="V443" i="27"/>
  <c r="O407" i="27"/>
  <c r="O494" i="27"/>
  <c r="O368" i="27"/>
  <c r="O455" i="27"/>
  <c r="O356" i="27"/>
  <c r="O443" i="27"/>
  <c r="P425" i="27"/>
  <c r="P512" i="27"/>
  <c r="P389" i="27"/>
  <c r="P476" i="27"/>
  <c r="P356" i="27"/>
  <c r="P443" i="27"/>
  <c r="L416" i="27"/>
  <c r="L503" i="27"/>
  <c r="L422" i="27"/>
  <c r="L509" i="27"/>
  <c r="L392" i="27"/>
  <c r="L479" i="27"/>
  <c r="L359" i="27"/>
  <c r="L446" i="27"/>
  <c r="W404" i="27"/>
  <c r="W491" i="27"/>
  <c r="W365" i="27"/>
  <c r="W452" i="27"/>
  <c r="W377" i="27"/>
  <c r="W464" i="27"/>
  <c r="J410" i="27"/>
  <c r="J497" i="27"/>
  <c r="J359" i="27"/>
  <c r="J446" i="27"/>
  <c r="J371" i="27"/>
  <c r="J458" i="27"/>
  <c r="T413" i="27"/>
  <c r="T500" i="27"/>
  <c r="T380" i="27"/>
  <c r="T467" i="27"/>
  <c r="T389" i="27"/>
  <c r="T476" i="27"/>
  <c r="R404" i="27"/>
  <c r="R491" i="27"/>
  <c r="R428" i="27"/>
  <c r="R515" i="27"/>
  <c r="R377" i="27"/>
  <c r="R464" i="27"/>
  <c r="R365" i="27"/>
  <c r="R452" i="27"/>
  <c r="N419" i="27"/>
  <c r="N506" i="27"/>
  <c r="N389" i="27"/>
  <c r="N476" i="27"/>
  <c r="N356" i="27"/>
  <c r="N443" i="27"/>
  <c r="K410" i="27"/>
  <c r="K497" i="27"/>
  <c r="K380" i="27"/>
  <c r="K467" i="27"/>
  <c r="K368" i="27"/>
  <c r="K455" i="27"/>
  <c r="E401" i="27"/>
  <c r="E488" i="27"/>
  <c r="E383" i="27"/>
  <c r="E470" i="27"/>
  <c r="S413" i="27"/>
  <c r="S500" i="27"/>
  <c r="S380" i="27"/>
  <c r="S467" i="27"/>
  <c r="S368" i="27"/>
  <c r="S455" i="27"/>
  <c r="M401" i="27"/>
  <c r="M488" i="27"/>
  <c r="M398" i="27"/>
  <c r="M485" i="27"/>
  <c r="M386" i="27"/>
  <c r="M473" i="27"/>
  <c r="D377" i="27"/>
  <c r="D464" i="27"/>
  <c r="D371" i="27"/>
  <c r="D458" i="27"/>
  <c r="D359" i="27"/>
  <c r="D446" i="27"/>
  <c r="I242" i="27"/>
  <c r="I329" i="27"/>
  <c r="I200" i="27"/>
  <c r="I287" i="27"/>
  <c r="U239" i="27"/>
  <c r="U326" i="27"/>
  <c r="Q230" i="27"/>
  <c r="Q317" i="27"/>
  <c r="V224" i="27"/>
  <c r="V311" i="27"/>
  <c r="I236" i="27"/>
  <c r="I323" i="27"/>
  <c r="I197" i="27"/>
  <c r="I284" i="27"/>
  <c r="F218" i="27"/>
  <c r="F305" i="27"/>
  <c r="U257" i="27"/>
  <c r="U344" i="27"/>
  <c r="U212" i="27"/>
  <c r="U299" i="27"/>
  <c r="Q215" i="27"/>
  <c r="Q302" i="27"/>
  <c r="Q194" i="27"/>
  <c r="Q281" i="27"/>
  <c r="H233" i="27"/>
  <c r="H320" i="27"/>
  <c r="H200" i="27"/>
  <c r="H287" i="27"/>
  <c r="G194" i="27"/>
  <c r="G281" i="27"/>
  <c r="V254" i="27"/>
  <c r="V341" i="27"/>
  <c r="V209" i="27"/>
  <c r="V296" i="27"/>
  <c r="O257" i="27"/>
  <c r="O344" i="27"/>
  <c r="O188" i="27"/>
  <c r="O275" i="27"/>
  <c r="P239" i="27"/>
  <c r="P326" i="27"/>
  <c r="P200" i="27"/>
  <c r="P287" i="27"/>
  <c r="L203" i="27"/>
  <c r="L290" i="27"/>
  <c r="L212" i="27"/>
  <c r="L299" i="27"/>
  <c r="W197" i="27"/>
  <c r="W284" i="27"/>
  <c r="J248" i="27"/>
  <c r="J335" i="27"/>
  <c r="J203" i="27"/>
  <c r="J290" i="27"/>
  <c r="J191" i="27"/>
  <c r="J278" i="27"/>
  <c r="T221" i="27"/>
  <c r="T308" i="27"/>
  <c r="R242" i="27"/>
  <c r="R329" i="27"/>
  <c r="R185" i="27"/>
  <c r="R272" i="27"/>
  <c r="N254" i="27"/>
  <c r="N341" i="27"/>
  <c r="N209" i="27"/>
  <c r="N296" i="27"/>
  <c r="K233" i="27"/>
  <c r="K320" i="27"/>
  <c r="K200" i="27"/>
  <c r="K287" i="27"/>
  <c r="E221" i="27"/>
  <c r="E308" i="27"/>
  <c r="S251" i="27"/>
  <c r="S338" i="27"/>
  <c r="M218" i="27"/>
  <c r="M305" i="27"/>
  <c r="I254" i="27"/>
  <c r="I341" i="27"/>
  <c r="I257" i="27"/>
  <c r="I344" i="27"/>
  <c r="I206" i="27"/>
  <c r="I293" i="27"/>
  <c r="I218" i="27"/>
  <c r="I305" i="27"/>
  <c r="F248" i="27"/>
  <c r="F335" i="27"/>
  <c r="F194" i="27"/>
  <c r="F281" i="27"/>
  <c r="F206" i="27"/>
  <c r="F293" i="27"/>
  <c r="U254" i="27"/>
  <c r="U341" i="27"/>
  <c r="U200" i="27"/>
  <c r="U287" i="27"/>
  <c r="U188" i="27"/>
  <c r="U275" i="27"/>
  <c r="Q248" i="27"/>
  <c r="Q335" i="27"/>
  <c r="Q191" i="27"/>
  <c r="Q278" i="27"/>
  <c r="Q227" i="27"/>
  <c r="Q314" i="27"/>
  <c r="H257" i="27"/>
  <c r="H344" i="27"/>
  <c r="H236" i="27"/>
  <c r="H323" i="27"/>
  <c r="H209" i="27"/>
  <c r="H296" i="27"/>
  <c r="H221" i="27"/>
  <c r="H308" i="27"/>
  <c r="G245" i="27"/>
  <c r="G332" i="27"/>
  <c r="G215" i="27"/>
  <c r="G302" i="27"/>
  <c r="G227" i="27"/>
  <c r="G314" i="27"/>
  <c r="V251" i="27"/>
  <c r="V338" i="27"/>
  <c r="V197" i="27"/>
  <c r="V284" i="27"/>
  <c r="V185" i="27"/>
  <c r="V272" i="27"/>
  <c r="O254" i="27"/>
  <c r="O341" i="27"/>
  <c r="O221" i="27"/>
  <c r="O308" i="27"/>
  <c r="O209" i="27"/>
  <c r="O296" i="27"/>
  <c r="P257" i="27"/>
  <c r="P344" i="27"/>
  <c r="P236" i="27"/>
  <c r="P323" i="27"/>
  <c r="P209" i="27"/>
  <c r="P296" i="27"/>
  <c r="P221" i="27"/>
  <c r="P308" i="27"/>
  <c r="L254" i="27"/>
  <c r="L341" i="27"/>
  <c r="L200" i="27"/>
  <c r="L287" i="27"/>
  <c r="L188" i="27"/>
  <c r="L275" i="27"/>
  <c r="W248" i="27"/>
  <c r="W335" i="27"/>
  <c r="W218" i="27"/>
  <c r="W305" i="27"/>
  <c r="W206" i="27"/>
  <c r="W293" i="27"/>
  <c r="J245" i="27"/>
  <c r="J332" i="27"/>
  <c r="J212" i="27"/>
  <c r="J299" i="27"/>
  <c r="J224" i="27"/>
  <c r="J311" i="27"/>
  <c r="T245" i="27"/>
  <c r="T332" i="27"/>
  <c r="T251" i="27"/>
  <c r="T338" i="27"/>
  <c r="T197" i="27"/>
  <c r="T284" i="27"/>
  <c r="T209" i="27"/>
  <c r="T296" i="27"/>
  <c r="R239" i="27"/>
  <c r="R326" i="27"/>
  <c r="R206" i="27"/>
  <c r="R293" i="27"/>
  <c r="R218" i="27"/>
  <c r="R305" i="27"/>
  <c r="N251" i="27"/>
  <c r="N338" i="27"/>
  <c r="N197" i="27"/>
  <c r="N284" i="27"/>
  <c r="N185" i="27"/>
  <c r="N272" i="27"/>
  <c r="K242" i="27"/>
  <c r="K329" i="27"/>
  <c r="K251" i="27"/>
  <c r="K338" i="27"/>
  <c r="K221" i="27"/>
  <c r="K308" i="27"/>
  <c r="E239" i="27"/>
  <c r="E326" i="27"/>
  <c r="E197" i="27"/>
  <c r="E284" i="27"/>
  <c r="S245" i="27"/>
  <c r="S332" i="27"/>
  <c r="S230" i="27"/>
  <c r="S317" i="27"/>
  <c r="S221" i="27"/>
  <c r="S308" i="27"/>
  <c r="M242" i="27"/>
  <c r="M329" i="27"/>
  <c r="M248" i="27"/>
  <c r="M335" i="27"/>
  <c r="M194" i="27"/>
  <c r="M281" i="27"/>
  <c r="M206" i="27"/>
  <c r="M293" i="27"/>
  <c r="I215" i="27"/>
  <c r="I302" i="27"/>
  <c r="F182" i="27"/>
  <c r="F269" i="27"/>
  <c r="Q233" i="27"/>
  <c r="Q320" i="27"/>
  <c r="H218" i="27"/>
  <c r="H305" i="27"/>
  <c r="H197" i="27"/>
  <c r="H284" i="27"/>
  <c r="G191" i="27"/>
  <c r="G278" i="27"/>
  <c r="V218" i="27"/>
  <c r="V305" i="27"/>
  <c r="O197" i="27"/>
  <c r="O284" i="27"/>
  <c r="P254" i="27"/>
  <c r="P341" i="27"/>
  <c r="P185" i="27"/>
  <c r="P272" i="27"/>
  <c r="L224" i="27"/>
  <c r="L311" i="27"/>
  <c r="L233" i="27"/>
  <c r="L320" i="27"/>
  <c r="W194" i="27"/>
  <c r="W281" i="27"/>
  <c r="J242" i="27"/>
  <c r="J329" i="27"/>
  <c r="T227" i="27"/>
  <c r="T314" i="27"/>
  <c r="T218" i="27"/>
  <c r="T305" i="27"/>
  <c r="R236" i="27"/>
  <c r="R323" i="27"/>
  <c r="R194" i="27"/>
  <c r="R281" i="27"/>
  <c r="N230" i="27"/>
  <c r="N317" i="27"/>
  <c r="K209" i="27"/>
  <c r="K296" i="27"/>
  <c r="E257" i="27"/>
  <c r="E344" i="27"/>
  <c r="S209" i="27"/>
  <c r="S296" i="27"/>
  <c r="M239" i="27"/>
  <c r="M326" i="27"/>
  <c r="M215" i="27"/>
  <c r="M302" i="27"/>
  <c r="I233" i="27"/>
  <c r="I320" i="27"/>
  <c r="F245" i="27"/>
  <c r="F332" i="27"/>
  <c r="U221" i="27"/>
  <c r="U308" i="27"/>
  <c r="Q212" i="27"/>
  <c r="Q299" i="27"/>
  <c r="H185" i="27"/>
  <c r="H272" i="27"/>
  <c r="G242" i="27"/>
  <c r="G329" i="27"/>
  <c r="G203" i="27"/>
  <c r="G290" i="27"/>
  <c r="O230" i="27"/>
  <c r="O317" i="27"/>
  <c r="O185" i="27"/>
  <c r="O272" i="27"/>
  <c r="P218" i="27"/>
  <c r="P305" i="27"/>
  <c r="P197" i="27"/>
  <c r="P284" i="27"/>
  <c r="L221" i="27"/>
  <c r="L308" i="27"/>
  <c r="W245" i="27"/>
  <c r="W332" i="27"/>
  <c r="W182" i="27"/>
  <c r="W269" i="27"/>
  <c r="J188" i="27"/>
  <c r="J275" i="27"/>
  <c r="J200" i="27"/>
  <c r="J287" i="27"/>
  <c r="T230" i="27"/>
  <c r="T317" i="27"/>
  <c r="T185" i="27"/>
  <c r="T272" i="27"/>
  <c r="R182" i="27"/>
  <c r="R269" i="27"/>
  <c r="N233" i="27"/>
  <c r="N320" i="27"/>
  <c r="N218" i="27"/>
  <c r="N305" i="27"/>
  <c r="K239" i="27"/>
  <c r="K326" i="27"/>
  <c r="K197" i="27"/>
  <c r="K284" i="27"/>
  <c r="E215" i="27"/>
  <c r="E302" i="27"/>
  <c r="S227" i="27"/>
  <c r="S314" i="27"/>
  <c r="S197" i="27"/>
  <c r="S284" i="27"/>
  <c r="M245" i="27"/>
  <c r="M332" i="27"/>
  <c r="M182" i="27"/>
  <c r="M269" i="27"/>
  <c r="I251" i="27"/>
  <c r="I338" i="27"/>
  <c r="I191" i="27"/>
  <c r="I278" i="27"/>
  <c r="I227" i="27"/>
  <c r="I314" i="27"/>
  <c r="F239" i="27"/>
  <c r="F326" i="27"/>
  <c r="F242" i="27"/>
  <c r="F329" i="27"/>
  <c r="F191" i="27"/>
  <c r="F278" i="27"/>
  <c r="F227" i="27"/>
  <c r="F314" i="27"/>
  <c r="U248" i="27"/>
  <c r="U335" i="27"/>
  <c r="U197" i="27"/>
  <c r="U284" i="27"/>
  <c r="U185" i="27"/>
  <c r="U272" i="27"/>
  <c r="Q245" i="27"/>
  <c r="Q332" i="27"/>
  <c r="Q188" i="27"/>
  <c r="Q275" i="27"/>
  <c r="Q224" i="27"/>
  <c r="Q311" i="27"/>
  <c r="H251" i="27"/>
  <c r="H338" i="27"/>
  <c r="H194" i="27"/>
  <c r="H281" i="27"/>
  <c r="H206" i="27"/>
  <c r="H293" i="27"/>
  <c r="G236" i="27"/>
  <c r="G323" i="27"/>
  <c r="G239" i="27"/>
  <c r="G326" i="27"/>
  <c r="G212" i="27"/>
  <c r="G299" i="27"/>
  <c r="G224" i="27"/>
  <c r="G311" i="27"/>
  <c r="V245" i="27"/>
  <c r="V332" i="27"/>
  <c r="V194" i="27"/>
  <c r="V281" i="27"/>
  <c r="V206" i="27"/>
  <c r="V293" i="27"/>
  <c r="O251" i="27"/>
  <c r="O338" i="27"/>
  <c r="O218" i="27"/>
  <c r="O305" i="27"/>
  <c r="O206" i="27"/>
  <c r="O293" i="27"/>
  <c r="P230" i="27"/>
  <c r="P317" i="27"/>
  <c r="P194" i="27"/>
  <c r="P281" i="27"/>
  <c r="P206" i="27"/>
  <c r="P293" i="27"/>
  <c r="L245" i="27"/>
  <c r="L332" i="27"/>
  <c r="L251" i="27"/>
  <c r="L338" i="27"/>
  <c r="L197" i="27"/>
  <c r="L284" i="27"/>
  <c r="L209" i="27"/>
  <c r="L296" i="27"/>
  <c r="W233" i="27"/>
  <c r="W320" i="27"/>
  <c r="W215" i="27"/>
  <c r="W302" i="27"/>
  <c r="W227" i="27"/>
  <c r="W314" i="27"/>
  <c r="J239" i="27"/>
  <c r="J326" i="27"/>
  <c r="J209" i="27"/>
  <c r="J296" i="27"/>
  <c r="J221" i="27"/>
  <c r="J308" i="27"/>
  <c r="T242" i="27"/>
  <c r="T329" i="27"/>
  <c r="T248" i="27"/>
  <c r="T335" i="27"/>
  <c r="T194" i="27"/>
  <c r="T281" i="27"/>
  <c r="R251" i="27"/>
  <c r="R338" i="27"/>
  <c r="R257" i="27"/>
  <c r="R344" i="27"/>
  <c r="R227" i="27"/>
  <c r="R314" i="27"/>
  <c r="R215" i="27"/>
  <c r="R302" i="27"/>
  <c r="N248" i="27"/>
  <c r="N335" i="27"/>
  <c r="N194" i="27"/>
  <c r="N281" i="27"/>
  <c r="N206" i="27"/>
  <c r="N293" i="27"/>
  <c r="K227" i="27"/>
  <c r="K314" i="27"/>
  <c r="K185" i="27"/>
  <c r="K272" i="27"/>
  <c r="K218" i="27"/>
  <c r="K305" i="27"/>
  <c r="E233" i="27"/>
  <c r="E320" i="27"/>
  <c r="E191" i="27"/>
  <c r="E278" i="27"/>
  <c r="S242" i="27"/>
  <c r="S329" i="27"/>
  <c r="S185" i="27"/>
  <c r="S272" i="27"/>
  <c r="S218" i="27"/>
  <c r="S305" i="27"/>
  <c r="M236" i="27"/>
  <c r="M323" i="27"/>
  <c r="M203" i="27"/>
  <c r="M290" i="27"/>
  <c r="M191" i="27"/>
  <c r="M278" i="27"/>
  <c r="I182" i="27"/>
  <c r="I269" i="27"/>
  <c r="F215" i="27"/>
  <c r="F302" i="27"/>
  <c r="U209" i="27"/>
  <c r="U296" i="27"/>
  <c r="Q203" i="27"/>
  <c r="Q290" i="27"/>
  <c r="V248" i="27"/>
  <c r="V335" i="27"/>
  <c r="I212" i="27"/>
  <c r="I299" i="27"/>
  <c r="F236" i="27"/>
  <c r="F323" i="27"/>
  <c r="F212" i="27"/>
  <c r="F299" i="27"/>
  <c r="U245" i="27"/>
  <c r="U332" i="27"/>
  <c r="U230" i="27"/>
  <c r="U317" i="27"/>
  <c r="Q209" i="27"/>
  <c r="Q296" i="27"/>
  <c r="H215" i="27"/>
  <c r="H302" i="27"/>
  <c r="G257" i="27"/>
  <c r="G344" i="27"/>
  <c r="G188" i="27"/>
  <c r="G275" i="27"/>
  <c r="V215" i="27"/>
  <c r="V302" i="27"/>
  <c r="O233" i="27"/>
  <c r="O320" i="27"/>
  <c r="O182" i="27"/>
  <c r="O269" i="27"/>
  <c r="P215" i="27"/>
  <c r="P302" i="27"/>
  <c r="L242" i="27"/>
  <c r="L329" i="27"/>
  <c r="L185" i="27"/>
  <c r="L272" i="27"/>
  <c r="W191" i="27"/>
  <c r="W278" i="27"/>
  <c r="J236" i="27"/>
  <c r="J323" i="27"/>
  <c r="J197" i="27"/>
  <c r="J284" i="27"/>
  <c r="T215" i="27"/>
  <c r="T302" i="27"/>
  <c r="R203" i="27"/>
  <c r="R290" i="27"/>
  <c r="N245" i="27"/>
  <c r="N332" i="27"/>
  <c r="K236" i="27"/>
  <c r="K323" i="27"/>
  <c r="K194" i="27"/>
  <c r="K281" i="27"/>
  <c r="E209" i="27"/>
  <c r="E296" i="27"/>
  <c r="S206" i="27"/>
  <c r="S293" i="27"/>
  <c r="M227" i="27"/>
  <c r="M314" i="27"/>
  <c r="M224" i="27"/>
  <c r="M311" i="27"/>
  <c r="I194" i="27"/>
  <c r="I281" i="27"/>
  <c r="U251" i="27"/>
  <c r="U338" i="27"/>
  <c r="H254" i="27"/>
  <c r="H341" i="27"/>
  <c r="V230" i="27"/>
  <c r="V317" i="27"/>
  <c r="I248" i="27"/>
  <c r="I335" i="27"/>
  <c r="I203" i="27"/>
  <c r="I290" i="27"/>
  <c r="F224" i="27"/>
  <c r="F311" i="27"/>
  <c r="F203" i="27"/>
  <c r="F290" i="27"/>
  <c r="U218" i="27"/>
  <c r="U305" i="27"/>
  <c r="Q242" i="27"/>
  <c r="Q329" i="27"/>
  <c r="Q200" i="27"/>
  <c r="Q287" i="27"/>
  <c r="H248" i="27"/>
  <c r="H335" i="27"/>
  <c r="H182" i="27"/>
  <c r="H269" i="27"/>
  <c r="G230" i="27"/>
  <c r="G317" i="27"/>
  <c r="G200" i="27"/>
  <c r="G287" i="27"/>
  <c r="V233" i="27"/>
  <c r="V320" i="27"/>
  <c r="V182" i="27"/>
  <c r="V269" i="27"/>
  <c r="O194" i="27"/>
  <c r="O281" i="27"/>
  <c r="P251" i="27"/>
  <c r="P338" i="27"/>
  <c r="P182" i="27"/>
  <c r="P269" i="27"/>
  <c r="L248" i="27"/>
  <c r="L335" i="27"/>
  <c r="L218" i="27"/>
  <c r="L305" i="27"/>
  <c r="W230" i="27"/>
  <c r="W317" i="27"/>
  <c r="W203" i="27"/>
  <c r="W290" i="27"/>
  <c r="J185" i="27"/>
  <c r="J272" i="27"/>
  <c r="T239" i="27"/>
  <c r="T326" i="27"/>
  <c r="T206" i="27"/>
  <c r="T293" i="27"/>
  <c r="R230" i="27"/>
  <c r="R317" i="27"/>
  <c r="R254" i="27"/>
  <c r="R341" i="27"/>
  <c r="R191" i="27"/>
  <c r="R278" i="27"/>
  <c r="N215" i="27"/>
  <c r="N302" i="27"/>
  <c r="N182" i="27"/>
  <c r="N269" i="27"/>
  <c r="K206" i="27"/>
  <c r="K293" i="27"/>
  <c r="E227" i="27"/>
  <c r="E314" i="27"/>
  <c r="S239" i="27"/>
  <c r="S326" i="27"/>
  <c r="S194" i="27"/>
  <c r="S281" i="27"/>
  <c r="M212" i="27"/>
  <c r="M299" i="27"/>
  <c r="I245" i="27"/>
  <c r="I332" i="27"/>
  <c r="I188" i="27"/>
  <c r="I275" i="27"/>
  <c r="I224" i="27"/>
  <c r="I311" i="27"/>
  <c r="F257" i="27"/>
  <c r="F344" i="27"/>
  <c r="F200" i="27"/>
  <c r="F287" i="27"/>
  <c r="F188" i="27"/>
  <c r="F275" i="27"/>
  <c r="U242" i="27"/>
  <c r="U329" i="27"/>
  <c r="U233" i="27"/>
  <c r="U320" i="27"/>
  <c r="U194" i="27"/>
  <c r="U281" i="27"/>
  <c r="U206" i="27"/>
  <c r="U293" i="27"/>
  <c r="Q239" i="27"/>
  <c r="Q326" i="27"/>
  <c r="Q185" i="27"/>
  <c r="Q272" i="27"/>
  <c r="Q221" i="27"/>
  <c r="Q308" i="27"/>
  <c r="H245" i="27"/>
  <c r="H332" i="27"/>
  <c r="H191" i="27"/>
  <c r="H278" i="27"/>
  <c r="H227" i="27"/>
  <c r="H314" i="27"/>
  <c r="G233" i="27"/>
  <c r="G320" i="27"/>
  <c r="G221" i="27"/>
  <c r="G308" i="27"/>
  <c r="G209" i="27"/>
  <c r="G296" i="27"/>
  <c r="V239" i="27"/>
  <c r="V326" i="27"/>
  <c r="V242" i="27"/>
  <c r="V329" i="27"/>
  <c r="V191" i="27"/>
  <c r="V278" i="27"/>
  <c r="V227" i="27"/>
  <c r="V314" i="27"/>
  <c r="O248" i="27"/>
  <c r="O335" i="27"/>
  <c r="O215" i="27"/>
  <c r="O302" i="27"/>
  <c r="O227" i="27"/>
  <c r="O314" i="27"/>
  <c r="P248" i="27"/>
  <c r="P335" i="27"/>
  <c r="P191" i="27"/>
  <c r="P278" i="27"/>
  <c r="P227" i="27"/>
  <c r="P314" i="27"/>
  <c r="L239" i="27"/>
  <c r="L326" i="27"/>
  <c r="L206" i="27"/>
  <c r="L293" i="27"/>
  <c r="L194" i="27"/>
  <c r="L281" i="27"/>
  <c r="W236" i="27"/>
  <c r="W323" i="27"/>
  <c r="W242" i="27"/>
  <c r="W329" i="27"/>
  <c r="W212" i="27"/>
  <c r="W299" i="27"/>
  <c r="W224" i="27"/>
  <c r="W311" i="27"/>
  <c r="J230" i="27"/>
  <c r="J317" i="27"/>
  <c r="J206" i="27"/>
  <c r="J293" i="27"/>
  <c r="J218" i="27"/>
  <c r="J305" i="27"/>
  <c r="T236" i="27"/>
  <c r="T323" i="27"/>
  <c r="T182" i="27"/>
  <c r="T269" i="27"/>
  <c r="T191" i="27"/>
  <c r="T278" i="27"/>
  <c r="R248" i="27"/>
  <c r="R335" i="27"/>
  <c r="R212" i="27"/>
  <c r="R299" i="27"/>
  <c r="R224" i="27"/>
  <c r="R311" i="27"/>
  <c r="N239" i="27"/>
  <c r="N326" i="27"/>
  <c r="N242" i="27"/>
  <c r="N329" i="27"/>
  <c r="N191" i="27"/>
  <c r="N278" i="27"/>
  <c r="N227" i="27"/>
  <c r="N314" i="27"/>
  <c r="K230" i="27"/>
  <c r="K317" i="27"/>
  <c r="K182" i="27"/>
  <c r="K269" i="27"/>
  <c r="K215" i="27"/>
  <c r="K302" i="27"/>
  <c r="E251" i="27"/>
  <c r="E338" i="27"/>
  <c r="E185" i="27"/>
  <c r="E272" i="27"/>
  <c r="S236" i="27"/>
  <c r="S323" i="27"/>
  <c r="S182" i="27"/>
  <c r="S269" i="27"/>
  <c r="S215" i="27"/>
  <c r="S302" i="27"/>
  <c r="M257" i="27"/>
  <c r="M344" i="27"/>
  <c r="M200" i="27"/>
  <c r="M287" i="27"/>
  <c r="M188" i="27"/>
  <c r="M275" i="27"/>
  <c r="F221" i="27"/>
  <c r="F308" i="27"/>
  <c r="U182" i="27"/>
  <c r="U269" i="27"/>
  <c r="Q197" i="27"/>
  <c r="Q284" i="27"/>
  <c r="H203" i="27"/>
  <c r="H290" i="27"/>
  <c r="G197" i="27"/>
  <c r="G284" i="27"/>
  <c r="V203" i="27"/>
  <c r="V290" i="27"/>
  <c r="O191" i="27"/>
  <c r="O278" i="27"/>
  <c r="P245" i="27"/>
  <c r="P332" i="27"/>
  <c r="P203" i="27"/>
  <c r="P290" i="27"/>
  <c r="L182" i="27"/>
  <c r="L269" i="27"/>
  <c r="W239" i="27"/>
  <c r="W326" i="27"/>
  <c r="W200" i="27"/>
  <c r="W287" i="27"/>
  <c r="J182" i="27"/>
  <c r="J269" i="27"/>
  <c r="T257" i="27"/>
  <c r="T344" i="27"/>
  <c r="R233" i="27"/>
  <c r="R320" i="27"/>
  <c r="R200" i="27"/>
  <c r="R287" i="27"/>
  <c r="N212" i="27"/>
  <c r="N299" i="27"/>
  <c r="K257" i="27"/>
  <c r="K344" i="27"/>
  <c r="K191" i="27"/>
  <c r="K278" i="27"/>
  <c r="S257" i="27"/>
  <c r="S344" i="27"/>
  <c r="S191" i="27"/>
  <c r="S278" i="27"/>
  <c r="M221" i="27"/>
  <c r="M308" i="27"/>
  <c r="F233" i="27"/>
  <c r="F320" i="27"/>
  <c r="U227" i="27"/>
  <c r="U314" i="27"/>
  <c r="Q236" i="27"/>
  <c r="Q323" i="27"/>
  <c r="H212" i="27"/>
  <c r="H299" i="27"/>
  <c r="G254" i="27"/>
  <c r="G341" i="27"/>
  <c r="V236" i="27"/>
  <c r="V323" i="27"/>
  <c r="V212" i="27"/>
  <c r="V299" i="27"/>
  <c r="O245" i="27"/>
  <c r="O332" i="27"/>
  <c r="O203" i="27"/>
  <c r="O290" i="27"/>
  <c r="P212" i="27"/>
  <c r="P299" i="27"/>
  <c r="L236" i="27"/>
  <c r="L323" i="27"/>
  <c r="L215" i="27"/>
  <c r="L302" i="27"/>
  <c r="W257" i="27"/>
  <c r="W344" i="27"/>
  <c r="W188" i="27"/>
  <c r="W275" i="27"/>
  <c r="J257" i="27"/>
  <c r="J344" i="27"/>
  <c r="J194" i="27"/>
  <c r="J281" i="27"/>
  <c r="T203" i="27"/>
  <c r="T290" i="27"/>
  <c r="T212" i="27"/>
  <c r="T299" i="27"/>
  <c r="R188" i="27"/>
  <c r="R275" i="27"/>
  <c r="N236" i="27"/>
  <c r="N323" i="27"/>
  <c r="N224" i="27"/>
  <c r="N311" i="27"/>
  <c r="N203" i="27"/>
  <c r="N290" i="27"/>
  <c r="K203" i="27"/>
  <c r="K290" i="27"/>
  <c r="E245" i="27"/>
  <c r="E332" i="27"/>
  <c r="E182" i="27"/>
  <c r="E269" i="27"/>
  <c r="S203" i="27"/>
  <c r="S290" i="27"/>
  <c r="M254" i="27"/>
  <c r="M341" i="27"/>
  <c r="M209" i="27"/>
  <c r="M296" i="27"/>
  <c r="I239" i="27"/>
  <c r="I326" i="27"/>
  <c r="I185" i="27"/>
  <c r="I272" i="27"/>
  <c r="I221" i="27"/>
  <c r="I308" i="27"/>
  <c r="F254" i="27"/>
  <c r="F341" i="27"/>
  <c r="F197" i="27"/>
  <c r="F284" i="27"/>
  <c r="F185" i="27"/>
  <c r="F272" i="27"/>
  <c r="U236" i="27"/>
  <c r="U323" i="27"/>
  <c r="U203" i="27"/>
  <c r="U290" i="27"/>
  <c r="U191" i="27"/>
  <c r="U278" i="27"/>
  <c r="Q254" i="27"/>
  <c r="Q341" i="27"/>
  <c r="Q257" i="27"/>
  <c r="Q344" i="27"/>
  <c r="Q206" i="27"/>
  <c r="Q293" i="27"/>
  <c r="Q218" i="27"/>
  <c r="Q305" i="27"/>
  <c r="H239" i="27"/>
  <c r="H326" i="27"/>
  <c r="H188" i="27"/>
  <c r="H275" i="27"/>
  <c r="H224" i="27"/>
  <c r="H311" i="27"/>
  <c r="G251" i="27"/>
  <c r="G338" i="27"/>
  <c r="G218" i="27"/>
  <c r="G305" i="27"/>
  <c r="G206" i="27"/>
  <c r="G293" i="27"/>
  <c r="V257" i="27"/>
  <c r="V344" i="27"/>
  <c r="V200" i="27"/>
  <c r="V287" i="27"/>
  <c r="V188" i="27"/>
  <c r="V275" i="27"/>
  <c r="O236" i="27"/>
  <c r="O323" i="27"/>
  <c r="O242" i="27"/>
  <c r="O329" i="27"/>
  <c r="O212" i="27"/>
  <c r="O299" i="27"/>
  <c r="O224" i="27"/>
  <c r="O311" i="27"/>
  <c r="P242" i="27"/>
  <c r="P329" i="27"/>
  <c r="P188" i="27"/>
  <c r="P275" i="27"/>
  <c r="P224" i="27"/>
  <c r="P311" i="27"/>
  <c r="L230" i="27"/>
  <c r="L317" i="27"/>
  <c r="L227" i="27"/>
  <c r="L314" i="27"/>
  <c r="L191" i="27"/>
  <c r="L278" i="27"/>
  <c r="W254" i="27"/>
  <c r="W341" i="27"/>
  <c r="W221" i="27"/>
  <c r="W308" i="27"/>
  <c r="W209" i="27"/>
  <c r="W296" i="27"/>
  <c r="J251" i="27"/>
  <c r="J338" i="27"/>
  <c r="J254" i="27"/>
  <c r="J341" i="27"/>
  <c r="J227" i="27"/>
  <c r="J314" i="27"/>
  <c r="J215" i="27"/>
  <c r="J302" i="27"/>
  <c r="T224" i="27"/>
  <c r="T311" i="27"/>
  <c r="T200" i="27"/>
  <c r="T287" i="27"/>
  <c r="T188" i="27"/>
  <c r="T275" i="27"/>
  <c r="R245" i="27"/>
  <c r="R332" i="27"/>
  <c r="R209" i="27"/>
  <c r="R296" i="27"/>
  <c r="R221" i="27"/>
  <c r="R308" i="27"/>
  <c r="N257" i="27"/>
  <c r="N344" i="27"/>
  <c r="N200" i="27"/>
  <c r="N287" i="27"/>
  <c r="N188" i="27"/>
  <c r="N275" i="27"/>
  <c r="K248" i="27"/>
  <c r="K335" i="27"/>
  <c r="K254" i="27"/>
  <c r="K341" i="27"/>
  <c r="K224" i="27"/>
  <c r="K311" i="27"/>
  <c r="K212" i="27"/>
  <c r="K299" i="27"/>
  <c r="E203" i="27"/>
  <c r="E290" i="27"/>
  <c r="S248" i="27"/>
  <c r="S335" i="27"/>
  <c r="S254" i="27"/>
  <c r="S341" i="27"/>
  <c r="S224" i="27"/>
  <c r="S311" i="27"/>
  <c r="S212" i="27"/>
  <c r="S299" i="27"/>
  <c r="M251" i="27"/>
  <c r="M338" i="27"/>
  <c r="M197" i="27"/>
  <c r="M284" i="27"/>
  <c r="M185" i="27"/>
  <c r="M272" i="27"/>
  <c r="I209" i="27"/>
  <c r="I296" i="27"/>
  <c r="F209" i="27"/>
  <c r="F296" i="27"/>
  <c r="U215" i="27"/>
  <c r="U302" i="27"/>
  <c r="H242" i="27"/>
  <c r="H329" i="27"/>
  <c r="G185" i="27"/>
  <c r="G272" i="27"/>
  <c r="I230" i="27"/>
  <c r="I317" i="27"/>
  <c r="F251" i="27"/>
  <c r="F338" i="27"/>
  <c r="F230" i="27"/>
  <c r="F317" i="27"/>
  <c r="U224" i="27"/>
  <c r="U311" i="27"/>
  <c r="Q251" i="27"/>
  <c r="Q338" i="27"/>
  <c r="Q182" i="27"/>
  <c r="Q269" i="27"/>
  <c r="H230" i="27"/>
  <c r="H317" i="27"/>
  <c r="G248" i="27"/>
  <c r="G335" i="27"/>
  <c r="G182" i="27"/>
  <c r="G269" i="27"/>
  <c r="V221" i="27"/>
  <c r="V308" i="27"/>
  <c r="O239" i="27"/>
  <c r="O326" i="27"/>
  <c r="O200" i="27"/>
  <c r="O287" i="27"/>
  <c r="P233" i="27"/>
  <c r="P320" i="27"/>
  <c r="L257" i="27"/>
  <c r="L344" i="27"/>
  <c r="W251" i="27"/>
  <c r="W338" i="27"/>
  <c r="W185" i="27"/>
  <c r="W272" i="27"/>
  <c r="J233" i="27"/>
  <c r="J320" i="27"/>
  <c r="T254" i="27"/>
  <c r="T341" i="27"/>
  <c r="T233" i="27"/>
  <c r="T320" i="27"/>
  <c r="R197" i="27"/>
  <c r="R284" i="27"/>
  <c r="N221" i="27"/>
  <c r="N308" i="27"/>
  <c r="K245" i="27"/>
  <c r="K332" i="27"/>
  <c r="K188" i="27"/>
  <c r="K275" i="27"/>
  <c r="S233" i="27"/>
  <c r="S320" i="27"/>
  <c r="S200" i="27"/>
  <c r="S287" i="27"/>
  <c r="S188" i="27"/>
  <c r="S275" i="27"/>
  <c r="M233" i="27"/>
  <c r="M320" i="27"/>
  <c r="M230" i="27"/>
  <c r="M317" i="27"/>
  <c r="D203" i="27"/>
  <c r="D290" i="27"/>
  <c r="D197" i="27"/>
  <c r="D284" i="27"/>
  <c r="D185" i="27"/>
  <c r="D272" i="27"/>
  <c r="E96" i="20"/>
  <c r="E6" i="27" s="1"/>
  <c r="E93" i="27" s="1"/>
  <c r="F96" i="20"/>
  <c r="F6" i="27" s="1"/>
  <c r="G96" i="20"/>
  <c r="G6" i="27" s="1"/>
  <c r="H96" i="20"/>
  <c r="H6" i="27" s="1"/>
  <c r="I96" i="20"/>
  <c r="I6" i="27" s="1"/>
  <c r="J96" i="20"/>
  <c r="J6" i="27" s="1"/>
  <c r="K96" i="20"/>
  <c r="K6" i="27" s="1"/>
  <c r="L96" i="20"/>
  <c r="L6" i="27" s="1"/>
  <c r="M96" i="20"/>
  <c r="M6" i="27" s="1"/>
  <c r="N96" i="20"/>
  <c r="N6" i="27" s="1"/>
  <c r="O96" i="20"/>
  <c r="O6" i="27" s="1"/>
  <c r="P96" i="20"/>
  <c r="P6" i="27" s="1"/>
  <c r="Q96" i="20"/>
  <c r="Q6" i="27" s="1"/>
  <c r="R96" i="20"/>
  <c r="R6" i="27" s="1"/>
  <c r="S96" i="20"/>
  <c r="S6" i="27" s="1"/>
  <c r="T96" i="20"/>
  <c r="T6" i="27" s="1"/>
  <c r="U96" i="20"/>
  <c r="U6" i="27" s="1"/>
  <c r="V96" i="20"/>
  <c r="V6" i="27" s="1"/>
  <c r="W96" i="20"/>
  <c r="W6" i="27" s="1"/>
  <c r="E97" i="20"/>
  <c r="E7" i="27" s="1"/>
  <c r="E94" i="27" s="1"/>
  <c r="E99" i="20"/>
  <c r="E9" i="27" s="1"/>
  <c r="E100" i="20"/>
  <c r="E10" i="27" s="1"/>
  <c r="E97" i="27" s="1"/>
  <c r="E102" i="20"/>
  <c r="E12" i="27" s="1"/>
  <c r="E99" i="27" s="1"/>
  <c r="E103" i="20"/>
  <c r="E13" i="27" s="1"/>
  <c r="E100" i="27" s="1"/>
  <c r="E104" i="20"/>
  <c r="E14" i="27" s="1"/>
  <c r="E101" i="27" s="1"/>
  <c r="E105" i="20"/>
  <c r="E15" i="27" s="1"/>
  <c r="E102" i="27" s="1"/>
  <c r="E106" i="20"/>
  <c r="E16" i="27" s="1"/>
  <c r="E103" i="27" s="1"/>
  <c r="E108" i="20"/>
  <c r="E18" i="27" s="1"/>
  <c r="E105" i="27" s="1"/>
  <c r="E109" i="20"/>
  <c r="E19" i="27" s="1"/>
  <c r="E106" i="27" s="1"/>
  <c r="E110" i="20"/>
  <c r="E20" i="27" s="1"/>
  <c r="E107" i="27" s="1"/>
  <c r="E111" i="20"/>
  <c r="E21" i="27" s="1"/>
  <c r="E108" i="27" s="1"/>
  <c r="E112" i="20"/>
  <c r="E22" i="27" s="1"/>
  <c r="E109" i="27" s="1"/>
  <c r="E114" i="20"/>
  <c r="E115" i="20"/>
  <c r="E25" i="27" s="1"/>
  <c r="E112" i="27" s="1"/>
  <c r="E116" i="20"/>
  <c r="E26" i="27" s="1"/>
  <c r="E113" i="27" s="1"/>
  <c r="E117" i="20"/>
  <c r="E27" i="27" s="1"/>
  <c r="E114" i="27" s="1"/>
  <c r="E118" i="20"/>
  <c r="E28" i="27" s="1"/>
  <c r="E115" i="27" s="1"/>
  <c r="E120" i="20"/>
  <c r="E121" i="20"/>
  <c r="E31" i="27" s="1"/>
  <c r="E122" i="20"/>
  <c r="E32" i="27" s="1"/>
  <c r="E119" i="27" s="1"/>
  <c r="E123" i="20"/>
  <c r="E33" i="27" s="1"/>
  <c r="E120" i="27" s="1"/>
  <c r="E124" i="20"/>
  <c r="E34" i="27" s="1"/>
  <c r="E121" i="27" s="1"/>
  <c r="E126" i="20"/>
  <c r="E36" i="27" s="1"/>
  <c r="E123" i="27" s="1"/>
  <c r="E127" i="20"/>
  <c r="E37" i="27" s="1"/>
  <c r="E124" i="27" s="1"/>
  <c r="E128" i="20"/>
  <c r="E38" i="27" s="1"/>
  <c r="E125" i="27" s="1"/>
  <c r="E129" i="20"/>
  <c r="E39" i="27" s="1"/>
  <c r="E126" i="27" s="1"/>
  <c r="E130" i="20"/>
  <c r="E40" i="27" s="1"/>
  <c r="E127" i="27" s="1"/>
  <c r="E132" i="20"/>
  <c r="E42" i="27" s="1"/>
  <c r="E129" i="27" s="1"/>
  <c r="E133" i="20"/>
  <c r="E43" i="27" s="1"/>
  <c r="E130" i="27" s="1"/>
  <c r="E134" i="20"/>
  <c r="E44" i="27" s="1"/>
  <c r="E131" i="27" s="1"/>
  <c r="E135" i="20"/>
  <c r="E45" i="27" s="1"/>
  <c r="E132" i="27" s="1"/>
  <c r="E136" i="20"/>
  <c r="E46" i="27" s="1"/>
  <c r="E133" i="27" s="1"/>
  <c r="E138" i="20"/>
  <c r="E48" i="27" s="1"/>
  <c r="E135" i="27" s="1"/>
  <c r="E139" i="20"/>
  <c r="E49" i="27" s="1"/>
  <c r="E136" i="27" s="1"/>
  <c r="E140" i="20"/>
  <c r="E50" i="27" s="1"/>
  <c r="E137" i="27" s="1"/>
  <c r="E141" i="20"/>
  <c r="E51" i="27" s="1"/>
  <c r="E138" i="27" s="1"/>
  <c r="E142" i="20"/>
  <c r="E52" i="27" s="1"/>
  <c r="E139" i="27" s="1"/>
  <c r="E144" i="20"/>
  <c r="E54" i="27" s="1"/>
  <c r="E141" i="27" s="1"/>
  <c r="E145" i="20"/>
  <c r="E55" i="27" s="1"/>
  <c r="E142" i="27" s="1"/>
  <c r="E146" i="20"/>
  <c r="E56" i="27" s="1"/>
  <c r="E143" i="27" s="1"/>
  <c r="E147" i="20"/>
  <c r="E57" i="27" s="1"/>
  <c r="E144" i="27" s="1"/>
  <c r="E148" i="20"/>
  <c r="E58" i="27" s="1"/>
  <c r="E145" i="27" s="1"/>
  <c r="E150" i="20"/>
  <c r="E60" i="27" s="1"/>
  <c r="E147" i="27" s="1"/>
  <c r="E151" i="20"/>
  <c r="E61" i="27" s="1"/>
  <c r="E148" i="27" s="1"/>
  <c r="E152" i="20"/>
  <c r="E62" i="27" s="1"/>
  <c r="E149" i="27" s="1"/>
  <c r="E153" i="20"/>
  <c r="E63" i="27" s="1"/>
  <c r="E150" i="27" s="1"/>
  <c r="E154" i="20"/>
  <c r="E64" i="27" s="1"/>
  <c r="E151" i="27" s="1"/>
  <c r="E156" i="20"/>
  <c r="E66" i="27" s="1"/>
  <c r="E153" i="27" s="1"/>
  <c r="E157" i="20"/>
  <c r="E67" i="27" s="1"/>
  <c r="E154" i="27" s="1"/>
  <c r="E158" i="20"/>
  <c r="E68" i="27" s="1"/>
  <c r="E155" i="27" s="1"/>
  <c r="E159" i="20"/>
  <c r="E69" i="27" s="1"/>
  <c r="E156" i="27" s="1"/>
  <c r="E160" i="20"/>
  <c r="E70" i="27" s="1"/>
  <c r="E157" i="27" s="1"/>
  <c r="E162" i="20"/>
  <c r="E72" i="27" s="1"/>
  <c r="E159" i="27" s="1"/>
  <c r="E163" i="20"/>
  <c r="E73" i="27" s="1"/>
  <c r="E160" i="27" s="1"/>
  <c r="E164" i="20"/>
  <c r="E74" i="27" s="1"/>
  <c r="E161" i="27" s="1"/>
  <c r="E165" i="20"/>
  <c r="E75" i="27" s="1"/>
  <c r="E162" i="27" s="1"/>
  <c r="E166" i="20"/>
  <c r="E76" i="27" s="1"/>
  <c r="E163" i="27" s="1"/>
  <c r="E168" i="20"/>
  <c r="E78" i="27" s="1"/>
  <c r="E165" i="27" s="1"/>
  <c r="E169" i="20"/>
  <c r="E79" i="27" s="1"/>
  <c r="E166" i="27" s="1"/>
  <c r="E170" i="20"/>
  <c r="E80" i="27" s="1"/>
  <c r="E167" i="27" s="1"/>
  <c r="E171" i="20"/>
  <c r="E81" i="27" s="1"/>
  <c r="E168" i="27" s="1"/>
  <c r="E172" i="20"/>
  <c r="E82" i="27" s="1"/>
  <c r="E169" i="27" s="1"/>
  <c r="E174" i="20"/>
  <c r="E84" i="27" s="1"/>
  <c r="E171" i="27" s="1"/>
  <c r="D171" i="20"/>
  <c r="D81" i="27" s="1"/>
  <c r="D168" i="27" s="1"/>
  <c r="D170" i="20"/>
  <c r="D80" i="27" s="1"/>
  <c r="D167" i="27" s="1"/>
  <c r="D165" i="20"/>
  <c r="D75" i="27" s="1"/>
  <c r="D162" i="27" s="1"/>
  <c r="D164" i="20"/>
  <c r="D74" i="27" s="1"/>
  <c r="D161" i="27" s="1"/>
  <c r="D159" i="20"/>
  <c r="D69" i="27" s="1"/>
  <c r="D156" i="27" s="1"/>
  <c r="D158" i="20"/>
  <c r="D68" i="27" s="1"/>
  <c r="D155" i="27" s="1"/>
  <c r="D153" i="20"/>
  <c r="D63" i="27" s="1"/>
  <c r="D150" i="27" s="1"/>
  <c r="D152" i="20"/>
  <c r="D62" i="27" s="1"/>
  <c r="D149" i="27" s="1"/>
  <c r="D147" i="20"/>
  <c r="D57" i="27" s="1"/>
  <c r="D144" i="27" s="1"/>
  <c r="D146" i="20"/>
  <c r="D56" i="27" s="1"/>
  <c r="D143" i="27" s="1"/>
  <c r="D141" i="20"/>
  <c r="D51" i="27" s="1"/>
  <c r="D138" i="27" s="1"/>
  <c r="D140" i="20"/>
  <c r="D50" i="27" s="1"/>
  <c r="D137" i="27" s="1"/>
  <c r="D135" i="20"/>
  <c r="D45" i="27" s="1"/>
  <c r="D132" i="27" s="1"/>
  <c r="D134" i="20"/>
  <c r="D44" i="27" s="1"/>
  <c r="D131" i="27" s="1"/>
  <c r="D129" i="20"/>
  <c r="D39" i="27" s="1"/>
  <c r="D126" i="27" s="1"/>
  <c r="D128" i="20"/>
  <c r="D38" i="27" s="1"/>
  <c r="D125" i="27" s="1"/>
  <c r="D123" i="20"/>
  <c r="D33" i="27" s="1"/>
  <c r="D120" i="27" s="1"/>
  <c r="D122" i="20"/>
  <c r="D32" i="27" s="1"/>
  <c r="D119" i="27" s="1"/>
  <c r="D117" i="20"/>
  <c r="D27" i="27" s="1"/>
  <c r="D114" i="27" s="1"/>
  <c r="D116" i="20"/>
  <c r="D26" i="27" s="1"/>
  <c r="D113" i="27" s="1"/>
  <c r="D111" i="20"/>
  <c r="D21" i="27" s="1"/>
  <c r="D108" i="27" s="1"/>
  <c r="D110" i="20"/>
  <c r="D20" i="27" s="1"/>
  <c r="D107" i="27" s="1"/>
  <c r="D105" i="20"/>
  <c r="D15" i="27" s="1"/>
  <c r="D102" i="27" s="1"/>
  <c r="D450" i="27" s="1"/>
  <c r="D104" i="20"/>
  <c r="D14" i="27" s="1"/>
  <c r="D101" i="27" s="1"/>
  <c r="D449" i="27" s="1"/>
  <c r="D99" i="20"/>
  <c r="D9" i="27" s="1"/>
  <c r="D96" i="27" s="1"/>
  <c r="D98" i="20"/>
  <c r="D8" i="27" s="1"/>
  <c r="D101" i="20"/>
  <c r="D97" i="20"/>
  <c r="D7" i="27" s="1"/>
  <c r="D94" i="27" s="1"/>
  <c r="D100" i="20"/>
  <c r="D10" i="27" s="1"/>
  <c r="D97" i="27" s="1"/>
  <c r="D102" i="20"/>
  <c r="D103" i="20"/>
  <c r="D106" i="20"/>
  <c r="D107" i="20"/>
  <c r="D17" i="27" s="1"/>
  <c r="D104" i="27" s="1"/>
  <c r="D452" i="27" s="1"/>
  <c r="D108" i="20"/>
  <c r="D109" i="20"/>
  <c r="D19" i="27" s="1"/>
  <c r="D106" i="27" s="1"/>
  <c r="D112" i="20"/>
  <c r="D22" i="27" s="1"/>
  <c r="D109" i="27" s="1"/>
  <c r="D113" i="20"/>
  <c r="D114" i="20"/>
  <c r="D115" i="20"/>
  <c r="D25" i="27" s="1"/>
  <c r="D112" i="27" s="1"/>
  <c r="D118" i="20"/>
  <c r="D28" i="27" s="1"/>
  <c r="D115" i="27" s="1"/>
  <c r="D119" i="20"/>
  <c r="D120" i="20"/>
  <c r="D121" i="20"/>
  <c r="D124" i="20"/>
  <c r="D34" i="27" s="1"/>
  <c r="D125" i="20"/>
  <c r="D35" i="27" s="1"/>
  <c r="D122" i="27" s="1"/>
  <c r="D383" i="27" s="1"/>
  <c r="D126" i="20"/>
  <c r="D36" i="27" s="1"/>
  <c r="D123" i="27" s="1"/>
  <c r="D127" i="20"/>
  <c r="D37" i="27" s="1"/>
  <c r="D124" i="27" s="1"/>
  <c r="D130" i="20"/>
  <c r="D40" i="27" s="1"/>
  <c r="D127" i="27" s="1"/>
  <c r="D131" i="20"/>
  <c r="D41" i="27" s="1"/>
  <c r="D128" i="27" s="1"/>
  <c r="D389" i="27" s="1"/>
  <c r="D132" i="20"/>
  <c r="D42" i="27" s="1"/>
  <c r="D129" i="27" s="1"/>
  <c r="D133" i="20"/>
  <c r="D43" i="27" s="1"/>
  <c r="D130" i="27" s="1"/>
  <c r="D136" i="20"/>
  <c r="D46" i="27" s="1"/>
  <c r="D133" i="27" s="1"/>
  <c r="D137" i="20"/>
  <c r="D47" i="27" s="1"/>
  <c r="D134" i="27" s="1"/>
  <c r="D221" i="27" s="1"/>
  <c r="D138" i="20"/>
  <c r="D48" i="27" s="1"/>
  <c r="D135" i="27" s="1"/>
  <c r="D139" i="20"/>
  <c r="D49" i="27" s="1"/>
  <c r="D136" i="27" s="1"/>
  <c r="D142" i="20"/>
  <c r="D52" i="27" s="1"/>
  <c r="D139" i="27" s="1"/>
  <c r="D143" i="20"/>
  <c r="D53" i="27" s="1"/>
  <c r="D140" i="27" s="1"/>
  <c r="D227" i="27" s="1"/>
  <c r="D144" i="20"/>
  <c r="D54" i="27" s="1"/>
  <c r="D141" i="27" s="1"/>
  <c r="D145" i="20"/>
  <c r="D55" i="27" s="1"/>
  <c r="D142" i="27" s="1"/>
  <c r="D148" i="20"/>
  <c r="D58" i="27" s="1"/>
  <c r="D145" i="27" s="1"/>
  <c r="D149" i="20"/>
  <c r="D59" i="27" s="1"/>
  <c r="D146" i="27" s="1"/>
  <c r="D407" i="27" s="1"/>
  <c r="D150" i="20"/>
  <c r="D60" i="27" s="1"/>
  <c r="D147" i="27" s="1"/>
  <c r="D151" i="20"/>
  <c r="D61" i="27" s="1"/>
  <c r="D148" i="27" s="1"/>
  <c r="D154" i="20"/>
  <c r="D64" i="27" s="1"/>
  <c r="D151" i="27" s="1"/>
  <c r="D155" i="20"/>
  <c r="D65" i="27" s="1"/>
  <c r="D152" i="27" s="1"/>
  <c r="D239" i="27" s="1"/>
  <c r="D156" i="20"/>
  <c r="D66" i="27" s="1"/>
  <c r="D153" i="27" s="1"/>
  <c r="D157" i="20"/>
  <c r="D67" i="27" s="1"/>
  <c r="D154" i="27" s="1"/>
  <c r="D160" i="20"/>
  <c r="D70" i="27" s="1"/>
  <c r="D157" i="27" s="1"/>
  <c r="D161" i="20"/>
  <c r="D71" i="27" s="1"/>
  <c r="D158" i="27" s="1"/>
  <c r="D245" i="27" s="1"/>
  <c r="D162" i="20"/>
  <c r="D72" i="27" s="1"/>
  <c r="D159" i="27" s="1"/>
  <c r="D163" i="20"/>
  <c r="D73" i="27" s="1"/>
  <c r="D160" i="27" s="1"/>
  <c r="D166" i="20"/>
  <c r="D76" i="27" s="1"/>
  <c r="D163" i="27" s="1"/>
  <c r="D167" i="20"/>
  <c r="D77" i="27" s="1"/>
  <c r="D164" i="27" s="1"/>
  <c r="D251" i="27" s="1"/>
  <c r="D168" i="20"/>
  <c r="D78" i="27" s="1"/>
  <c r="D165" i="27" s="1"/>
  <c r="D169" i="20"/>
  <c r="D79" i="27" s="1"/>
  <c r="D166" i="27" s="1"/>
  <c r="D172" i="20"/>
  <c r="D82" i="27" s="1"/>
  <c r="D169" i="27" s="1"/>
  <c r="D173" i="20"/>
  <c r="D83" i="27" s="1"/>
  <c r="D170" i="27" s="1"/>
  <c r="D431" i="27" s="1"/>
  <c r="D174" i="20"/>
  <c r="D84" i="27" s="1"/>
  <c r="D171" i="27" s="1"/>
  <c r="D96" i="20"/>
  <c r="D6" i="27" s="1"/>
  <c r="D93" i="27" s="1"/>
  <c r="D90" i="20"/>
  <c r="D191" i="27" l="1"/>
  <c r="D365" i="27"/>
  <c r="D278" i="27"/>
  <c r="E366" i="27"/>
  <c r="E453" i="27"/>
  <c r="E192" i="27"/>
  <c r="E279" i="27"/>
  <c r="E360" i="27"/>
  <c r="E186" i="27"/>
  <c r="E447" i="27"/>
  <c r="E273" i="27"/>
  <c r="D320" i="27"/>
  <c r="D500" i="27"/>
  <c r="D302" i="27"/>
  <c r="D215" i="27"/>
  <c r="D326" i="27"/>
  <c r="D344" i="27"/>
  <c r="D296" i="27"/>
  <c r="D476" i="27"/>
  <c r="D432" i="27"/>
  <c r="D519" i="27"/>
  <c r="D345" i="27"/>
  <c r="D258" i="27"/>
  <c r="E390" i="27"/>
  <c r="E477" i="27"/>
  <c r="E216" i="27"/>
  <c r="E303" i="27"/>
  <c r="D209" i="27"/>
  <c r="D233" i="27"/>
  <c r="D257" i="27"/>
  <c r="D413" i="27"/>
  <c r="D482" i="27"/>
  <c r="D506" i="27"/>
  <c r="D384" i="27"/>
  <c r="D471" i="27"/>
  <c r="D210" i="27"/>
  <c r="D297" i="27"/>
  <c r="D121" i="27"/>
  <c r="D174" i="27" s="1"/>
  <c r="D87" i="27"/>
  <c r="D395" i="27"/>
  <c r="D419" i="27"/>
  <c r="D246" i="27"/>
  <c r="D333" i="27"/>
  <c r="D420" i="27"/>
  <c r="D507" i="27"/>
  <c r="E426" i="27"/>
  <c r="E513" i="27"/>
  <c r="E252" i="27"/>
  <c r="E339" i="27"/>
  <c r="D252" i="27"/>
  <c r="D513" i="27"/>
  <c r="D339" i="27"/>
  <c r="D426" i="27"/>
  <c r="D414" i="27"/>
  <c r="D501" i="27"/>
  <c r="D327" i="27"/>
  <c r="D240" i="27"/>
  <c r="D228" i="27"/>
  <c r="D315" i="27"/>
  <c r="D489" i="27"/>
  <c r="D402" i="27"/>
  <c r="D390" i="27"/>
  <c r="D303" i="27"/>
  <c r="D477" i="27"/>
  <c r="D216" i="27"/>
  <c r="E222" i="27"/>
  <c r="E309" i="27"/>
  <c r="E396" i="27"/>
  <c r="E483" i="27"/>
  <c r="D308" i="27"/>
  <c r="D332" i="27"/>
  <c r="D488" i="27"/>
  <c r="D512" i="27"/>
  <c r="D408" i="27"/>
  <c r="D321" i="27"/>
  <c r="D495" i="27"/>
  <c r="D234" i="27"/>
  <c r="E414" i="27"/>
  <c r="E501" i="27"/>
  <c r="E240" i="27"/>
  <c r="E327" i="27"/>
  <c r="D401" i="27"/>
  <c r="D425" i="27"/>
  <c r="D222" i="27"/>
  <c r="D309" i="27"/>
  <c r="D396" i="27"/>
  <c r="D483" i="27"/>
  <c r="E507" i="27"/>
  <c r="E420" i="27"/>
  <c r="E246" i="27"/>
  <c r="E333" i="27"/>
  <c r="E234" i="27"/>
  <c r="E321" i="27"/>
  <c r="E408" i="27"/>
  <c r="E495" i="27"/>
  <c r="E432" i="27"/>
  <c r="E258" i="27"/>
  <c r="E519" i="27"/>
  <c r="E345" i="27"/>
  <c r="E210" i="27"/>
  <c r="E297" i="27"/>
  <c r="E384" i="27"/>
  <c r="E471" i="27"/>
  <c r="D314" i="27"/>
  <c r="D338" i="27"/>
  <c r="D470" i="27"/>
  <c r="D494" i="27"/>
  <c r="D518" i="27"/>
  <c r="E402" i="27"/>
  <c r="E489" i="27"/>
  <c r="E228" i="27"/>
  <c r="E315" i="27"/>
  <c r="E87" i="27"/>
  <c r="E118" i="27"/>
  <c r="E174" i="27" s="1"/>
  <c r="S93" i="27"/>
  <c r="S173" i="27" s="1"/>
  <c r="S86" i="27"/>
  <c r="K93" i="27"/>
  <c r="K173" i="27" s="1"/>
  <c r="K86" i="27"/>
  <c r="I93" i="27"/>
  <c r="I173" i="27" s="1"/>
  <c r="I86" i="27"/>
  <c r="R93" i="27"/>
  <c r="R173" i="27" s="1"/>
  <c r="R86" i="27"/>
  <c r="J93" i="27"/>
  <c r="J173" i="27" s="1"/>
  <c r="J86" i="27"/>
  <c r="H93" i="27"/>
  <c r="H173" i="27" s="1"/>
  <c r="H86" i="27"/>
  <c r="Q93" i="27"/>
  <c r="Q173" i="27" s="1"/>
  <c r="Q86" i="27"/>
  <c r="P93" i="27"/>
  <c r="P173" i="27" s="1"/>
  <c r="P86" i="27"/>
  <c r="W93" i="27"/>
  <c r="W173" i="27" s="1"/>
  <c r="W86" i="27"/>
  <c r="O93" i="27"/>
  <c r="O173" i="27" s="1"/>
  <c r="O86" i="27"/>
  <c r="G93" i="27"/>
  <c r="G173" i="27" s="1"/>
  <c r="G86" i="27"/>
  <c r="V93" i="27"/>
  <c r="V173" i="27" s="1"/>
  <c r="V86" i="27"/>
  <c r="N93" i="27"/>
  <c r="N173" i="27" s="1"/>
  <c r="N86" i="27"/>
  <c r="U93" i="27"/>
  <c r="U173" i="27" s="1"/>
  <c r="U86" i="27"/>
  <c r="M93" i="27"/>
  <c r="M173" i="27" s="1"/>
  <c r="M86" i="27"/>
  <c r="T93" i="27"/>
  <c r="T173" i="27" s="1"/>
  <c r="T86" i="27"/>
  <c r="L93" i="27"/>
  <c r="L173" i="27" s="1"/>
  <c r="L86" i="27"/>
  <c r="F93" i="27"/>
  <c r="F173" i="27" s="1"/>
  <c r="F86" i="27"/>
  <c r="E86" i="27"/>
  <c r="D86" i="27"/>
  <c r="E416" i="27"/>
  <c r="E503" i="27"/>
  <c r="E387" i="27"/>
  <c r="E474" i="27"/>
  <c r="E368" i="27"/>
  <c r="E455" i="27"/>
  <c r="E405" i="27"/>
  <c r="E492" i="27"/>
  <c r="E386" i="27"/>
  <c r="E473" i="27"/>
  <c r="E423" i="27"/>
  <c r="E510" i="27"/>
  <c r="E404" i="27"/>
  <c r="E491" i="27"/>
  <c r="E375" i="27"/>
  <c r="E462" i="27"/>
  <c r="E422" i="27"/>
  <c r="E509" i="27"/>
  <c r="E393" i="27"/>
  <c r="E480" i="27"/>
  <c r="E374" i="27"/>
  <c r="E461" i="27"/>
  <c r="E411" i="27"/>
  <c r="E498" i="27"/>
  <c r="E392" i="27"/>
  <c r="E479" i="27"/>
  <c r="E363" i="27"/>
  <c r="E450" i="27"/>
  <c r="E429" i="27"/>
  <c r="E516" i="27"/>
  <c r="E410" i="27"/>
  <c r="E497" i="27"/>
  <c r="E381" i="27"/>
  <c r="E468" i="27"/>
  <c r="E362" i="27"/>
  <c r="E449" i="27"/>
  <c r="E428" i="27"/>
  <c r="E515" i="27"/>
  <c r="E399" i="27"/>
  <c r="E486" i="27"/>
  <c r="E380" i="27"/>
  <c r="E467" i="27"/>
  <c r="E417" i="27"/>
  <c r="E504" i="27"/>
  <c r="E398" i="27"/>
  <c r="E485" i="27"/>
  <c r="E369" i="27"/>
  <c r="E456" i="27"/>
  <c r="D428" i="27"/>
  <c r="D515" i="27"/>
  <c r="D429" i="27"/>
  <c r="D516" i="27"/>
  <c r="D422" i="27"/>
  <c r="D509" i="27"/>
  <c r="D423" i="27"/>
  <c r="D510" i="27"/>
  <c r="D416" i="27"/>
  <c r="D503" i="27"/>
  <c r="D417" i="27"/>
  <c r="D504" i="27"/>
  <c r="D410" i="27"/>
  <c r="D497" i="27"/>
  <c r="D411" i="27"/>
  <c r="D498" i="27"/>
  <c r="D404" i="27"/>
  <c r="D491" i="27"/>
  <c r="D405" i="27"/>
  <c r="D492" i="27"/>
  <c r="D398" i="27"/>
  <c r="D485" i="27"/>
  <c r="D399" i="27"/>
  <c r="D486" i="27"/>
  <c r="D393" i="27"/>
  <c r="D480" i="27"/>
  <c r="D392" i="27"/>
  <c r="D479" i="27"/>
  <c r="D386" i="27"/>
  <c r="D473" i="27"/>
  <c r="D387" i="27"/>
  <c r="D474" i="27"/>
  <c r="D380" i="27"/>
  <c r="D467" i="27"/>
  <c r="D381" i="27"/>
  <c r="D468" i="27"/>
  <c r="D375" i="27"/>
  <c r="D462" i="27"/>
  <c r="D374" i="27"/>
  <c r="D461" i="27"/>
  <c r="D369" i="27"/>
  <c r="D456" i="27"/>
  <c r="D368" i="27"/>
  <c r="D455" i="27"/>
  <c r="D357" i="27"/>
  <c r="D444" i="27"/>
  <c r="D275" i="27"/>
  <c r="D362" i="27"/>
  <c r="D276" i="27"/>
  <c r="D363" i="27"/>
  <c r="E219" i="27"/>
  <c r="E306" i="27"/>
  <c r="E236" i="27"/>
  <c r="E323" i="27"/>
  <c r="E254" i="27"/>
  <c r="E341" i="27"/>
  <c r="E225" i="27"/>
  <c r="E312" i="27"/>
  <c r="E206" i="27"/>
  <c r="E293" i="27"/>
  <c r="E195" i="27"/>
  <c r="E282" i="27"/>
  <c r="E242" i="27"/>
  <c r="E329" i="27"/>
  <c r="E213" i="27"/>
  <c r="E300" i="27"/>
  <c r="E194" i="27"/>
  <c r="E281" i="27"/>
  <c r="E243" i="27"/>
  <c r="E330" i="27"/>
  <c r="E231" i="27"/>
  <c r="E318" i="27"/>
  <c r="E224" i="27"/>
  <c r="E311" i="27"/>
  <c r="E212" i="27"/>
  <c r="E299" i="27"/>
  <c r="E249" i="27"/>
  <c r="E336" i="27"/>
  <c r="E230" i="27"/>
  <c r="E317" i="27"/>
  <c r="E201" i="27"/>
  <c r="E288" i="27"/>
  <c r="E200" i="27"/>
  <c r="E287" i="27"/>
  <c r="E237" i="27"/>
  <c r="E324" i="27"/>
  <c r="E218" i="27"/>
  <c r="E305" i="27"/>
  <c r="E189" i="27"/>
  <c r="E276" i="27"/>
  <c r="E248" i="27"/>
  <c r="E335" i="27"/>
  <c r="E255" i="27"/>
  <c r="E342" i="27"/>
  <c r="E207" i="27"/>
  <c r="E294" i="27"/>
  <c r="E188" i="27"/>
  <c r="E275" i="27"/>
  <c r="D255" i="27"/>
  <c r="D342" i="27"/>
  <c r="D254" i="27"/>
  <c r="D341" i="27"/>
  <c r="D249" i="27"/>
  <c r="D336" i="27"/>
  <c r="D248" i="27"/>
  <c r="D335" i="27"/>
  <c r="D243" i="27"/>
  <c r="D330" i="27"/>
  <c r="D242" i="27"/>
  <c r="D329" i="27"/>
  <c r="D236" i="27"/>
  <c r="D323" i="27"/>
  <c r="D237" i="27"/>
  <c r="D324" i="27"/>
  <c r="D230" i="27"/>
  <c r="D317" i="27"/>
  <c r="D231" i="27"/>
  <c r="D318" i="27"/>
  <c r="D224" i="27"/>
  <c r="D311" i="27"/>
  <c r="D225" i="27"/>
  <c r="D312" i="27"/>
  <c r="D218" i="27"/>
  <c r="D305" i="27"/>
  <c r="D219" i="27"/>
  <c r="D306" i="27"/>
  <c r="D212" i="27"/>
  <c r="D299" i="27"/>
  <c r="D213" i="27"/>
  <c r="D300" i="27"/>
  <c r="D207" i="27"/>
  <c r="D294" i="27"/>
  <c r="D206" i="27"/>
  <c r="D293" i="27"/>
  <c r="D201" i="27"/>
  <c r="D288" i="27"/>
  <c r="D200" i="27"/>
  <c r="D287" i="27"/>
  <c r="D194" i="27"/>
  <c r="D281" i="27"/>
  <c r="D195" i="27"/>
  <c r="D282" i="27"/>
  <c r="D188" i="27"/>
  <c r="D189" i="27"/>
  <c r="D183" i="27"/>
  <c r="D270" i="27"/>
  <c r="D95" i="27"/>
  <c r="E96" i="27"/>
  <c r="J177" i="20"/>
  <c r="D177" i="20"/>
  <c r="F177" i="20"/>
  <c r="N177" i="20"/>
  <c r="V177" i="20"/>
  <c r="R177" i="20"/>
  <c r="D176" i="20"/>
  <c r="G177" i="20"/>
  <c r="O177" i="20"/>
  <c r="W177" i="20"/>
  <c r="H177" i="20"/>
  <c r="P177" i="20"/>
  <c r="Q177" i="20"/>
  <c r="I177" i="20"/>
  <c r="J176" i="20"/>
  <c r="R176" i="20"/>
  <c r="K176" i="20"/>
  <c r="S176" i="20"/>
  <c r="L176" i="20"/>
  <c r="T176" i="20"/>
  <c r="E176" i="20"/>
  <c r="M176" i="20"/>
  <c r="U176" i="20"/>
  <c r="G176" i="20"/>
  <c r="O176" i="20"/>
  <c r="W176" i="20"/>
  <c r="K177" i="20"/>
  <c r="S177" i="20"/>
  <c r="H176" i="20"/>
  <c r="P176" i="20"/>
  <c r="L177" i="20"/>
  <c r="T177" i="20"/>
  <c r="N176" i="20"/>
  <c r="I176" i="20"/>
  <c r="Q176" i="20"/>
  <c r="E177" i="20"/>
  <c r="M177" i="20"/>
  <c r="U177" i="20"/>
  <c r="F176" i="20"/>
  <c r="V176" i="20"/>
  <c r="R90" i="20"/>
  <c r="W89" i="20"/>
  <c r="V89" i="20"/>
  <c r="Q90" i="20"/>
  <c r="I90" i="20"/>
  <c r="P90" i="20"/>
  <c r="O90" i="20"/>
  <c r="S90" i="20"/>
  <c r="F90" i="20"/>
  <c r="K90" i="20"/>
  <c r="U90" i="20"/>
  <c r="M90" i="20"/>
  <c r="E90" i="20"/>
  <c r="V90" i="20"/>
  <c r="S89" i="20"/>
  <c r="T89" i="20"/>
  <c r="L89" i="20"/>
  <c r="U89" i="20"/>
  <c r="R89" i="20"/>
  <c r="J89" i="20"/>
  <c r="M89" i="20"/>
  <c r="N90" i="20"/>
  <c r="K89" i="20"/>
  <c r="P89" i="20"/>
  <c r="H89" i="20"/>
  <c r="D89" i="20"/>
  <c r="J90" i="20"/>
  <c r="E89" i="20"/>
  <c r="O89" i="20"/>
  <c r="G89" i="20"/>
  <c r="H90" i="20"/>
  <c r="N89" i="20"/>
  <c r="F89" i="20"/>
  <c r="W90" i="20"/>
  <c r="G90" i="20"/>
  <c r="Q89" i="20"/>
  <c r="I89" i="20"/>
  <c r="T90" i="20"/>
  <c r="L90" i="20"/>
  <c r="E444" i="27" l="1"/>
  <c r="E173" i="27"/>
  <c r="D443" i="27"/>
  <c r="D173" i="27"/>
  <c r="E270" i="27"/>
  <c r="E357" i="27"/>
  <c r="D269" i="27"/>
  <c r="D356" i="27"/>
  <c r="D89" i="27"/>
  <c r="E11" i="26" s="1"/>
  <c r="E183" i="27"/>
  <c r="D182" i="27"/>
  <c r="D179" i="20"/>
  <c r="D92" i="20"/>
  <c r="D176" i="27" l="1"/>
  <c r="E12" i="26" s="1"/>
  <c r="E177" i="26"/>
  <c r="E170" i="26"/>
  <c r="E163" i="26"/>
  <c r="E156" i="26"/>
  <c r="E149" i="26"/>
  <c r="E114" i="26"/>
  <c r="E100" i="26"/>
  <c r="E93" i="26"/>
  <c r="H33" i="5" l="1"/>
  <c r="AD33" i="5" s="1"/>
  <c r="I33" i="5"/>
  <c r="AE33" i="5" s="1"/>
  <c r="J33" i="5"/>
  <c r="AF33" i="5" s="1"/>
  <c r="K33" i="5"/>
  <c r="AG33" i="5" s="1"/>
  <c r="L33" i="5"/>
  <c r="AH33" i="5" s="1"/>
  <c r="M33" i="5"/>
  <c r="AI33" i="5" s="1"/>
  <c r="N33" i="5"/>
  <c r="AJ33" i="5" s="1"/>
  <c r="O33" i="5"/>
  <c r="AK33" i="5" s="1"/>
  <c r="P33" i="5"/>
  <c r="AL33" i="5" s="1"/>
  <c r="Q33" i="5"/>
  <c r="AM33" i="5" s="1"/>
  <c r="R33" i="5"/>
  <c r="AN33" i="5" s="1"/>
  <c r="S33" i="5"/>
  <c r="AO33" i="5" s="1"/>
  <c r="T33" i="5"/>
  <c r="AP33" i="5" s="1"/>
  <c r="U33" i="5"/>
  <c r="AQ33" i="5" s="1"/>
  <c r="V33" i="5"/>
  <c r="AR33" i="5" s="1"/>
  <c r="W33" i="5"/>
  <c r="AS33" i="5" s="1"/>
  <c r="X33" i="5"/>
  <c r="AT33" i="5" s="1"/>
  <c r="Y33" i="5"/>
  <c r="AU33" i="5" s="1"/>
  <c r="Z33" i="5"/>
  <c r="AV33" i="5" s="1"/>
  <c r="AA33" i="5"/>
  <c r="AW33" i="5" s="1"/>
  <c r="L61" i="5" l="1"/>
  <c r="AH61" i="5" s="1"/>
  <c r="L53" i="5"/>
  <c r="L48" i="5"/>
  <c r="L57" i="5"/>
  <c r="L49" i="5"/>
  <c r="L51" i="5"/>
  <c r="L56" i="5"/>
  <c r="L47" i="5"/>
  <c r="L42" i="5"/>
  <c r="L41" i="5"/>
  <c r="L55" i="5"/>
  <c r="L43" i="5"/>
  <c r="L45" i="5"/>
  <c r="L50" i="5"/>
  <c r="L36" i="5"/>
  <c r="L38" i="5"/>
  <c r="L54" i="5"/>
  <c r="L44" i="5"/>
  <c r="L37" i="5"/>
  <c r="L39" i="5"/>
  <c r="V61" i="5"/>
  <c r="AR61" i="5" s="1"/>
  <c r="V54" i="5"/>
  <c r="V51" i="5"/>
  <c r="V48" i="5"/>
  <c r="V44" i="5"/>
  <c r="V57" i="5"/>
  <c r="V55" i="5"/>
  <c r="V50" i="5"/>
  <c r="V41" i="5"/>
  <c r="V56" i="5"/>
  <c r="V45" i="5"/>
  <c r="V43" i="5"/>
  <c r="V42" i="5"/>
  <c r="V36" i="5"/>
  <c r="V47" i="5"/>
  <c r="V39" i="5"/>
  <c r="V49" i="5"/>
  <c r="V37" i="5"/>
  <c r="V35" i="5"/>
  <c r="V53" i="5"/>
  <c r="V38" i="5"/>
  <c r="M61" i="5"/>
  <c r="AI61" i="5" s="1"/>
  <c r="M57" i="5"/>
  <c r="M49" i="5"/>
  <c r="M51" i="5"/>
  <c r="M56" i="5"/>
  <c r="M47" i="5"/>
  <c r="M42" i="5"/>
  <c r="M55" i="5"/>
  <c r="M43" i="5"/>
  <c r="M45" i="5"/>
  <c r="M54" i="5"/>
  <c r="M50" i="5"/>
  <c r="M39" i="5"/>
  <c r="M44" i="5"/>
  <c r="M36" i="5"/>
  <c r="M38" i="5"/>
  <c r="M37" i="5"/>
  <c r="M48" i="5"/>
  <c r="M53" i="5"/>
  <c r="M41" i="5"/>
  <c r="K61" i="5"/>
  <c r="AG61" i="5" s="1"/>
  <c r="K53" i="5"/>
  <c r="K48" i="5"/>
  <c r="K57" i="5"/>
  <c r="K49" i="5"/>
  <c r="K56" i="5"/>
  <c r="K51" i="5"/>
  <c r="K42" i="5"/>
  <c r="K47" i="5"/>
  <c r="K54" i="5"/>
  <c r="K45" i="5"/>
  <c r="K36" i="5"/>
  <c r="K43" i="5"/>
  <c r="K38" i="5"/>
  <c r="K41" i="5"/>
  <c r="K44" i="5"/>
  <c r="K37" i="5"/>
  <c r="K39" i="5"/>
  <c r="K55" i="5"/>
  <c r="K50" i="5"/>
  <c r="AA61" i="5"/>
  <c r="AW61" i="5" s="1"/>
  <c r="AA47" i="5"/>
  <c r="AA48" i="5"/>
  <c r="AA49" i="5"/>
  <c r="AA41" i="5"/>
  <c r="AA57" i="5"/>
  <c r="AA51" i="5"/>
  <c r="AA50" i="5"/>
  <c r="AA44" i="5"/>
  <c r="AA55" i="5"/>
  <c r="AA54" i="5"/>
  <c r="AA42" i="5"/>
  <c r="AA39" i="5"/>
  <c r="AA53" i="5"/>
  <c r="AA38" i="5"/>
  <c r="AA43" i="5"/>
  <c r="AA56" i="5"/>
  <c r="AA45" i="5"/>
  <c r="AA37" i="5"/>
  <c r="AA36" i="5"/>
  <c r="AA35" i="5"/>
  <c r="S61" i="5"/>
  <c r="AO61" i="5" s="1"/>
  <c r="S56" i="5"/>
  <c r="S53" i="5"/>
  <c r="S45" i="5"/>
  <c r="S47" i="5"/>
  <c r="S48" i="5"/>
  <c r="S49" i="5"/>
  <c r="S41" i="5"/>
  <c r="S57" i="5"/>
  <c r="S51" i="5"/>
  <c r="S50" i="5"/>
  <c r="S55" i="5"/>
  <c r="S54" i="5"/>
  <c r="S44" i="5"/>
  <c r="S43" i="5"/>
  <c r="S42" i="5"/>
  <c r="S35" i="5"/>
  <c r="S38" i="5"/>
  <c r="S37" i="5"/>
  <c r="S39" i="5"/>
  <c r="S36" i="5"/>
  <c r="Z61" i="5"/>
  <c r="AV61" i="5" s="1"/>
  <c r="Z56" i="5"/>
  <c r="Z53" i="5"/>
  <c r="Z49" i="5"/>
  <c r="Z48" i="5"/>
  <c r="Z43" i="5"/>
  <c r="Z45" i="5"/>
  <c r="Z57" i="5"/>
  <c r="Z47" i="5"/>
  <c r="Z41" i="5"/>
  <c r="Z55" i="5"/>
  <c r="Z51" i="5"/>
  <c r="Z42" i="5"/>
  <c r="Z38" i="5"/>
  <c r="Z44" i="5"/>
  <c r="Z37" i="5"/>
  <c r="Z54" i="5"/>
  <c r="Z50" i="5"/>
  <c r="Z39" i="5"/>
  <c r="Z36" i="5"/>
  <c r="Z35" i="5"/>
  <c r="R61" i="5"/>
  <c r="AN61" i="5" s="1"/>
  <c r="R44" i="5"/>
  <c r="R43" i="5"/>
  <c r="R42" i="5"/>
  <c r="R45" i="5"/>
  <c r="R56" i="5"/>
  <c r="R53" i="5"/>
  <c r="R47" i="5"/>
  <c r="R41" i="5"/>
  <c r="R49" i="5"/>
  <c r="R48" i="5"/>
  <c r="R55" i="5"/>
  <c r="R54" i="5"/>
  <c r="R51" i="5"/>
  <c r="R50" i="5"/>
  <c r="R57" i="5"/>
  <c r="R37" i="5"/>
  <c r="R39" i="5"/>
  <c r="R36" i="5"/>
  <c r="R38" i="5"/>
  <c r="R35" i="5"/>
  <c r="J61" i="5"/>
  <c r="AF61" i="5" s="1"/>
  <c r="J41" i="5"/>
  <c r="J53" i="5"/>
  <c r="J48" i="5"/>
  <c r="J57" i="5"/>
  <c r="J47" i="5"/>
  <c r="J42" i="5"/>
  <c r="J56" i="5"/>
  <c r="J49" i="5"/>
  <c r="J51" i="5"/>
  <c r="J55" i="5"/>
  <c r="J50" i="5"/>
  <c r="J43" i="5"/>
  <c r="J45" i="5"/>
  <c r="J38" i="5"/>
  <c r="J54" i="5"/>
  <c r="J37" i="5"/>
  <c r="J39" i="5"/>
  <c r="J36" i="5"/>
  <c r="J44" i="5"/>
  <c r="Q61" i="5"/>
  <c r="AM61" i="5" s="1"/>
  <c r="Q55" i="5"/>
  <c r="Q43" i="5"/>
  <c r="Q56" i="5"/>
  <c r="Q42" i="5"/>
  <c r="Q53" i="5"/>
  <c r="Q49" i="5"/>
  <c r="Q51" i="5"/>
  <c r="Q50" i="5"/>
  <c r="Q44" i="5"/>
  <c r="Q37" i="5"/>
  <c r="Q39" i="5"/>
  <c r="Q45" i="5"/>
  <c r="Q57" i="5"/>
  <c r="Q38" i="5"/>
  <c r="Q54" i="5"/>
  <c r="Q48" i="5"/>
  <c r="Q41" i="5"/>
  <c r="Q35" i="5"/>
  <c r="Q47" i="5"/>
  <c r="Q36" i="5"/>
  <c r="I61" i="5"/>
  <c r="AE61" i="5" s="1"/>
  <c r="I43" i="5"/>
  <c r="I45" i="5"/>
  <c r="I48" i="5"/>
  <c r="I41" i="5"/>
  <c r="I51" i="5"/>
  <c r="I53" i="5"/>
  <c r="I49" i="5"/>
  <c r="I56" i="5"/>
  <c r="I57" i="5"/>
  <c r="I47" i="5"/>
  <c r="I54" i="5"/>
  <c r="I42" i="5"/>
  <c r="I37" i="5"/>
  <c r="I39" i="5"/>
  <c r="I38" i="5"/>
  <c r="I36" i="5"/>
  <c r="I55" i="5"/>
  <c r="I44" i="5"/>
  <c r="I50" i="5"/>
  <c r="U61" i="5"/>
  <c r="AQ61" i="5" s="1"/>
  <c r="U57" i="5"/>
  <c r="U44" i="5"/>
  <c r="U55" i="5"/>
  <c r="U54" i="5"/>
  <c r="U50" i="5"/>
  <c r="U43" i="5"/>
  <c r="U47" i="5"/>
  <c r="U49" i="5"/>
  <c r="U41" i="5"/>
  <c r="U45" i="5"/>
  <c r="U36" i="5"/>
  <c r="U37" i="5"/>
  <c r="U39" i="5"/>
  <c r="U51" i="5"/>
  <c r="U53" i="5"/>
  <c r="U48" i="5"/>
  <c r="U42" i="5"/>
  <c r="U38" i="5"/>
  <c r="U56" i="5"/>
  <c r="U35" i="5"/>
  <c r="T61" i="5"/>
  <c r="AP61" i="5" s="1"/>
  <c r="T57" i="5"/>
  <c r="T51" i="5"/>
  <c r="T44" i="5"/>
  <c r="T55" i="5"/>
  <c r="T54" i="5"/>
  <c r="T48" i="5"/>
  <c r="T50" i="5"/>
  <c r="T56" i="5"/>
  <c r="T53" i="5"/>
  <c r="T47" i="5"/>
  <c r="T49" i="5"/>
  <c r="T39" i="5"/>
  <c r="T35" i="5"/>
  <c r="T36" i="5"/>
  <c r="T41" i="5"/>
  <c r="T42" i="5"/>
  <c r="T38" i="5"/>
  <c r="T43" i="5"/>
  <c r="T45" i="5"/>
  <c r="T37" i="5"/>
  <c r="X61" i="5"/>
  <c r="AT61" i="5" s="1"/>
  <c r="X57" i="5"/>
  <c r="X51" i="5"/>
  <c r="X50" i="5"/>
  <c r="X55" i="5"/>
  <c r="X42" i="5"/>
  <c r="X56" i="5"/>
  <c r="X41" i="5"/>
  <c r="X43" i="5"/>
  <c r="X54" i="5"/>
  <c r="X48" i="5"/>
  <c r="X45" i="5"/>
  <c r="X38" i="5"/>
  <c r="X35" i="5"/>
  <c r="X39" i="5"/>
  <c r="X36" i="5"/>
  <c r="X37" i="5"/>
  <c r="X53" i="5"/>
  <c r="X47" i="5"/>
  <c r="X44" i="5"/>
  <c r="X49" i="5"/>
  <c r="P61" i="5"/>
  <c r="AL61" i="5" s="1"/>
  <c r="P54" i="5"/>
  <c r="P55" i="5"/>
  <c r="P50" i="5"/>
  <c r="P43" i="5"/>
  <c r="P45" i="5"/>
  <c r="P48" i="5"/>
  <c r="P53" i="5"/>
  <c r="P41" i="5"/>
  <c r="P47" i="5"/>
  <c r="P42" i="5"/>
  <c r="P56" i="5"/>
  <c r="P37" i="5"/>
  <c r="P51" i="5"/>
  <c r="P39" i="5"/>
  <c r="P44" i="5"/>
  <c r="P36" i="5"/>
  <c r="P57" i="5"/>
  <c r="P49" i="5"/>
  <c r="P38" i="5"/>
  <c r="H61" i="5"/>
  <c r="AD61" i="5" s="1"/>
  <c r="H54" i="5"/>
  <c r="H55" i="5"/>
  <c r="H50" i="5"/>
  <c r="H43" i="5"/>
  <c r="H45" i="5"/>
  <c r="H48" i="5"/>
  <c r="H42" i="5"/>
  <c r="H56" i="5"/>
  <c r="H57" i="5"/>
  <c r="H49" i="5"/>
  <c r="H51" i="5"/>
  <c r="H41" i="5"/>
  <c r="H38" i="5"/>
  <c r="H37" i="5"/>
  <c r="H47" i="5"/>
  <c r="H39" i="5"/>
  <c r="H53" i="5"/>
  <c r="H36" i="5"/>
  <c r="H44" i="5"/>
  <c r="N61" i="5"/>
  <c r="AJ61" i="5" s="1"/>
  <c r="N56" i="5"/>
  <c r="N57" i="5"/>
  <c r="N47" i="5"/>
  <c r="N43" i="5"/>
  <c r="N41" i="5"/>
  <c r="N45" i="5"/>
  <c r="N54" i="5"/>
  <c r="N55" i="5"/>
  <c r="N50" i="5"/>
  <c r="N48" i="5"/>
  <c r="N53" i="5"/>
  <c r="N51" i="5"/>
  <c r="N44" i="5"/>
  <c r="N37" i="5"/>
  <c r="N42" i="5"/>
  <c r="N36" i="5"/>
  <c r="N38" i="5"/>
  <c r="N39" i="5"/>
  <c r="N49" i="5"/>
  <c r="Y61" i="5"/>
  <c r="AU61" i="5" s="1"/>
  <c r="Y56" i="5"/>
  <c r="Y48" i="5"/>
  <c r="Y42" i="5"/>
  <c r="Y53" i="5"/>
  <c r="Y47" i="5"/>
  <c r="Y44" i="5"/>
  <c r="Y54" i="5"/>
  <c r="Y41" i="5"/>
  <c r="Y45" i="5"/>
  <c r="Y57" i="5"/>
  <c r="Y55" i="5"/>
  <c r="Y51" i="5"/>
  <c r="Y37" i="5"/>
  <c r="Y39" i="5"/>
  <c r="Y35" i="5"/>
  <c r="Y49" i="5"/>
  <c r="Y50" i="5"/>
  <c r="Y43" i="5"/>
  <c r="Y36" i="5"/>
  <c r="Y38" i="5"/>
  <c r="W61" i="5"/>
  <c r="AS61" i="5" s="1"/>
  <c r="W48" i="5"/>
  <c r="W57" i="5"/>
  <c r="W50" i="5"/>
  <c r="W43" i="5"/>
  <c r="W55" i="5"/>
  <c r="W45" i="5"/>
  <c r="W56" i="5"/>
  <c r="W47" i="5"/>
  <c r="W49" i="5"/>
  <c r="W53" i="5"/>
  <c r="W51" i="5"/>
  <c r="W41" i="5"/>
  <c r="W42" i="5"/>
  <c r="W35" i="5"/>
  <c r="W36" i="5"/>
  <c r="W54" i="5"/>
  <c r="W44" i="5"/>
  <c r="W37" i="5"/>
  <c r="W38" i="5"/>
  <c r="W39" i="5"/>
  <c r="O61" i="5"/>
  <c r="AK61" i="5" s="1"/>
  <c r="O42" i="5"/>
  <c r="O54" i="5"/>
  <c r="O55" i="5"/>
  <c r="O50" i="5"/>
  <c r="O41" i="5"/>
  <c r="O53" i="5"/>
  <c r="O49" i="5"/>
  <c r="O51" i="5"/>
  <c r="O44" i="5"/>
  <c r="O37" i="5"/>
  <c r="O39" i="5"/>
  <c r="O56" i="5"/>
  <c r="O45" i="5"/>
  <c r="O48" i="5"/>
  <c r="O36" i="5"/>
  <c r="O57" i="5"/>
  <c r="O38" i="5"/>
  <c r="O47" i="5"/>
  <c r="O43" i="5"/>
  <c r="K79" i="5" l="1"/>
  <c r="K82" i="5"/>
  <c r="K75" i="5"/>
  <c r="K72" i="5"/>
  <c r="K65" i="5"/>
  <c r="K67" i="5"/>
  <c r="K78" i="5"/>
  <c r="K84" i="5"/>
  <c r="K85" i="5"/>
  <c r="K81" i="5"/>
  <c r="K76" i="5"/>
  <c r="K70" i="5"/>
  <c r="K66" i="5"/>
  <c r="K83" i="5"/>
  <c r="K77" i="5"/>
  <c r="K64" i="5"/>
  <c r="K71" i="5"/>
  <c r="K73" i="5"/>
  <c r="K69" i="5"/>
  <c r="P79" i="5"/>
  <c r="P77" i="5"/>
  <c r="P76" i="5"/>
  <c r="P71" i="5"/>
  <c r="P81" i="5"/>
  <c r="P70" i="5"/>
  <c r="P73" i="5"/>
  <c r="P69" i="5"/>
  <c r="P85" i="5"/>
  <c r="P66" i="5"/>
  <c r="P84" i="5"/>
  <c r="P78" i="5"/>
  <c r="P75" i="5"/>
  <c r="P72" i="5"/>
  <c r="P64" i="5"/>
  <c r="P65" i="5"/>
  <c r="P67" i="5"/>
  <c r="P83" i="5"/>
  <c r="P82" i="5"/>
  <c r="Z82" i="5"/>
  <c r="Z75" i="5"/>
  <c r="Z79" i="5"/>
  <c r="Z71" i="5"/>
  <c r="Z72" i="5"/>
  <c r="Z78" i="5"/>
  <c r="Z66" i="5"/>
  <c r="Z73" i="5"/>
  <c r="Z64" i="5"/>
  <c r="Z63" i="5"/>
  <c r="Z83" i="5"/>
  <c r="Z67" i="5"/>
  <c r="Z81" i="5"/>
  <c r="Z84" i="5"/>
  <c r="Z77" i="5"/>
  <c r="Z76" i="5"/>
  <c r="Z69" i="5"/>
  <c r="Z85" i="5"/>
  <c r="Z70" i="5"/>
  <c r="Z65" i="5"/>
  <c r="T72" i="5"/>
  <c r="T69" i="5"/>
  <c r="T85" i="5"/>
  <c r="T77" i="5"/>
  <c r="T64" i="5"/>
  <c r="T65" i="5"/>
  <c r="T82" i="5"/>
  <c r="T81" i="5"/>
  <c r="T84" i="5"/>
  <c r="T76" i="5"/>
  <c r="T71" i="5"/>
  <c r="T67" i="5"/>
  <c r="T70" i="5"/>
  <c r="T66" i="5"/>
  <c r="T78" i="5"/>
  <c r="T73" i="5"/>
  <c r="T75" i="5"/>
  <c r="T63" i="5"/>
  <c r="T79" i="5"/>
  <c r="T83" i="5"/>
  <c r="AA83" i="5"/>
  <c r="AA65" i="5"/>
  <c r="AA77" i="5"/>
  <c r="AA69" i="5"/>
  <c r="AA67" i="5"/>
  <c r="AA85" i="5"/>
  <c r="AA70" i="5"/>
  <c r="AA66" i="5"/>
  <c r="AA76" i="5"/>
  <c r="AA64" i="5"/>
  <c r="AA63" i="5"/>
  <c r="AA75" i="5"/>
  <c r="AA79" i="5"/>
  <c r="AA71" i="5"/>
  <c r="AA72" i="5"/>
  <c r="AA81" i="5"/>
  <c r="AA73" i="5"/>
  <c r="AA82" i="5"/>
  <c r="AA78" i="5"/>
  <c r="AA84" i="5"/>
  <c r="U77" i="5"/>
  <c r="U81" i="5"/>
  <c r="U84" i="5"/>
  <c r="U76" i="5"/>
  <c r="U71" i="5"/>
  <c r="U70" i="5"/>
  <c r="U64" i="5"/>
  <c r="U65" i="5"/>
  <c r="U75" i="5"/>
  <c r="U79" i="5"/>
  <c r="U67" i="5"/>
  <c r="U85" i="5"/>
  <c r="U63" i="5"/>
  <c r="U72" i="5"/>
  <c r="U69" i="5"/>
  <c r="U73" i="5"/>
  <c r="U66" i="5"/>
  <c r="U83" i="5"/>
  <c r="U82" i="5"/>
  <c r="U78" i="5"/>
  <c r="Y78" i="5"/>
  <c r="Y64" i="5"/>
  <c r="Y63" i="5"/>
  <c r="Y71" i="5"/>
  <c r="Y67" i="5"/>
  <c r="Y84" i="5"/>
  <c r="Y75" i="5"/>
  <c r="Y79" i="5"/>
  <c r="Y72" i="5"/>
  <c r="Y82" i="5"/>
  <c r="Y73" i="5"/>
  <c r="Y69" i="5"/>
  <c r="Y85" i="5"/>
  <c r="Y77" i="5"/>
  <c r="Y83" i="5"/>
  <c r="Y76" i="5"/>
  <c r="Y66" i="5"/>
  <c r="Y81" i="5"/>
  <c r="Y70" i="5"/>
  <c r="Y65" i="5"/>
  <c r="H79" i="5"/>
  <c r="H70" i="5"/>
  <c r="H66" i="5"/>
  <c r="H67" i="5"/>
  <c r="H77" i="5"/>
  <c r="H76" i="5"/>
  <c r="H71" i="5"/>
  <c r="H73" i="5"/>
  <c r="H69" i="5"/>
  <c r="H85" i="5"/>
  <c r="H81" i="5"/>
  <c r="H83" i="5"/>
  <c r="H82" i="5"/>
  <c r="H65" i="5"/>
  <c r="H78" i="5"/>
  <c r="H84" i="5"/>
  <c r="H75" i="5"/>
  <c r="H72" i="5"/>
  <c r="H64" i="5"/>
  <c r="R83" i="5"/>
  <c r="R66" i="5"/>
  <c r="R84" i="5"/>
  <c r="R75" i="5"/>
  <c r="R79" i="5"/>
  <c r="R73" i="5"/>
  <c r="R72" i="5"/>
  <c r="R69" i="5"/>
  <c r="R64" i="5"/>
  <c r="R63" i="5"/>
  <c r="R85" i="5"/>
  <c r="R81" i="5"/>
  <c r="R78" i="5"/>
  <c r="R67" i="5"/>
  <c r="R82" i="5"/>
  <c r="R71" i="5"/>
  <c r="R70" i="5"/>
  <c r="R65" i="5"/>
  <c r="R77" i="5"/>
  <c r="R76" i="5"/>
  <c r="O79" i="5"/>
  <c r="O83" i="5"/>
  <c r="O84" i="5"/>
  <c r="O85" i="5"/>
  <c r="O71" i="5"/>
  <c r="O77" i="5"/>
  <c r="O76" i="5"/>
  <c r="O70" i="5"/>
  <c r="O73" i="5"/>
  <c r="O69" i="5"/>
  <c r="O66" i="5"/>
  <c r="O64" i="5"/>
  <c r="O81" i="5"/>
  <c r="O78" i="5"/>
  <c r="O75" i="5"/>
  <c r="O67" i="5"/>
  <c r="O65" i="5"/>
  <c r="O82" i="5"/>
  <c r="O72" i="5"/>
  <c r="W85" i="5"/>
  <c r="W84" i="5"/>
  <c r="W76" i="5"/>
  <c r="W71" i="5"/>
  <c r="W82" i="5"/>
  <c r="W77" i="5"/>
  <c r="W81" i="5"/>
  <c r="W70" i="5"/>
  <c r="W78" i="5"/>
  <c r="W73" i="5"/>
  <c r="W83" i="5"/>
  <c r="W66" i="5"/>
  <c r="W69" i="5"/>
  <c r="W67" i="5"/>
  <c r="W72" i="5"/>
  <c r="W65" i="5"/>
  <c r="W75" i="5"/>
  <c r="W79" i="5"/>
  <c r="W64" i="5"/>
  <c r="W63" i="5"/>
  <c r="I79" i="5"/>
  <c r="I81" i="5"/>
  <c r="I70" i="5"/>
  <c r="I73" i="5"/>
  <c r="I85" i="5"/>
  <c r="I82" i="5"/>
  <c r="I84" i="5"/>
  <c r="I78" i="5"/>
  <c r="I75" i="5"/>
  <c r="I72" i="5"/>
  <c r="I66" i="5"/>
  <c r="I83" i="5"/>
  <c r="I69" i="5"/>
  <c r="I77" i="5"/>
  <c r="I71" i="5"/>
  <c r="I65" i="5"/>
  <c r="I67" i="5"/>
  <c r="I76" i="5"/>
  <c r="I64" i="5"/>
  <c r="M79" i="5"/>
  <c r="M81" i="5"/>
  <c r="M78" i="5"/>
  <c r="M72" i="5"/>
  <c r="M66" i="5"/>
  <c r="M83" i="5"/>
  <c r="M84" i="5"/>
  <c r="M82" i="5"/>
  <c r="M64" i="5"/>
  <c r="M77" i="5"/>
  <c r="M71" i="5"/>
  <c r="M65" i="5"/>
  <c r="M67" i="5"/>
  <c r="M85" i="5"/>
  <c r="M76" i="5"/>
  <c r="M70" i="5"/>
  <c r="M73" i="5"/>
  <c r="M69" i="5"/>
  <c r="M75" i="5"/>
  <c r="X85" i="5"/>
  <c r="X77" i="5"/>
  <c r="X70" i="5"/>
  <c r="X81" i="5"/>
  <c r="X78" i="5"/>
  <c r="X71" i="5"/>
  <c r="X75" i="5"/>
  <c r="X79" i="5"/>
  <c r="X72" i="5"/>
  <c r="X82" i="5"/>
  <c r="X64" i="5"/>
  <c r="X63" i="5"/>
  <c r="X65" i="5"/>
  <c r="X66" i="5"/>
  <c r="X83" i="5"/>
  <c r="X76" i="5"/>
  <c r="X69" i="5"/>
  <c r="X73" i="5"/>
  <c r="X67" i="5"/>
  <c r="X84" i="5"/>
  <c r="S78" i="5"/>
  <c r="S73" i="5"/>
  <c r="S65" i="5"/>
  <c r="S67" i="5"/>
  <c r="S83" i="5"/>
  <c r="S66" i="5"/>
  <c r="S77" i="5"/>
  <c r="S69" i="5"/>
  <c r="S64" i="5"/>
  <c r="S63" i="5"/>
  <c r="S85" i="5"/>
  <c r="S84" i="5"/>
  <c r="S70" i="5"/>
  <c r="S81" i="5"/>
  <c r="S75" i="5"/>
  <c r="S71" i="5"/>
  <c r="S76" i="5"/>
  <c r="S79" i="5"/>
  <c r="S82" i="5"/>
  <c r="S72" i="5"/>
  <c r="Q81" i="5"/>
  <c r="Q67" i="5"/>
  <c r="Q78" i="5"/>
  <c r="Q84" i="5"/>
  <c r="Q75" i="5"/>
  <c r="Q79" i="5"/>
  <c r="Q72" i="5"/>
  <c r="Q82" i="5"/>
  <c r="Q73" i="5"/>
  <c r="Q65" i="5"/>
  <c r="Q83" i="5"/>
  <c r="Q76" i="5"/>
  <c r="Q69" i="5"/>
  <c r="Q66" i="5"/>
  <c r="Q71" i="5"/>
  <c r="Q70" i="5"/>
  <c r="Q77" i="5"/>
  <c r="Q85" i="5"/>
  <c r="Q63" i="5"/>
  <c r="Q64" i="5"/>
  <c r="V69" i="5"/>
  <c r="V76" i="5"/>
  <c r="V71" i="5"/>
  <c r="V70" i="5"/>
  <c r="V82" i="5"/>
  <c r="V77" i="5"/>
  <c r="V81" i="5"/>
  <c r="V66" i="5"/>
  <c r="V78" i="5"/>
  <c r="V73" i="5"/>
  <c r="V64" i="5"/>
  <c r="V65" i="5"/>
  <c r="V83" i="5"/>
  <c r="V84" i="5"/>
  <c r="V75" i="5"/>
  <c r="V79" i="5"/>
  <c r="V72" i="5"/>
  <c r="V85" i="5"/>
  <c r="V63" i="5"/>
  <c r="V67" i="5"/>
  <c r="N79" i="5"/>
  <c r="N83" i="5"/>
  <c r="N66" i="5"/>
  <c r="N82" i="5"/>
  <c r="N71" i="5"/>
  <c r="N64" i="5"/>
  <c r="N84" i="5"/>
  <c r="N77" i="5"/>
  <c r="N76" i="5"/>
  <c r="N70" i="5"/>
  <c r="N73" i="5"/>
  <c r="N69" i="5"/>
  <c r="N85" i="5"/>
  <c r="N65" i="5"/>
  <c r="N67" i="5"/>
  <c r="N72" i="5"/>
  <c r="N78" i="5"/>
  <c r="N81" i="5"/>
  <c r="N75" i="5"/>
  <c r="J79" i="5"/>
  <c r="J69" i="5"/>
  <c r="J65" i="5"/>
  <c r="J67" i="5"/>
  <c r="J83" i="5"/>
  <c r="J75" i="5"/>
  <c r="J72" i="5"/>
  <c r="J78" i="5"/>
  <c r="J82" i="5"/>
  <c r="J77" i="5"/>
  <c r="J71" i="5"/>
  <c r="J73" i="5"/>
  <c r="J64" i="5"/>
  <c r="J66" i="5"/>
  <c r="J76" i="5"/>
  <c r="J84" i="5"/>
  <c r="J81" i="5"/>
  <c r="J85" i="5"/>
  <c r="J70" i="5"/>
  <c r="L79" i="5"/>
  <c r="L75" i="5"/>
  <c r="L64" i="5"/>
  <c r="L78" i="5"/>
  <c r="L72" i="5"/>
  <c r="L84" i="5"/>
  <c r="L81" i="5"/>
  <c r="L65" i="5"/>
  <c r="L67" i="5"/>
  <c r="L83" i="5"/>
  <c r="L82" i="5"/>
  <c r="L77" i="5"/>
  <c r="L71" i="5"/>
  <c r="L66" i="5"/>
  <c r="L85" i="5"/>
  <c r="L73" i="5"/>
  <c r="L76" i="5"/>
  <c r="L70" i="5"/>
  <c r="L69" i="5"/>
  <c r="AO62" i="5" l="1"/>
  <c r="AU62" i="5"/>
  <c r="AM62" i="5"/>
  <c r="AW62" i="5"/>
  <c r="AQ62" i="5"/>
  <c r="AS62" i="5"/>
  <c r="AV62" i="5"/>
  <c r="AT62" i="5"/>
  <c r="AP62" i="5"/>
  <c r="AR62" i="5"/>
  <c r="AN62" i="5"/>
  <c r="Q448" i="27" l="1"/>
  <c r="Q472" i="27"/>
  <c r="Q496" i="27"/>
  <c r="Q460" i="27"/>
  <c r="Q484" i="27"/>
  <c r="Q508" i="27"/>
  <c r="Q442" i="27"/>
  <c r="Q454" i="27"/>
  <c r="Q466" i="27"/>
  <c r="Q502" i="27"/>
  <c r="Q490" i="27"/>
  <c r="Q478" i="27"/>
  <c r="Q514" i="27"/>
  <c r="T442" i="27"/>
  <c r="T454" i="27"/>
  <c r="T502" i="27"/>
  <c r="T508" i="27"/>
  <c r="T514" i="27"/>
  <c r="T448" i="27"/>
  <c r="T460" i="27"/>
  <c r="T478" i="27"/>
  <c r="T496" i="27"/>
  <c r="T466" i="27"/>
  <c r="T484" i="27"/>
  <c r="T472" i="27"/>
  <c r="T490" i="27"/>
  <c r="W454" i="27"/>
  <c r="W478" i="27"/>
  <c r="W502" i="27"/>
  <c r="W442" i="27"/>
  <c r="W466" i="27"/>
  <c r="W490" i="27"/>
  <c r="W514" i="27"/>
  <c r="W484" i="27"/>
  <c r="W496" i="27"/>
  <c r="W508" i="27"/>
  <c r="W460" i="27"/>
  <c r="W448" i="27"/>
  <c r="W472" i="27"/>
  <c r="S442" i="27"/>
  <c r="S466" i="27"/>
  <c r="S490" i="27"/>
  <c r="S514" i="27"/>
  <c r="S454" i="27"/>
  <c r="S478" i="27"/>
  <c r="S502" i="27"/>
  <c r="S460" i="27"/>
  <c r="S448" i="27"/>
  <c r="S484" i="27"/>
  <c r="S472" i="27"/>
  <c r="S508" i="27"/>
  <c r="S496" i="27"/>
  <c r="M460" i="27"/>
  <c r="M484" i="27"/>
  <c r="M508" i="27"/>
  <c r="M448" i="27"/>
  <c r="M472" i="27"/>
  <c r="M496" i="27"/>
  <c r="M454" i="27"/>
  <c r="M466" i="27"/>
  <c r="M478" i="27"/>
  <c r="M442" i="27"/>
  <c r="M490" i="27"/>
  <c r="M502" i="27"/>
  <c r="M514" i="27"/>
  <c r="R448" i="27"/>
  <c r="R460" i="27"/>
  <c r="R514" i="27"/>
  <c r="R454" i="27"/>
  <c r="R472" i="27"/>
  <c r="R484" i="27"/>
  <c r="R466" i="27"/>
  <c r="R502" i="27"/>
  <c r="R442" i="27"/>
  <c r="R508" i="27"/>
  <c r="R490" i="27"/>
  <c r="R496" i="27"/>
  <c r="R478" i="27"/>
  <c r="U460" i="27"/>
  <c r="U484" i="27"/>
  <c r="U508" i="27"/>
  <c r="U448" i="27"/>
  <c r="U472" i="27"/>
  <c r="U496" i="27"/>
  <c r="U490" i="27"/>
  <c r="U502" i="27"/>
  <c r="U514" i="27"/>
  <c r="U454" i="27"/>
  <c r="U478" i="27"/>
  <c r="U466" i="27"/>
  <c r="U442" i="27"/>
  <c r="V460" i="27"/>
  <c r="V448" i="27"/>
  <c r="V442" i="27"/>
  <c r="V478" i="27"/>
  <c r="V496" i="27"/>
  <c r="V490" i="27"/>
  <c r="V508" i="27"/>
  <c r="V502" i="27"/>
  <c r="V514" i="27"/>
  <c r="V454" i="27"/>
  <c r="V484" i="27"/>
  <c r="V466" i="27"/>
  <c r="V472" i="27"/>
  <c r="N460" i="27"/>
  <c r="N448" i="27"/>
  <c r="N472" i="27"/>
  <c r="N454" i="27"/>
  <c r="N466" i="27"/>
  <c r="N484" i="27"/>
  <c r="N478" i="27"/>
  <c r="N496" i="27"/>
  <c r="N442" i="27"/>
  <c r="N490" i="27"/>
  <c r="N508" i="27"/>
  <c r="N514" i="27"/>
  <c r="N502" i="27"/>
  <c r="P454" i="27"/>
  <c r="P442" i="27"/>
  <c r="P460" i="27"/>
  <c r="P448" i="27"/>
  <c r="P466" i="27"/>
  <c r="P472" i="27"/>
  <c r="P478" i="27"/>
  <c r="P484" i="27"/>
  <c r="P502" i="27"/>
  <c r="P508" i="27"/>
  <c r="P490" i="27"/>
  <c r="P496" i="27"/>
  <c r="P514" i="27"/>
  <c r="O454" i="27"/>
  <c r="O478" i="27"/>
  <c r="O502" i="27"/>
  <c r="O442" i="27"/>
  <c r="O466" i="27"/>
  <c r="O490" i="27"/>
  <c r="O514" i="27"/>
  <c r="O460" i="27"/>
  <c r="O448" i="27"/>
  <c r="O472" i="27"/>
  <c r="O484" i="27"/>
  <c r="O496" i="27"/>
  <c r="O508" i="27"/>
  <c r="C7" i="5" l="1"/>
  <c r="J35" i="5" l="1"/>
  <c r="O35" i="5"/>
  <c r="I35" i="5"/>
  <c r="L35" i="5"/>
  <c r="P35" i="5"/>
  <c r="N35" i="5"/>
  <c r="H35" i="5"/>
  <c r="M35" i="5"/>
  <c r="K35" i="5"/>
  <c r="M7" i="5"/>
  <c r="L7" i="5"/>
  <c r="N7" i="5"/>
  <c r="O7" i="5"/>
  <c r="P7" i="5"/>
  <c r="K7" i="5"/>
  <c r="I7" i="5"/>
  <c r="AE6" i="5" s="1"/>
  <c r="H7" i="5"/>
  <c r="AD6" i="5" s="1"/>
  <c r="D340" i="27" s="1"/>
  <c r="J7" i="5"/>
  <c r="P63" i="5"/>
  <c r="AL62" i="5" s="1"/>
  <c r="J63" i="5"/>
  <c r="AF62" i="5" s="1"/>
  <c r="N63" i="5"/>
  <c r="AJ62" i="5" s="1"/>
  <c r="L63" i="5"/>
  <c r="AH62" i="5" s="1"/>
  <c r="I63" i="5"/>
  <c r="AE62" i="5" s="1"/>
  <c r="H63" i="5"/>
  <c r="AD62" i="5" s="1"/>
  <c r="D514" i="27" s="1"/>
  <c r="O63" i="5"/>
  <c r="AK62" i="5" s="1"/>
  <c r="K63" i="5"/>
  <c r="AG62" i="5" s="1"/>
  <c r="M63" i="5"/>
  <c r="AI62" i="5" s="1"/>
  <c r="E460" i="27" l="1"/>
  <c r="E484" i="27"/>
  <c r="E508" i="27"/>
  <c r="E448" i="27"/>
  <c r="E472" i="27"/>
  <c r="E496" i="27"/>
  <c r="E466" i="27"/>
  <c r="E478" i="27"/>
  <c r="E514" i="27"/>
  <c r="E442" i="27"/>
  <c r="E502" i="27"/>
  <c r="E454" i="27"/>
  <c r="E490" i="27"/>
  <c r="H454" i="27"/>
  <c r="H442" i="27"/>
  <c r="H514" i="27"/>
  <c r="H508" i="27"/>
  <c r="H490" i="27"/>
  <c r="H460" i="27"/>
  <c r="H478" i="27"/>
  <c r="H496" i="27"/>
  <c r="H448" i="27"/>
  <c r="H466" i="27"/>
  <c r="H484" i="27"/>
  <c r="H502" i="27"/>
  <c r="H472" i="27"/>
  <c r="J448" i="27"/>
  <c r="J460" i="27"/>
  <c r="J454" i="27"/>
  <c r="J490" i="27"/>
  <c r="J508" i="27"/>
  <c r="J442" i="27"/>
  <c r="J502" i="27"/>
  <c r="J514" i="27"/>
  <c r="J472" i="27"/>
  <c r="J496" i="27"/>
  <c r="J478" i="27"/>
  <c r="J484" i="27"/>
  <c r="J466" i="27"/>
  <c r="F460" i="27"/>
  <c r="F448" i="27"/>
  <c r="F442" i="27"/>
  <c r="F472" i="27"/>
  <c r="F466" i="27"/>
  <c r="F484" i="27"/>
  <c r="F490" i="27"/>
  <c r="F496" i="27"/>
  <c r="F478" i="27"/>
  <c r="F514" i="27"/>
  <c r="F502" i="27"/>
  <c r="F508" i="27"/>
  <c r="F454" i="27"/>
  <c r="I448" i="27"/>
  <c r="I472" i="27"/>
  <c r="I496" i="27"/>
  <c r="I460" i="27"/>
  <c r="I484" i="27"/>
  <c r="I508" i="27"/>
  <c r="I442" i="27"/>
  <c r="I502" i="27"/>
  <c r="I514" i="27"/>
  <c r="I454" i="27"/>
  <c r="I490" i="27"/>
  <c r="I478" i="27"/>
  <c r="I466" i="27"/>
  <c r="L442" i="27"/>
  <c r="L454" i="27"/>
  <c r="L448" i="27"/>
  <c r="L478" i="27"/>
  <c r="L484" i="27"/>
  <c r="L490" i="27"/>
  <c r="L496" i="27"/>
  <c r="L502" i="27"/>
  <c r="L508" i="27"/>
  <c r="L466" i="27"/>
  <c r="L472" i="27"/>
  <c r="L514" i="27"/>
  <c r="L460" i="27"/>
  <c r="G454" i="27"/>
  <c r="G478" i="27"/>
  <c r="G502" i="27"/>
  <c r="G442" i="27"/>
  <c r="G466" i="27"/>
  <c r="G490" i="27"/>
  <c r="G514" i="27"/>
  <c r="G460" i="27"/>
  <c r="G472" i="27"/>
  <c r="G496" i="27"/>
  <c r="G448" i="27"/>
  <c r="G484" i="27"/>
  <c r="G508" i="27"/>
  <c r="K442" i="27"/>
  <c r="K466" i="27"/>
  <c r="K490" i="27"/>
  <c r="K514" i="27"/>
  <c r="K454" i="27"/>
  <c r="K478" i="27"/>
  <c r="K502" i="27"/>
  <c r="K448" i="27"/>
  <c r="K496" i="27"/>
  <c r="K508" i="27"/>
  <c r="K472" i="27"/>
  <c r="K460" i="27"/>
  <c r="K484" i="27"/>
  <c r="D502" i="27"/>
  <c r="D508" i="27"/>
  <c r="D490" i="27"/>
  <c r="D496" i="27"/>
  <c r="D478" i="27"/>
  <c r="D484" i="27"/>
  <c r="D466" i="27"/>
  <c r="D472" i="27"/>
  <c r="D454" i="27"/>
  <c r="D460" i="27"/>
  <c r="D442" i="27"/>
  <c r="D448" i="27"/>
  <c r="E286" i="27"/>
  <c r="E310" i="27"/>
  <c r="E334" i="27"/>
  <c r="E298" i="27"/>
  <c r="E268" i="27"/>
  <c r="E292" i="27"/>
  <c r="E316" i="27"/>
  <c r="E340" i="27"/>
  <c r="E274" i="27"/>
  <c r="E280" i="27"/>
  <c r="E304" i="27"/>
  <c r="E328" i="27"/>
  <c r="E322" i="27"/>
  <c r="D328" i="27"/>
  <c r="D334" i="27"/>
  <c r="D316" i="27"/>
  <c r="D322" i="27"/>
  <c r="D304" i="27"/>
  <c r="D310" i="27"/>
  <c r="D292" i="27"/>
  <c r="D298" i="27"/>
  <c r="D274" i="27"/>
  <c r="D286" i="27"/>
  <c r="D280" i="27"/>
  <c r="D268" i="27"/>
  <c r="AE9" i="5" l="1"/>
  <c r="AD9" i="5"/>
  <c r="AG6" i="5"/>
  <c r="AF6" i="5"/>
  <c r="AG9" i="5"/>
  <c r="AF9" i="5"/>
  <c r="AI9" i="5"/>
  <c r="AH9" i="5"/>
  <c r="AH6" i="5"/>
  <c r="AT63" i="5"/>
  <c r="AI63" i="5"/>
  <c r="AN63" i="5"/>
  <c r="AU63" i="5"/>
  <c r="AE63" i="5"/>
  <c r="AQ63" i="5"/>
  <c r="AK63" i="5"/>
  <c r="AP63" i="5"/>
  <c r="AW63" i="5"/>
  <c r="AF63" i="5"/>
  <c r="AV63" i="5"/>
  <c r="AS63" i="5"/>
  <c r="AM63" i="5"/>
  <c r="AO63" i="5"/>
  <c r="AJ63" i="5"/>
  <c r="AL63" i="5"/>
  <c r="AR63" i="5"/>
  <c r="AG63" i="5"/>
  <c r="AH63" i="5"/>
  <c r="AD63" i="5"/>
  <c r="D517" i="27" s="1"/>
  <c r="AD7" i="5"/>
  <c r="D343" i="27" s="1"/>
  <c r="AI7" i="5"/>
  <c r="AE35" i="5"/>
  <c r="AU35" i="5"/>
  <c r="AV35" i="5"/>
  <c r="AL35" i="5"/>
  <c r="AT35" i="5"/>
  <c r="AS35" i="5"/>
  <c r="AN35" i="5"/>
  <c r="AM35" i="5"/>
  <c r="AK35" i="5"/>
  <c r="AR35" i="5"/>
  <c r="AW35" i="5"/>
  <c r="AQ35" i="5"/>
  <c r="AH35" i="5"/>
  <c r="AO35" i="5"/>
  <c r="AJ35" i="5"/>
  <c r="AG35" i="5"/>
  <c r="AF35" i="5"/>
  <c r="AP35" i="5"/>
  <c r="AI35" i="5"/>
  <c r="AG7" i="5"/>
  <c r="AO7" i="5"/>
  <c r="AN7" i="5"/>
  <c r="AE7" i="5"/>
  <c r="AS7" i="5"/>
  <c r="AD35" i="5"/>
  <c r="D430" i="27" s="1"/>
  <c r="AJ7" i="5"/>
  <c r="AV7" i="5"/>
  <c r="AR7" i="5"/>
  <c r="AT7" i="5"/>
  <c r="AF7" i="5"/>
  <c r="AK7" i="5"/>
  <c r="AP7" i="5"/>
  <c r="AQ7" i="5"/>
  <c r="AM7" i="5"/>
  <c r="AL7" i="5"/>
  <c r="AU7" i="5"/>
  <c r="AH7" i="5"/>
  <c r="AN34" i="5"/>
  <c r="AS34" i="5"/>
  <c r="AV37" i="5"/>
  <c r="AO34" i="5"/>
  <c r="AU36" i="5"/>
  <c r="AR34" i="5"/>
  <c r="AW36" i="5"/>
  <c r="AO37" i="5"/>
  <c r="AP36" i="5"/>
  <c r="AU37" i="5"/>
  <c r="AN37" i="5"/>
  <c r="AP37" i="5"/>
  <c r="AQ37" i="5"/>
  <c r="AD65" i="5"/>
  <c r="AL36" i="5"/>
  <c r="AL34" i="5"/>
  <c r="AL37" i="5"/>
  <c r="AH37" i="5"/>
  <c r="AH36" i="5"/>
  <c r="AH34" i="5"/>
  <c r="AN6" i="5"/>
  <c r="AN8" i="5"/>
  <c r="AN9" i="5"/>
  <c r="AF8" i="5"/>
  <c r="AM6" i="5"/>
  <c r="AM8" i="5"/>
  <c r="AM9" i="5"/>
  <c r="AR8" i="5"/>
  <c r="AR9" i="5"/>
  <c r="AR6" i="5"/>
  <c r="AQ65" i="5"/>
  <c r="AQ64" i="5"/>
  <c r="AE65" i="5"/>
  <c r="AE64" i="5"/>
  <c r="AK37" i="5"/>
  <c r="AK36" i="5"/>
  <c r="AK34" i="5"/>
  <c r="AP34" i="5"/>
  <c r="AK8" i="5"/>
  <c r="AK6" i="5"/>
  <c r="AK9" i="5"/>
  <c r="AS6" i="5"/>
  <c r="AS8" i="5"/>
  <c r="AS9" i="5"/>
  <c r="AD8" i="5"/>
  <c r="AT36" i="5"/>
  <c r="AT37" i="5"/>
  <c r="AT64" i="5"/>
  <c r="AT65" i="5"/>
  <c r="AW64" i="5"/>
  <c r="AW65" i="5"/>
  <c r="AK64" i="5"/>
  <c r="AK65" i="5"/>
  <c r="AF36" i="5"/>
  <c r="AF34" i="5"/>
  <c r="AF37" i="5"/>
  <c r="AU34" i="5"/>
  <c r="AV8" i="5"/>
  <c r="AV6" i="5"/>
  <c r="AV9" i="5"/>
  <c r="AG34" i="5"/>
  <c r="AG36" i="5"/>
  <c r="AG37" i="5"/>
  <c r="AW9" i="5"/>
  <c r="AW8" i="5"/>
  <c r="AT8" i="5"/>
  <c r="AT9" i="5"/>
  <c r="AT6" i="5"/>
  <c r="AV64" i="5"/>
  <c r="AV65" i="5"/>
  <c r="AV34" i="5"/>
  <c r="AN36" i="5"/>
  <c r="AM64" i="5"/>
  <c r="AM65" i="5"/>
  <c r="AJ36" i="5"/>
  <c r="AJ37" i="5"/>
  <c r="AJ34" i="5"/>
  <c r="AO36" i="5"/>
  <c r="AT34" i="5"/>
  <c r="AQ34" i="5"/>
  <c r="AR36" i="5"/>
  <c r="AR37" i="5"/>
  <c r="AI8" i="5"/>
  <c r="AI6" i="5"/>
  <c r="AO9" i="5"/>
  <c r="AO8" i="5"/>
  <c r="AO6" i="5"/>
  <c r="AG8" i="5"/>
  <c r="AN65" i="5"/>
  <c r="AN64" i="5"/>
  <c r="AS64" i="5"/>
  <c r="AS65" i="5"/>
  <c r="AV36" i="5"/>
  <c r="AJ65" i="5"/>
  <c r="AJ64" i="5"/>
  <c r="AL65" i="5"/>
  <c r="AL64" i="5"/>
  <c r="AI34" i="5"/>
  <c r="AI36" i="5"/>
  <c r="AI37" i="5"/>
  <c r="AW34" i="5"/>
  <c r="AQ36" i="5"/>
  <c r="AL9" i="5"/>
  <c r="AL8" i="5"/>
  <c r="AL6" i="5"/>
  <c r="AP65" i="5"/>
  <c r="AP64" i="5"/>
  <c r="AH8" i="5"/>
  <c r="AU8" i="5"/>
  <c r="AU6" i="5"/>
  <c r="AU9" i="5"/>
  <c r="AO64" i="5"/>
  <c r="AO65" i="5"/>
  <c r="AU64" i="5"/>
  <c r="AU65" i="5"/>
  <c r="AG64" i="5"/>
  <c r="AG65" i="5"/>
  <c r="AH64" i="5"/>
  <c r="AH65" i="5"/>
  <c r="AD36" i="5"/>
  <c r="AD34" i="5"/>
  <c r="AD37" i="5"/>
  <c r="AW37" i="5"/>
  <c r="AQ6" i="5"/>
  <c r="AQ9" i="5"/>
  <c r="AQ8" i="5"/>
  <c r="AF64" i="5"/>
  <c r="AF65" i="5"/>
  <c r="AE8" i="5"/>
  <c r="AP8" i="5"/>
  <c r="AP9" i="5"/>
  <c r="AP6" i="5"/>
  <c r="AJ6" i="5"/>
  <c r="AJ8" i="5"/>
  <c r="AJ9" i="5"/>
  <c r="AS37" i="5"/>
  <c r="AS36" i="5"/>
  <c r="AR64" i="5"/>
  <c r="AR65" i="5"/>
  <c r="AI65" i="5"/>
  <c r="AI64" i="5"/>
  <c r="AM37" i="5"/>
  <c r="AM36" i="5"/>
  <c r="AM34" i="5"/>
  <c r="AE37" i="5"/>
  <c r="AE36" i="5"/>
  <c r="AE34" i="5"/>
  <c r="Q354" i="27" l="1"/>
  <c r="Q434" i="27" s="1"/>
  <c r="E354" i="27"/>
  <c r="E434" i="27" s="1"/>
  <c r="N441" i="27"/>
  <c r="N521" i="27" s="1"/>
  <c r="E441" i="27"/>
  <c r="E521" i="27" s="1"/>
  <c r="S354" i="27"/>
  <c r="S434" i="27" s="1"/>
  <c r="M354" i="27"/>
  <c r="M434" i="27" s="1"/>
  <c r="O354" i="27"/>
  <c r="O434" i="27" s="1"/>
  <c r="P354" i="27"/>
  <c r="P434" i="27" s="1"/>
  <c r="N354" i="27"/>
  <c r="N434" i="27" s="1"/>
  <c r="J354" i="27"/>
  <c r="J434" i="27" s="1"/>
  <c r="V354" i="27"/>
  <c r="V434" i="27" s="1"/>
  <c r="I354" i="27"/>
  <c r="I434" i="27" s="1"/>
  <c r="R354" i="27"/>
  <c r="R434" i="27" s="1"/>
  <c r="L354" i="27"/>
  <c r="L434" i="27" s="1"/>
  <c r="W354" i="27"/>
  <c r="W434" i="27" s="1"/>
  <c r="G354" i="27"/>
  <c r="G434" i="27" s="1"/>
  <c r="F354" i="27"/>
  <c r="F434" i="27" s="1"/>
  <c r="T354" i="27"/>
  <c r="T434" i="27" s="1"/>
  <c r="U354" i="27"/>
  <c r="U434" i="27" s="1"/>
  <c r="K354" i="27"/>
  <c r="K434" i="27" s="1"/>
  <c r="H354" i="27"/>
  <c r="H434" i="27" s="1"/>
  <c r="W441" i="27"/>
  <c r="W521" i="27" s="1"/>
  <c r="U441" i="27"/>
  <c r="U521" i="27" s="1"/>
  <c r="J441" i="27"/>
  <c r="J521" i="27" s="1"/>
  <c r="V441" i="27"/>
  <c r="V521" i="27" s="1"/>
  <c r="G441" i="27"/>
  <c r="G521" i="27" s="1"/>
  <c r="Q441" i="27"/>
  <c r="Q521" i="27" s="1"/>
  <c r="L441" i="27"/>
  <c r="L521" i="27" s="1"/>
  <c r="F441" i="27"/>
  <c r="F521" i="27" s="1"/>
  <c r="I441" i="27"/>
  <c r="I521" i="27" s="1"/>
  <c r="S441" i="27"/>
  <c r="S521" i="27" s="1"/>
  <c r="M463" i="27"/>
  <c r="M451" i="27"/>
  <c r="M457" i="27"/>
  <c r="M517" i="27"/>
  <c r="M445" i="27"/>
  <c r="M499" i="27"/>
  <c r="M481" i="27"/>
  <c r="M487" i="27"/>
  <c r="M505" i="27"/>
  <c r="M469" i="27"/>
  <c r="M511" i="27"/>
  <c r="M475" i="27"/>
  <c r="M493" i="27"/>
  <c r="E463" i="27"/>
  <c r="E451" i="27"/>
  <c r="E493" i="27"/>
  <c r="E499" i="27"/>
  <c r="E505" i="27"/>
  <c r="E511" i="27"/>
  <c r="E517" i="27"/>
  <c r="E481" i="27"/>
  <c r="E457" i="27"/>
  <c r="E487" i="27"/>
  <c r="E445" i="27"/>
  <c r="E469" i="27"/>
  <c r="E475" i="27"/>
  <c r="M441" i="27"/>
  <c r="M521" i="27" s="1"/>
  <c r="S445" i="27"/>
  <c r="S457" i="27"/>
  <c r="S469" i="27"/>
  <c r="S463" i="27"/>
  <c r="S475" i="27"/>
  <c r="S481" i="27"/>
  <c r="S487" i="27"/>
  <c r="S493" i="27"/>
  <c r="S451" i="27"/>
  <c r="S499" i="27"/>
  <c r="S505" i="27"/>
  <c r="S517" i="27"/>
  <c r="S511" i="27"/>
  <c r="U463" i="27"/>
  <c r="U451" i="27"/>
  <c r="U469" i="27"/>
  <c r="U475" i="27"/>
  <c r="U481" i="27"/>
  <c r="U487" i="27"/>
  <c r="U511" i="27"/>
  <c r="U493" i="27"/>
  <c r="U499" i="27"/>
  <c r="U457" i="27"/>
  <c r="U517" i="27"/>
  <c r="U445" i="27"/>
  <c r="U505" i="27"/>
  <c r="O441" i="27"/>
  <c r="O521" i="27" s="1"/>
  <c r="T441" i="27"/>
  <c r="T521" i="27" s="1"/>
  <c r="H451" i="27"/>
  <c r="H475" i="27"/>
  <c r="H499" i="27"/>
  <c r="H463" i="27"/>
  <c r="H487" i="27"/>
  <c r="H511" i="27"/>
  <c r="H445" i="27"/>
  <c r="H469" i="27"/>
  <c r="H481" i="27"/>
  <c r="H493" i="27"/>
  <c r="H505" i="27"/>
  <c r="H457" i="27"/>
  <c r="H517" i="27"/>
  <c r="V457" i="27"/>
  <c r="V481" i="27"/>
  <c r="V505" i="27"/>
  <c r="V445" i="27"/>
  <c r="V469" i="27"/>
  <c r="V493" i="27"/>
  <c r="V517" i="27"/>
  <c r="V463" i="27"/>
  <c r="V475" i="27"/>
  <c r="V451" i="27"/>
  <c r="V511" i="27"/>
  <c r="V499" i="27"/>
  <c r="V487" i="27"/>
  <c r="N457" i="27"/>
  <c r="N481" i="27"/>
  <c r="N505" i="27"/>
  <c r="N445" i="27"/>
  <c r="N469" i="27"/>
  <c r="N493" i="27"/>
  <c r="N517" i="27"/>
  <c r="N451" i="27"/>
  <c r="N511" i="27"/>
  <c r="N475" i="27"/>
  <c r="N499" i="27"/>
  <c r="N487" i="27"/>
  <c r="N463" i="27"/>
  <c r="G457" i="27"/>
  <c r="G445" i="27"/>
  <c r="G475" i="27"/>
  <c r="G481" i="27"/>
  <c r="G487" i="27"/>
  <c r="G493" i="27"/>
  <c r="G499" i="27"/>
  <c r="G505" i="27"/>
  <c r="G463" i="27"/>
  <c r="G511" i="27"/>
  <c r="G517" i="27"/>
  <c r="G469" i="27"/>
  <c r="G451" i="27"/>
  <c r="F457" i="27"/>
  <c r="F481" i="27"/>
  <c r="F505" i="27"/>
  <c r="F445" i="27"/>
  <c r="F469" i="27"/>
  <c r="F493" i="27"/>
  <c r="F517" i="27"/>
  <c r="F487" i="27"/>
  <c r="F499" i="27"/>
  <c r="F451" i="27"/>
  <c r="F463" i="27"/>
  <c r="F511" i="27"/>
  <c r="F475" i="27"/>
  <c r="I451" i="27"/>
  <c r="I463" i="27"/>
  <c r="I445" i="27"/>
  <c r="I469" i="27"/>
  <c r="I475" i="27"/>
  <c r="I481" i="27"/>
  <c r="I487" i="27"/>
  <c r="I493" i="27"/>
  <c r="I499" i="27"/>
  <c r="I505" i="27"/>
  <c r="I457" i="27"/>
  <c r="I511" i="27"/>
  <c r="I517" i="27"/>
  <c r="R441" i="27"/>
  <c r="R521" i="27" s="1"/>
  <c r="H441" i="27"/>
  <c r="H521" i="27" s="1"/>
  <c r="R445" i="27"/>
  <c r="R469" i="27"/>
  <c r="R493" i="27"/>
  <c r="R517" i="27"/>
  <c r="R457" i="27"/>
  <c r="R481" i="27"/>
  <c r="R505" i="27"/>
  <c r="R463" i="27"/>
  <c r="R475" i="27"/>
  <c r="R487" i="27"/>
  <c r="R451" i="27"/>
  <c r="R499" i="27"/>
  <c r="R511" i="27"/>
  <c r="W445" i="27"/>
  <c r="W457" i="27"/>
  <c r="W463" i="27"/>
  <c r="W469" i="27"/>
  <c r="W487" i="27"/>
  <c r="W493" i="27"/>
  <c r="W511" i="27"/>
  <c r="W475" i="27"/>
  <c r="W481" i="27"/>
  <c r="W499" i="27"/>
  <c r="W517" i="27"/>
  <c r="W451" i="27"/>
  <c r="W505" i="27"/>
  <c r="T463" i="27"/>
  <c r="T487" i="27"/>
  <c r="T511" i="27"/>
  <c r="T451" i="27"/>
  <c r="T475" i="27"/>
  <c r="T499" i="27"/>
  <c r="T469" i="27"/>
  <c r="T481" i="27"/>
  <c r="T457" i="27"/>
  <c r="T493" i="27"/>
  <c r="T517" i="27"/>
  <c r="T445" i="27"/>
  <c r="T505" i="27"/>
  <c r="L463" i="27"/>
  <c r="L487" i="27"/>
  <c r="L511" i="27"/>
  <c r="L451" i="27"/>
  <c r="L475" i="27"/>
  <c r="L499" i="27"/>
  <c r="L457" i="27"/>
  <c r="L445" i="27"/>
  <c r="L469" i="27"/>
  <c r="L481" i="27"/>
  <c r="L517" i="27"/>
  <c r="L505" i="27"/>
  <c r="L493" i="27"/>
  <c r="P451" i="27"/>
  <c r="P475" i="27"/>
  <c r="P499" i="27"/>
  <c r="P463" i="27"/>
  <c r="P487" i="27"/>
  <c r="P511" i="27"/>
  <c r="P493" i="27"/>
  <c r="P457" i="27"/>
  <c r="P505" i="27"/>
  <c r="P517" i="27"/>
  <c r="P445" i="27"/>
  <c r="P481" i="27"/>
  <c r="P469" i="27"/>
  <c r="K441" i="27"/>
  <c r="K521" i="27" s="1"/>
  <c r="J445" i="27"/>
  <c r="J469" i="27"/>
  <c r="J493" i="27"/>
  <c r="J517" i="27"/>
  <c r="J457" i="27"/>
  <c r="J481" i="27"/>
  <c r="J505" i="27"/>
  <c r="J475" i="27"/>
  <c r="J487" i="27"/>
  <c r="J463" i="27"/>
  <c r="J511" i="27"/>
  <c r="J451" i="27"/>
  <c r="J499" i="27"/>
  <c r="K445" i="27"/>
  <c r="K457" i="27"/>
  <c r="K451" i="27"/>
  <c r="K469" i="27"/>
  <c r="K475" i="27"/>
  <c r="K481" i="27"/>
  <c r="K499" i="27"/>
  <c r="K517" i="27"/>
  <c r="K505" i="27"/>
  <c r="K487" i="27"/>
  <c r="K463" i="27"/>
  <c r="K493" i="27"/>
  <c r="K511" i="27"/>
  <c r="P441" i="27"/>
  <c r="P521" i="27" s="1"/>
  <c r="O457" i="27"/>
  <c r="O445" i="27"/>
  <c r="O463" i="27"/>
  <c r="O499" i="27"/>
  <c r="O505" i="27"/>
  <c r="O451" i="27"/>
  <c r="O511" i="27"/>
  <c r="O517" i="27"/>
  <c r="O493" i="27"/>
  <c r="O475" i="27"/>
  <c r="O481" i="27"/>
  <c r="O469" i="27"/>
  <c r="O487" i="27"/>
  <c r="Q451" i="27"/>
  <c r="Q463" i="27"/>
  <c r="Q481" i="27"/>
  <c r="Q487" i="27"/>
  <c r="Q493" i="27"/>
  <c r="Q499" i="27"/>
  <c r="Q445" i="27"/>
  <c r="Q457" i="27"/>
  <c r="Q505" i="27"/>
  <c r="Q511" i="27"/>
  <c r="Q517" i="27"/>
  <c r="Q469" i="27"/>
  <c r="Q475" i="27"/>
  <c r="D505" i="27"/>
  <c r="D511" i="27"/>
  <c r="D493" i="27"/>
  <c r="D499" i="27"/>
  <c r="D481" i="27"/>
  <c r="D487" i="27"/>
  <c r="D469" i="27"/>
  <c r="D475" i="27"/>
  <c r="D457" i="27"/>
  <c r="D463" i="27"/>
  <c r="D445" i="27"/>
  <c r="D451" i="27"/>
  <c r="I361" i="27"/>
  <c r="I373" i="27"/>
  <c r="I397" i="27"/>
  <c r="I355" i="27"/>
  <c r="I379" i="27"/>
  <c r="I385" i="27"/>
  <c r="I409" i="27"/>
  <c r="I367" i="27"/>
  <c r="I391" i="27"/>
  <c r="I403" i="27"/>
  <c r="I415" i="27"/>
  <c r="I421" i="27"/>
  <c r="I427" i="27"/>
  <c r="S355" i="27"/>
  <c r="S403" i="27"/>
  <c r="S361" i="27"/>
  <c r="S367" i="27"/>
  <c r="S391" i="27"/>
  <c r="S373" i="27"/>
  <c r="S379" i="27"/>
  <c r="S385" i="27"/>
  <c r="S421" i="27"/>
  <c r="S427" i="27"/>
  <c r="S397" i="27"/>
  <c r="S409" i="27"/>
  <c r="S415" i="27"/>
  <c r="J358" i="27"/>
  <c r="J364" i="27"/>
  <c r="J370" i="27"/>
  <c r="J394" i="27"/>
  <c r="J376" i="27"/>
  <c r="J382" i="27"/>
  <c r="J406" i="27"/>
  <c r="J400" i="27"/>
  <c r="J412" i="27"/>
  <c r="J418" i="27"/>
  <c r="J388" i="27"/>
  <c r="J424" i="27"/>
  <c r="J430" i="27"/>
  <c r="N370" i="27"/>
  <c r="N394" i="27"/>
  <c r="N358" i="27"/>
  <c r="N382" i="27"/>
  <c r="N364" i="27"/>
  <c r="N376" i="27"/>
  <c r="N406" i="27"/>
  <c r="N430" i="27"/>
  <c r="N418" i="27"/>
  <c r="N424" i="27"/>
  <c r="N400" i="27"/>
  <c r="N388" i="27"/>
  <c r="N412" i="27"/>
  <c r="U373" i="27"/>
  <c r="U355" i="27"/>
  <c r="U361" i="27"/>
  <c r="U385" i="27"/>
  <c r="U367" i="27"/>
  <c r="U397" i="27"/>
  <c r="U415" i="27"/>
  <c r="U409" i="27"/>
  <c r="U379" i="27"/>
  <c r="U391" i="27"/>
  <c r="U403" i="27"/>
  <c r="U421" i="27"/>
  <c r="U427" i="27"/>
  <c r="N355" i="27"/>
  <c r="N361" i="27"/>
  <c r="N385" i="27"/>
  <c r="N409" i="27"/>
  <c r="N367" i="27"/>
  <c r="N391" i="27"/>
  <c r="N415" i="27"/>
  <c r="N373" i="27"/>
  <c r="N421" i="27"/>
  <c r="N397" i="27"/>
  <c r="N427" i="27"/>
  <c r="N403" i="27"/>
  <c r="N379" i="27"/>
  <c r="O358" i="27"/>
  <c r="O382" i="27"/>
  <c r="O406" i="27"/>
  <c r="O430" i="27"/>
  <c r="O364" i="27"/>
  <c r="O388" i="27"/>
  <c r="O412" i="27"/>
  <c r="O424" i="27"/>
  <c r="O376" i="27"/>
  <c r="O400" i="27"/>
  <c r="O418" i="27"/>
  <c r="O370" i="27"/>
  <c r="O394" i="27"/>
  <c r="S358" i="27"/>
  <c r="S364" i="27"/>
  <c r="S370" i="27"/>
  <c r="S394" i="27"/>
  <c r="S418" i="27"/>
  <c r="S376" i="27"/>
  <c r="S400" i="27"/>
  <c r="S424" i="27"/>
  <c r="S388" i="27"/>
  <c r="S412" i="27"/>
  <c r="S406" i="27"/>
  <c r="S430" i="27"/>
  <c r="S382" i="27"/>
  <c r="E355" i="27"/>
  <c r="E361" i="27"/>
  <c r="E385" i="27"/>
  <c r="E367" i="27"/>
  <c r="E373" i="27"/>
  <c r="E397" i="27"/>
  <c r="E403" i="27"/>
  <c r="E391" i="27"/>
  <c r="E379" i="27"/>
  <c r="E415" i="27"/>
  <c r="E421" i="27"/>
  <c r="E409" i="27"/>
  <c r="E427" i="27"/>
  <c r="H364" i="27"/>
  <c r="H388" i="27"/>
  <c r="H376" i="27"/>
  <c r="H400" i="27"/>
  <c r="H358" i="27"/>
  <c r="H382" i="27"/>
  <c r="H394" i="27"/>
  <c r="H412" i="27"/>
  <c r="H418" i="27"/>
  <c r="H370" i="27"/>
  <c r="H424" i="27"/>
  <c r="H406" i="27"/>
  <c r="H430" i="27"/>
  <c r="T376" i="27"/>
  <c r="T358" i="27"/>
  <c r="T364" i="27"/>
  <c r="T388" i="27"/>
  <c r="T370" i="27"/>
  <c r="T400" i="27"/>
  <c r="T394" i="27"/>
  <c r="T418" i="27"/>
  <c r="T412" i="27"/>
  <c r="T424" i="27"/>
  <c r="T430" i="27"/>
  <c r="T406" i="27"/>
  <c r="T382" i="27"/>
  <c r="T355" i="27"/>
  <c r="T361" i="27"/>
  <c r="T367" i="27"/>
  <c r="T391" i="27"/>
  <c r="T415" i="27"/>
  <c r="T373" i="27"/>
  <c r="T397" i="27"/>
  <c r="T421" i="27"/>
  <c r="T427" i="27"/>
  <c r="T379" i="27"/>
  <c r="T403" i="27"/>
  <c r="T385" i="27"/>
  <c r="T409" i="27"/>
  <c r="V355" i="27"/>
  <c r="V361" i="27"/>
  <c r="V385" i="27"/>
  <c r="V409" i="27"/>
  <c r="V367" i="27"/>
  <c r="V391" i="27"/>
  <c r="V415" i="27"/>
  <c r="V397" i="27"/>
  <c r="V379" i="27"/>
  <c r="V427" i="27"/>
  <c r="V403" i="27"/>
  <c r="V373" i="27"/>
  <c r="V421" i="27"/>
  <c r="F355" i="27"/>
  <c r="F361" i="27"/>
  <c r="F385" i="27"/>
  <c r="F409" i="27"/>
  <c r="F367" i="27"/>
  <c r="F391" i="27"/>
  <c r="F415" i="27"/>
  <c r="F403" i="27"/>
  <c r="F427" i="27"/>
  <c r="F379" i="27"/>
  <c r="F421" i="27"/>
  <c r="F373" i="27"/>
  <c r="F397" i="27"/>
  <c r="Q364" i="27"/>
  <c r="Q376" i="27"/>
  <c r="Q400" i="27"/>
  <c r="Q424" i="27"/>
  <c r="Q358" i="27"/>
  <c r="Q382" i="27"/>
  <c r="Q406" i="27"/>
  <c r="Q430" i="27"/>
  <c r="Q388" i="27"/>
  <c r="Q412" i="27"/>
  <c r="Q418" i="27"/>
  <c r="Q370" i="27"/>
  <c r="Q394" i="27"/>
  <c r="L376" i="27"/>
  <c r="L400" i="27"/>
  <c r="L358" i="27"/>
  <c r="L364" i="27"/>
  <c r="L388" i="27"/>
  <c r="L370" i="27"/>
  <c r="L406" i="27"/>
  <c r="L382" i="27"/>
  <c r="L394" i="27"/>
  <c r="L412" i="27"/>
  <c r="L430" i="27"/>
  <c r="L418" i="27"/>
  <c r="L424" i="27"/>
  <c r="L355" i="27"/>
  <c r="L361" i="27"/>
  <c r="L367" i="27"/>
  <c r="L391" i="27"/>
  <c r="L415" i="27"/>
  <c r="L373" i="27"/>
  <c r="L397" i="27"/>
  <c r="L421" i="27"/>
  <c r="L385" i="27"/>
  <c r="L409" i="27"/>
  <c r="L427" i="27"/>
  <c r="L403" i="27"/>
  <c r="L379" i="27"/>
  <c r="P367" i="27"/>
  <c r="P355" i="27"/>
  <c r="P379" i="27"/>
  <c r="P403" i="27"/>
  <c r="P427" i="27"/>
  <c r="P361" i="27"/>
  <c r="P385" i="27"/>
  <c r="P409" i="27"/>
  <c r="P373" i="27"/>
  <c r="P415" i="27"/>
  <c r="P397" i="27"/>
  <c r="P391" i="27"/>
  <c r="P421" i="27"/>
  <c r="R361" i="27"/>
  <c r="R373" i="27"/>
  <c r="R397" i="27"/>
  <c r="R421" i="27"/>
  <c r="R355" i="27"/>
  <c r="R379" i="27"/>
  <c r="R403" i="27"/>
  <c r="R427" i="27"/>
  <c r="R391" i="27"/>
  <c r="R385" i="27"/>
  <c r="R367" i="27"/>
  <c r="R409" i="27"/>
  <c r="R415" i="27"/>
  <c r="I364" i="27"/>
  <c r="I376" i="27"/>
  <c r="I400" i="27"/>
  <c r="I424" i="27"/>
  <c r="I358" i="27"/>
  <c r="I382" i="27"/>
  <c r="I406" i="27"/>
  <c r="I430" i="27"/>
  <c r="I394" i="27"/>
  <c r="I412" i="27"/>
  <c r="I418" i="27"/>
  <c r="I370" i="27"/>
  <c r="I388" i="27"/>
  <c r="W358" i="27"/>
  <c r="W382" i="27"/>
  <c r="W406" i="27"/>
  <c r="W430" i="27"/>
  <c r="W364" i="27"/>
  <c r="W388" i="27"/>
  <c r="W412" i="27"/>
  <c r="W370" i="27"/>
  <c r="W394" i="27"/>
  <c r="W400" i="27"/>
  <c r="W424" i="27"/>
  <c r="W376" i="27"/>
  <c r="W418" i="27"/>
  <c r="V370" i="27"/>
  <c r="V358" i="27"/>
  <c r="V382" i="27"/>
  <c r="V364" i="27"/>
  <c r="V394" i="27"/>
  <c r="V400" i="27"/>
  <c r="V388" i="27"/>
  <c r="V376" i="27"/>
  <c r="V418" i="27"/>
  <c r="V424" i="27"/>
  <c r="V406" i="27"/>
  <c r="V412" i="27"/>
  <c r="V430" i="27"/>
  <c r="W367" i="27"/>
  <c r="W355" i="27"/>
  <c r="W379" i="27"/>
  <c r="W385" i="27"/>
  <c r="W361" i="27"/>
  <c r="W391" i="27"/>
  <c r="W397" i="27"/>
  <c r="W415" i="27"/>
  <c r="W421" i="27"/>
  <c r="W409" i="27"/>
  <c r="W427" i="27"/>
  <c r="W403" i="27"/>
  <c r="W373" i="27"/>
  <c r="J361" i="27"/>
  <c r="J373" i="27"/>
  <c r="J397" i="27"/>
  <c r="J421" i="27"/>
  <c r="J355" i="27"/>
  <c r="J379" i="27"/>
  <c r="J403" i="27"/>
  <c r="J427" i="27"/>
  <c r="J367" i="27"/>
  <c r="J385" i="27"/>
  <c r="J391" i="27"/>
  <c r="J409" i="27"/>
  <c r="J415" i="27"/>
  <c r="G367" i="27"/>
  <c r="G391" i="27"/>
  <c r="G355" i="27"/>
  <c r="G379" i="27"/>
  <c r="G361" i="27"/>
  <c r="G385" i="27"/>
  <c r="G373" i="27"/>
  <c r="G397" i="27"/>
  <c r="G403" i="27"/>
  <c r="G409" i="27"/>
  <c r="G415" i="27"/>
  <c r="G421" i="27"/>
  <c r="G427" i="27"/>
  <c r="K355" i="27"/>
  <c r="K379" i="27"/>
  <c r="K361" i="27"/>
  <c r="K367" i="27"/>
  <c r="K391" i="27"/>
  <c r="K373" i="27"/>
  <c r="K403" i="27"/>
  <c r="K385" i="27"/>
  <c r="K409" i="27"/>
  <c r="K415" i="27"/>
  <c r="K421" i="27"/>
  <c r="K427" i="27"/>
  <c r="K397" i="27"/>
  <c r="P364" i="27"/>
  <c r="P376" i="27"/>
  <c r="P400" i="27"/>
  <c r="P358" i="27"/>
  <c r="P382" i="27"/>
  <c r="P388" i="27"/>
  <c r="P412" i="27"/>
  <c r="P424" i="27"/>
  <c r="P406" i="27"/>
  <c r="P430" i="27"/>
  <c r="P370" i="27"/>
  <c r="P418" i="27"/>
  <c r="P394" i="27"/>
  <c r="R358" i="27"/>
  <c r="R382" i="27"/>
  <c r="R364" i="27"/>
  <c r="R370" i="27"/>
  <c r="R394" i="27"/>
  <c r="R376" i="27"/>
  <c r="R406" i="27"/>
  <c r="R388" i="27"/>
  <c r="R412" i="27"/>
  <c r="R418" i="27"/>
  <c r="R424" i="27"/>
  <c r="R430" i="27"/>
  <c r="R400" i="27"/>
  <c r="U358" i="27"/>
  <c r="U364" i="27"/>
  <c r="U388" i="27"/>
  <c r="U412" i="27"/>
  <c r="U370" i="27"/>
  <c r="U394" i="27"/>
  <c r="U418" i="27"/>
  <c r="U382" i="27"/>
  <c r="U376" i="27"/>
  <c r="U430" i="27"/>
  <c r="U400" i="27"/>
  <c r="U424" i="27"/>
  <c r="U406" i="27"/>
  <c r="M373" i="27"/>
  <c r="M397" i="27"/>
  <c r="M355" i="27"/>
  <c r="M361" i="27"/>
  <c r="M385" i="27"/>
  <c r="M367" i="27"/>
  <c r="M415" i="27"/>
  <c r="M421" i="27"/>
  <c r="M409" i="27"/>
  <c r="M427" i="27"/>
  <c r="M391" i="27"/>
  <c r="M403" i="27"/>
  <c r="M379" i="27"/>
  <c r="Q361" i="27"/>
  <c r="Q385" i="27"/>
  <c r="Q373" i="27"/>
  <c r="Q397" i="27"/>
  <c r="Q355" i="27"/>
  <c r="Q379" i="27"/>
  <c r="Q391" i="27"/>
  <c r="Q403" i="27"/>
  <c r="Q367" i="27"/>
  <c r="Q421" i="27"/>
  <c r="Q409" i="27"/>
  <c r="Q415" i="27"/>
  <c r="Q427" i="27"/>
  <c r="H367" i="27"/>
  <c r="H355" i="27"/>
  <c r="H379" i="27"/>
  <c r="H403" i="27"/>
  <c r="H427" i="27"/>
  <c r="H361" i="27"/>
  <c r="H385" i="27"/>
  <c r="H409" i="27"/>
  <c r="H373" i="27"/>
  <c r="H397" i="27"/>
  <c r="H391" i="27"/>
  <c r="H415" i="27"/>
  <c r="H421" i="27"/>
  <c r="O367" i="27"/>
  <c r="O355" i="27"/>
  <c r="O379" i="27"/>
  <c r="O361" i="27"/>
  <c r="O385" i="27"/>
  <c r="O391" i="27"/>
  <c r="O403" i="27"/>
  <c r="O373" i="27"/>
  <c r="O415" i="27"/>
  <c r="O409" i="27"/>
  <c r="O421" i="27"/>
  <c r="O427" i="27"/>
  <c r="O397" i="27"/>
  <c r="F370" i="27"/>
  <c r="F358" i="27"/>
  <c r="F382" i="27"/>
  <c r="F364" i="27"/>
  <c r="F394" i="27"/>
  <c r="F424" i="27"/>
  <c r="F400" i="27"/>
  <c r="F412" i="27"/>
  <c r="F388" i="27"/>
  <c r="F430" i="27"/>
  <c r="F376" i="27"/>
  <c r="F406" i="27"/>
  <c r="F418" i="27"/>
  <c r="K358" i="27"/>
  <c r="K364" i="27"/>
  <c r="K370" i="27"/>
  <c r="K394" i="27"/>
  <c r="K418" i="27"/>
  <c r="K376" i="27"/>
  <c r="K400" i="27"/>
  <c r="K424" i="27"/>
  <c r="K382" i="27"/>
  <c r="K388" i="27"/>
  <c r="K412" i="27"/>
  <c r="K406" i="27"/>
  <c r="K430" i="27"/>
  <c r="E358" i="27"/>
  <c r="E364" i="27"/>
  <c r="E388" i="27"/>
  <c r="E412" i="27"/>
  <c r="E370" i="27"/>
  <c r="E394" i="27"/>
  <c r="E418" i="27"/>
  <c r="E400" i="27"/>
  <c r="E382" i="27"/>
  <c r="E430" i="27"/>
  <c r="E406" i="27"/>
  <c r="E424" i="27"/>
  <c r="E376" i="27"/>
  <c r="G358" i="27"/>
  <c r="G382" i="27"/>
  <c r="G406" i="27"/>
  <c r="G430" i="27"/>
  <c r="G364" i="27"/>
  <c r="G388" i="27"/>
  <c r="G412" i="27"/>
  <c r="G394" i="27"/>
  <c r="G370" i="27"/>
  <c r="G400" i="27"/>
  <c r="G424" i="27"/>
  <c r="G376" i="27"/>
  <c r="G418" i="27"/>
  <c r="M358" i="27"/>
  <c r="M364" i="27"/>
  <c r="M388" i="27"/>
  <c r="M412" i="27"/>
  <c r="M370" i="27"/>
  <c r="M394" i="27"/>
  <c r="M418" i="27"/>
  <c r="M376" i="27"/>
  <c r="M406" i="27"/>
  <c r="M400" i="27"/>
  <c r="M382" i="27"/>
  <c r="M424" i="27"/>
  <c r="M430" i="27"/>
  <c r="D421" i="27"/>
  <c r="D427" i="27"/>
  <c r="D418" i="27"/>
  <c r="D424" i="27"/>
  <c r="D409" i="27"/>
  <c r="D415" i="27"/>
  <c r="H267" i="27"/>
  <c r="H347" i="27" s="1"/>
  <c r="D406" i="27"/>
  <c r="D412" i="27"/>
  <c r="I267" i="27"/>
  <c r="I347" i="27" s="1"/>
  <c r="D397" i="27"/>
  <c r="D403" i="27"/>
  <c r="D394" i="27"/>
  <c r="D400" i="27"/>
  <c r="D385" i="27"/>
  <c r="D391" i="27"/>
  <c r="D382" i="27"/>
  <c r="D388" i="27"/>
  <c r="D373" i="27"/>
  <c r="D379" i="27"/>
  <c r="D370" i="27"/>
  <c r="D376" i="27"/>
  <c r="D361" i="27"/>
  <c r="D367" i="27"/>
  <c r="D358" i="27"/>
  <c r="D364" i="27"/>
  <c r="E267" i="27"/>
  <c r="E347" i="27" s="1"/>
  <c r="M267" i="27"/>
  <c r="M347" i="27" s="1"/>
  <c r="S267" i="27"/>
  <c r="S347" i="27" s="1"/>
  <c r="V267" i="27"/>
  <c r="V347" i="27" s="1"/>
  <c r="P267" i="27"/>
  <c r="P347" i="27" s="1"/>
  <c r="L267" i="27"/>
  <c r="L347" i="27" s="1"/>
  <c r="T267" i="27"/>
  <c r="T347" i="27" s="1"/>
  <c r="W267" i="27"/>
  <c r="W347" i="27" s="1"/>
  <c r="U267" i="27"/>
  <c r="U347" i="27" s="1"/>
  <c r="F295" i="27"/>
  <c r="F283" i="27"/>
  <c r="F307" i="27"/>
  <c r="F331" i="27"/>
  <c r="F289" i="27"/>
  <c r="F313" i="27"/>
  <c r="F337" i="27"/>
  <c r="F271" i="27"/>
  <c r="F277" i="27"/>
  <c r="F301" i="27"/>
  <c r="F343" i="27"/>
  <c r="F325" i="27"/>
  <c r="F319" i="27"/>
  <c r="G267" i="27"/>
  <c r="G347" i="27" s="1"/>
  <c r="K268" i="27"/>
  <c r="K292" i="27"/>
  <c r="K316" i="27"/>
  <c r="K340" i="27"/>
  <c r="K304" i="27"/>
  <c r="K274" i="27"/>
  <c r="K298" i="27"/>
  <c r="K322" i="27"/>
  <c r="K280" i="27"/>
  <c r="K286" i="27"/>
  <c r="K334" i="27"/>
  <c r="K310" i="27"/>
  <c r="K328" i="27"/>
  <c r="F267" i="27"/>
  <c r="F347" i="27" s="1"/>
  <c r="H277" i="27"/>
  <c r="H301" i="27"/>
  <c r="H325" i="27"/>
  <c r="H283" i="27"/>
  <c r="H307" i="27"/>
  <c r="H331" i="27"/>
  <c r="H289" i="27"/>
  <c r="H271" i="27"/>
  <c r="H295" i="27"/>
  <c r="H343" i="27"/>
  <c r="H313" i="27"/>
  <c r="H319" i="27"/>
  <c r="H337" i="27"/>
  <c r="T289" i="27"/>
  <c r="T313" i="27"/>
  <c r="T337" i="27"/>
  <c r="T271" i="27"/>
  <c r="T295" i="27"/>
  <c r="T319" i="27"/>
  <c r="T343" i="27"/>
  <c r="T277" i="27"/>
  <c r="T301" i="27"/>
  <c r="T283" i="27"/>
  <c r="T331" i="27"/>
  <c r="T307" i="27"/>
  <c r="T325" i="27"/>
  <c r="O277" i="27"/>
  <c r="O301" i="27"/>
  <c r="O325" i="27"/>
  <c r="O283" i="27"/>
  <c r="O307" i="27"/>
  <c r="O331" i="27"/>
  <c r="O289" i="27"/>
  <c r="O313" i="27"/>
  <c r="O337" i="27"/>
  <c r="O271" i="27"/>
  <c r="O295" i="27"/>
  <c r="O319" i="27"/>
  <c r="O343" i="27"/>
  <c r="F280" i="27"/>
  <c r="F304" i="27"/>
  <c r="F328" i="27"/>
  <c r="F286" i="27"/>
  <c r="F310" i="27"/>
  <c r="F334" i="27"/>
  <c r="F268" i="27"/>
  <c r="F292" i="27"/>
  <c r="F316" i="27"/>
  <c r="F340" i="27"/>
  <c r="F274" i="27"/>
  <c r="F298" i="27"/>
  <c r="F322" i="27"/>
  <c r="K289" i="27"/>
  <c r="K313" i="27"/>
  <c r="K337" i="27"/>
  <c r="K271" i="27"/>
  <c r="K295" i="27"/>
  <c r="K319" i="27"/>
  <c r="K343" i="27"/>
  <c r="K277" i="27"/>
  <c r="K301" i="27"/>
  <c r="K325" i="27"/>
  <c r="K283" i="27"/>
  <c r="K307" i="27"/>
  <c r="K331" i="27"/>
  <c r="M286" i="27"/>
  <c r="M310" i="27"/>
  <c r="M334" i="27"/>
  <c r="M268" i="27"/>
  <c r="M292" i="27"/>
  <c r="M316" i="27"/>
  <c r="M340" i="27"/>
  <c r="M274" i="27"/>
  <c r="M298" i="27"/>
  <c r="M280" i="27"/>
  <c r="M322" i="27"/>
  <c r="M304" i="27"/>
  <c r="M328" i="27"/>
  <c r="O280" i="27"/>
  <c r="O304" i="27"/>
  <c r="O328" i="27"/>
  <c r="O268" i="27"/>
  <c r="O286" i="27"/>
  <c r="O310" i="27"/>
  <c r="O334" i="27"/>
  <c r="O292" i="27"/>
  <c r="O274" i="27"/>
  <c r="O298" i="27"/>
  <c r="O340" i="27"/>
  <c r="O316" i="27"/>
  <c r="O322" i="27"/>
  <c r="K267" i="27"/>
  <c r="K347" i="27" s="1"/>
  <c r="U283" i="27"/>
  <c r="U307" i="27"/>
  <c r="U331" i="27"/>
  <c r="U289" i="27"/>
  <c r="U313" i="27"/>
  <c r="U337" i="27"/>
  <c r="U271" i="27"/>
  <c r="U295" i="27"/>
  <c r="U319" i="27"/>
  <c r="U343" i="27"/>
  <c r="U277" i="27"/>
  <c r="U301" i="27"/>
  <c r="U325" i="27"/>
  <c r="R283" i="27"/>
  <c r="R271" i="27"/>
  <c r="R295" i="27"/>
  <c r="R319" i="27"/>
  <c r="R343" i="27"/>
  <c r="R277" i="27"/>
  <c r="R301" i="27"/>
  <c r="R325" i="27"/>
  <c r="R289" i="27"/>
  <c r="R331" i="27"/>
  <c r="R313" i="27"/>
  <c r="R337" i="27"/>
  <c r="R307" i="27"/>
  <c r="G277" i="27"/>
  <c r="G301" i="27"/>
  <c r="G325" i="27"/>
  <c r="G283" i="27"/>
  <c r="G307" i="27"/>
  <c r="G331" i="27"/>
  <c r="G289" i="27"/>
  <c r="G313" i="27"/>
  <c r="G337" i="27"/>
  <c r="G271" i="27"/>
  <c r="G295" i="27"/>
  <c r="G319" i="27"/>
  <c r="G343" i="27"/>
  <c r="G280" i="27"/>
  <c r="G304" i="27"/>
  <c r="G328" i="27"/>
  <c r="G268" i="27"/>
  <c r="G292" i="27"/>
  <c r="G286" i="27"/>
  <c r="G310" i="27"/>
  <c r="G334" i="27"/>
  <c r="G274" i="27"/>
  <c r="G298" i="27"/>
  <c r="G316" i="27"/>
  <c r="G340" i="27"/>
  <c r="G322" i="27"/>
  <c r="J267" i="27"/>
  <c r="J347" i="27" s="1"/>
  <c r="Q267" i="27"/>
  <c r="Q347" i="27" s="1"/>
  <c r="U286" i="27"/>
  <c r="U310" i="27"/>
  <c r="U334" i="27"/>
  <c r="U298" i="27"/>
  <c r="U268" i="27"/>
  <c r="U292" i="27"/>
  <c r="U316" i="27"/>
  <c r="U340" i="27"/>
  <c r="U274" i="27"/>
  <c r="U280" i="27"/>
  <c r="U322" i="27"/>
  <c r="U328" i="27"/>
  <c r="U304" i="27"/>
  <c r="O267" i="27"/>
  <c r="O347" i="27" s="1"/>
  <c r="R268" i="27"/>
  <c r="R292" i="27"/>
  <c r="R316" i="27"/>
  <c r="R340" i="27"/>
  <c r="R274" i="27"/>
  <c r="R298" i="27"/>
  <c r="R322" i="27"/>
  <c r="R280" i="27"/>
  <c r="R304" i="27"/>
  <c r="R328" i="27"/>
  <c r="R286" i="27"/>
  <c r="R310" i="27"/>
  <c r="R334" i="27"/>
  <c r="N267" i="27"/>
  <c r="N347" i="27" s="1"/>
  <c r="L289" i="27"/>
  <c r="L313" i="27"/>
  <c r="L337" i="27"/>
  <c r="L301" i="27"/>
  <c r="L271" i="27"/>
  <c r="L295" i="27"/>
  <c r="L319" i="27"/>
  <c r="L343" i="27"/>
  <c r="L277" i="27"/>
  <c r="L283" i="27"/>
  <c r="L331" i="27"/>
  <c r="L307" i="27"/>
  <c r="L325" i="27"/>
  <c r="V283" i="27"/>
  <c r="V307" i="27"/>
  <c r="V331" i="27"/>
  <c r="V289" i="27"/>
  <c r="V313" i="27"/>
  <c r="V337" i="27"/>
  <c r="V271" i="27"/>
  <c r="V295" i="27"/>
  <c r="V277" i="27"/>
  <c r="V301" i="27"/>
  <c r="V319" i="27"/>
  <c r="V343" i="27"/>
  <c r="V325" i="27"/>
  <c r="L286" i="27"/>
  <c r="L310" i="27"/>
  <c r="L334" i="27"/>
  <c r="L268" i="27"/>
  <c r="L292" i="27"/>
  <c r="L316" i="27"/>
  <c r="L340" i="27"/>
  <c r="L274" i="27"/>
  <c r="L298" i="27"/>
  <c r="L322" i="27"/>
  <c r="L280" i="27"/>
  <c r="L304" i="27"/>
  <c r="L328" i="27"/>
  <c r="J268" i="27"/>
  <c r="J292" i="27"/>
  <c r="J316" i="27"/>
  <c r="J340" i="27"/>
  <c r="J274" i="27"/>
  <c r="J298" i="27"/>
  <c r="J322" i="27"/>
  <c r="J280" i="27"/>
  <c r="J304" i="27"/>
  <c r="J328" i="27"/>
  <c r="J286" i="27"/>
  <c r="J310" i="27"/>
  <c r="J334" i="27"/>
  <c r="N280" i="27"/>
  <c r="N304" i="27"/>
  <c r="N328" i="27"/>
  <c r="N286" i="27"/>
  <c r="N310" i="27"/>
  <c r="N334" i="27"/>
  <c r="N268" i="27"/>
  <c r="N292" i="27"/>
  <c r="N316" i="27"/>
  <c r="N340" i="27"/>
  <c r="N274" i="27"/>
  <c r="N298" i="27"/>
  <c r="N322" i="27"/>
  <c r="M283" i="27"/>
  <c r="M307" i="27"/>
  <c r="M331" i="27"/>
  <c r="M289" i="27"/>
  <c r="M313" i="27"/>
  <c r="M337" i="27"/>
  <c r="M271" i="27"/>
  <c r="M295" i="27"/>
  <c r="M319" i="27"/>
  <c r="M343" i="27"/>
  <c r="M277" i="27"/>
  <c r="M301" i="27"/>
  <c r="M325" i="27"/>
  <c r="J271" i="27"/>
  <c r="J295" i="27"/>
  <c r="J319" i="27"/>
  <c r="J343" i="27"/>
  <c r="J283" i="27"/>
  <c r="J277" i="27"/>
  <c r="J301" i="27"/>
  <c r="J325" i="27"/>
  <c r="J289" i="27"/>
  <c r="J331" i="27"/>
  <c r="J307" i="27"/>
  <c r="J313" i="27"/>
  <c r="J337" i="27"/>
  <c r="H274" i="27"/>
  <c r="H298" i="27"/>
  <c r="H322" i="27"/>
  <c r="H280" i="27"/>
  <c r="H304" i="27"/>
  <c r="H328" i="27"/>
  <c r="H286" i="27"/>
  <c r="H310" i="27"/>
  <c r="H334" i="27"/>
  <c r="H268" i="27"/>
  <c r="H292" i="27"/>
  <c r="H316" i="27"/>
  <c r="H340" i="27"/>
  <c r="S304" i="27"/>
  <c r="S268" i="27"/>
  <c r="S292" i="27"/>
  <c r="S316" i="27"/>
  <c r="S340" i="27"/>
  <c r="S274" i="27"/>
  <c r="S298" i="27"/>
  <c r="S322" i="27"/>
  <c r="S280" i="27"/>
  <c r="S286" i="27"/>
  <c r="S310" i="27"/>
  <c r="S328" i="27"/>
  <c r="S334" i="27"/>
  <c r="E283" i="27"/>
  <c r="E307" i="27"/>
  <c r="E331" i="27"/>
  <c r="E289" i="27"/>
  <c r="E313" i="27"/>
  <c r="E337" i="27"/>
  <c r="E271" i="27"/>
  <c r="E295" i="27"/>
  <c r="E319" i="27"/>
  <c r="E343" i="27"/>
  <c r="E277" i="27"/>
  <c r="E301" i="27"/>
  <c r="E325" i="27"/>
  <c r="N283" i="27"/>
  <c r="N307" i="27"/>
  <c r="N331" i="27"/>
  <c r="N295" i="27"/>
  <c r="N289" i="27"/>
  <c r="N313" i="27"/>
  <c r="N337" i="27"/>
  <c r="N271" i="27"/>
  <c r="N277" i="27"/>
  <c r="N301" i="27"/>
  <c r="N343" i="27"/>
  <c r="N319" i="27"/>
  <c r="N325" i="27"/>
  <c r="P274" i="27"/>
  <c r="P298" i="27"/>
  <c r="P322" i="27"/>
  <c r="P280" i="27"/>
  <c r="P304" i="27"/>
  <c r="P328" i="27"/>
  <c r="P286" i="27"/>
  <c r="P310" i="27"/>
  <c r="P334" i="27"/>
  <c r="P268" i="27"/>
  <c r="P292" i="27"/>
  <c r="P316" i="27"/>
  <c r="P340" i="27"/>
  <c r="Q274" i="27"/>
  <c r="Q298" i="27"/>
  <c r="Q322" i="27"/>
  <c r="Q286" i="27"/>
  <c r="Q280" i="27"/>
  <c r="Q304" i="27"/>
  <c r="Q328" i="27"/>
  <c r="Q268" i="27"/>
  <c r="Q292" i="27"/>
  <c r="Q340" i="27"/>
  <c r="Q316" i="27"/>
  <c r="Q334" i="27"/>
  <c r="Q310" i="27"/>
  <c r="I274" i="27"/>
  <c r="I298" i="27"/>
  <c r="I322" i="27"/>
  <c r="I280" i="27"/>
  <c r="I304" i="27"/>
  <c r="I328" i="27"/>
  <c r="I286" i="27"/>
  <c r="I268" i="27"/>
  <c r="I292" i="27"/>
  <c r="I334" i="27"/>
  <c r="I316" i="27"/>
  <c r="I310" i="27"/>
  <c r="I340" i="27"/>
  <c r="T286" i="27"/>
  <c r="T310" i="27"/>
  <c r="T334" i="27"/>
  <c r="T268" i="27"/>
  <c r="T292" i="27"/>
  <c r="T316" i="27"/>
  <c r="T340" i="27"/>
  <c r="T274" i="27"/>
  <c r="T298" i="27"/>
  <c r="T322" i="27"/>
  <c r="T280" i="27"/>
  <c r="T304" i="27"/>
  <c r="T328" i="27"/>
  <c r="R267" i="27"/>
  <c r="R347" i="27" s="1"/>
  <c r="Q271" i="27"/>
  <c r="Q295" i="27"/>
  <c r="Q319" i="27"/>
  <c r="Q343" i="27"/>
  <c r="Q277" i="27"/>
  <c r="Q301" i="27"/>
  <c r="Q325" i="27"/>
  <c r="Q283" i="27"/>
  <c r="Q307" i="27"/>
  <c r="Q331" i="27"/>
  <c r="Q289" i="27"/>
  <c r="Q313" i="27"/>
  <c r="Q337" i="27"/>
  <c r="V280" i="27"/>
  <c r="V304" i="27"/>
  <c r="V328" i="27"/>
  <c r="V286" i="27"/>
  <c r="V310" i="27"/>
  <c r="V334" i="27"/>
  <c r="V268" i="27"/>
  <c r="V292" i="27"/>
  <c r="V316" i="27"/>
  <c r="V340" i="27"/>
  <c r="V274" i="27"/>
  <c r="V298" i="27"/>
  <c r="V322" i="27"/>
  <c r="P289" i="27"/>
  <c r="P277" i="27"/>
  <c r="P301" i="27"/>
  <c r="P325" i="27"/>
  <c r="P283" i="27"/>
  <c r="P307" i="27"/>
  <c r="P331" i="27"/>
  <c r="P271" i="27"/>
  <c r="P295" i="27"/>
  <c r="P313" i="27"/>
  <c r="P337" i="27"/>
  <c r="P343" i="27"/>
  <c r="P319" i="27"/>
  <c r="S289" i="27"/>
  <c r="S313" i="27"/>
  <c r="S337" i="27"/>
  <c r="S271" i="27"/>
  <c r="S295" i="27"/>
  <c r="S319" i="27"/>
  <c r="S343" i="27"/>
  <c r="S277" i="27"/>
  <c r="S301" i="27"/>
  <c r="S325" i="27"/>
  <c r="S283" i="27"/>
  <c r="S307" i="27"/>
  <c r="S331" i="27"/>
  <c r="I271" i="27"/>
  <c r="I295" i="27"/>
  <c r="I319" i="27"/>
  <c r="I343" i="27"/>
  <c r="I277" i="27"/>
  <c r="I301" i="27"/>
  <c r="I325" i="27"/>
  <c r="I283" i="27"/>
  <c r="I307" i="27"/>
  <c r="I331" i="27"/>
  <c r="I289" i="27"/>
  <c r="I313" i="27"/>
  <c r="I337" i="27"/>
  <c r="D331" i="27"/>
  <c r="D337" i="27"/>
  <c r="D319" i="27"/>
  <c r="D325" i="27"/>
  <c r="D307" i="27"/>
  <c r="D313" i="27"/>
  <c r="D295" i="27"/>
  <c r="D301" i="27"/>
  <c r="D277" i="27"/>
  <c r="D289" i="27"/>
  <c r="D283" i="27"/>
  <c r="D271" i="27"/>
  <c r="D184" i="27"/>
  <c r="D355" i="27"/>
  <c r="D181" i="27"/>
  <c r="D441" i="27"/>
  <c r="D521" i="27" s="1"/>
  <c r="D354" i="27"/>
  <c r="D434" i="27" s="1"/>
  <c r="D267" i="27"/>
  <c r="D347" i="27" s="1"/>
  <c r="D180" i="27"/>
  <c r="D260" i="27" s="1"/>
  <c r="T180" i="27"/>
  <c r="T260" i="27" s="1"/>
  <c r="P180" i="27"/>
  <c r="P260" i="27" s="1"/>
  <c r="H180" i="27"/>
  <c r="H260" i="27" s="1"/>
  <c r="V180" i="27"/>
  <c r="V260" i="27" s="1"/>
  <c r="S253" i="27"/>
  <c r="S193" i="27"/>
  <c r="S241" i="27"/>
  <c r="S181" i="27"/>
  <c r="S205" i="27"/>
  <c r="S199" i="27"/>
  <c r="S187" i="27"/>
  <c r="S211" i="27"/>
  <c r="S247" i="27"/>
  <c r="S229" i="27"/>
  <c r="S217" i="27"/>
  <c r="S223" i="27"/>
  <c r="S235" i="27"/>
  <c r="M180" i="27"/>
  <c r="M260" i="27" s="1"/>
  <c r="K196" i="27"/>
  <c r="K244" i="27"/>
  <c r="K226" i="27"/>
  <c r="K256" i="27"/>
  <c r="K220" i="27"/>
  <c r="K238" i="27"/>
  <c r="K202" i="27"/>
  <c r="K250" i="27"/>
  <c r="K208" i="27"/>
  <c r="K184" i="27"/>
  <c r="K232" i="27"/>
  <c r="K214" i="27"/>
  <c r="K190" i="27"/>
  <c r="E250" i="27"/>
  <c r="E196" i="27"/>
  <c r="E244" i="27"/>
  <c r="E184" i="27"/>
  <c r="E238" i="27"/>
  <c r="E208" i="27"/>
  <c r="E214" i="27"/>
  <c r="E202" i="27"/>
  <c r="E190" i="27"/>
  <c r="E220" i="27"/>
  <c r="E232" i="27"/>
  <c r="E226" i="27"/>
  <c r="E256" i="27"/>
  <c r="P229" i="27"/>
  <c r="P199" i="27"/>
  <c r="P247" i="27"/>
  <c r="P235" i="27"/>
  <c r="P217" i="27"/>
  <c r="P205" i="27"/>
  <c r="P193" i="27"/>
  <c r="P241" i="27"/>
  <c r="P181" i="27"/>
  <c r="P187" i="27"/>
  <c r="P223" i="27"/>
  <c r="P211" i="27"/>
  <c r="P253" i="27"/>
  <c r="E180" i="27"/>
  <c r="E260" i="27" s="1"/>
  <c r="L241" i="27"/>
  <c r="L211" i="27"/>
  <c r="L223" i="27"/>
  <c r="L235" i="27"/>
  <c r="L181" i="27"/>
  <c r="L199" i="27"/>
  <c r="L247" i="27"/>
  <c r="L253" i="27"/>
  <c r="L187" i="27"/>
  <c r="L229" i="27"/>
  <c r="L205" i="27"/>
  <c r="L217" i="27"/>
  <c r="L193" i="27"/>
  <c r="W180" i="27"/>
  <c r="W260" i="27" s="1"/>
  <c r="M193" i="27"/>
  <c r="M181" i="27"/>
  <c r="M211" i="27"/>
  <c r="M199" i="27"/>
  <c r="M217" i="27"/>
  <c r="M235" i="27"/>
  <c r="M187" i="27"/>
  <c r="M229" i="27"/>
  <c r="M223" i="27"/>
  <c r="M241" i="27"/>
  <c r="M205" i="27"/>
  <c r="M253" i="27"/>
  <c r="M247" i="27"/>
  <c r="F202" i="27"/>
  <c r="F250" i="27"/>
  <c r="F208" i="27"/>
  <c r="F214" i="27"/>
  <c r="F190" i="27"/>
  <c r="F220" i="27"/>
  <c r="F232" i="27"/>
  <c r="F184" i="27"/>
  <c r="F196" i="27"/>
  <c r="F244" i="27"/>
  <c r="F238" i="27"/>
  <c r="F256" i="27"/>
  <c r="F226" i="27"/>
  <c r="N244" i="27"/>
  <c r="N184" i="27"/>
  <c r="N202" i="27"/>
  <c r="N250" i="27"/>
  <c r="N208" i="27"/>
  <c r="N226" i="27"/>
  <c r="N190" i="27"/>
  <c r="N214" i="27"/>
  <c r="N232" i="27"/>
  <c r="N220" i="27"/>
  <c r="N238" i="27"/>
  <c r="N256" i="27"/>
  <c r="N196" i="27"/>
  <c r="L180" i="27"/>
  <c r="L260" i="27" s="1"/>
  <c r="G180" i="27"/>
  <c r="G260" i="27" s="1"/>
  <c r="K205" i="27"/>
  <c r="K193" i="27"/>
  <c r="K241" i="27"/>
  <c r="K223" i="27"/>
  <c r="K181" i="27"/>
  <c r="K217" i="27"/>
  <c r="K229" i="27"/>
  <c r="K199" i="27"/>
  <c r="K211" i="27"/>
  <c r="K247" i="27"/>
  <c r="K187" i="27"/>
  <c r="K253" i="27"/>
  <c r="K235" i="27"/>
  <c r="F180" i="27"/>
  <c r="F260" i="27" s="1"/>
  <c r="H238" i="27"/>
  <c r="H232" i="27"/>
  <c r="H226" i="27"/>
  <c r="H208" i="27"/>
  <c r="H220" i="27"/>
  <c r="H256" i="27"/>
  <c r="H244" i="27"/>
  <c r="H250" i="27"/>
  <c r="H184" i="27"/>
  <c r="H214" i="27"/>
  <c r="H196" i="27"/>
  <c r="H202" i="27"/>
  <c r="H190" i="27"/>
  <c r="T184" i="27"/>
  <c r="T250" i="27"/>
  <c r="T256" i="27"/>
  <c r="T202" i="27"/>
  <c r="T208" i="27"/>
  <c r="T220" i="27"/>
  <c r="T214" i="27"/>
  <c r="T196" i="27"/>
  <c r="T190" i="27"/>
  <c r="T244" i="27"/>
  <c r="T232" i="27"/>
  <c r="T226" i="27"/>
  <c r="T238" i="27"/>
  <c r="O250" i="27"/>
  <c r="O232" i="27"/>
  <c r="O190" i="27"/>
  <c r="O238" i="27"/>
  <c r="O256" i="27"/>
  <c r="O226" i="27"/>
  <c r="O208" i="27"/>
  <c r="O196" i="27"/>
  <c r="O244" i="27"/>
  <c r="O184" i="27"/>
  <c r="O214" i="27"/>
  <c r="O220" i="27"/>
  <c r="O202" i="27"/>
  <c r="F253" i="27"/>
  <c r="F187" i="27"/>
  <c r="F217" i="27"/>
  <c r="F211" i="27"/>
  <c r="F235" i="27"/>
  <c r="F193" i="27"/>
  <c r="F205" i="27"/>
  <c r="F241" i="27"/>
  <c r="F223" i="27"/>
  <c r="F229" i="27"/>
  <c r="F199" i="27"/>
  <c r="F247" i="27"/>
  <c r="F181" i="27"/>
  <c r="O181" i="27"/>
  <c r="O211" i="27"/>
  <c r="O229" i="27"/>
  <c r="O187" i="27"/>
  <c r="O193" i="27"/>
  <c r="O223" i="27"/>
  <c r="O235" i="27"/>
  <c r="O241" i="27"/>
  <c r="O253" i="27"/>
  <c r="O199" i="27"/>
  <c r="O217" i="27"/>
  <c r="O247" i="27"/>
  <c r="O205" i="27"/>
  <c r="K180" i="27"/>
  <c r="K260" i="27" s="1"/>
  <c r="U220" i="27"/>
  <c r="U196" i="27"/>
  <c r="U190" i="27"/>
  <c r="U184" i="27"/>
  <c r="U244" i="27"/>
  <c r="U226" i="27"/>
  <c r="U214" i="27"/>
  <c r="U256" i="27"/>
  <c r="U232" i="27"/>
  <c r="U202" i="27"/>
  <c r="U208" i="27"/>
  <c r="U250" i="27"/>
  <c r="U238" i="27"/>
  <c r="R226" i="27"/>
  <c r="R196" i="27"/>
  <c r="R184" i="27"/>
  <c r="R220" i="27"/>
  <c r="R238" i="27"/>
  <c r="R244" i="27"/>
  <c r="R232" i="27"/>
  <c r="R202" i="27"/>
  <c r="R250" i="27"/>
  <c r="R256" i="27"/>
  <c r="R190" i="27"/>
  <c r="R214" i="27"/>
  <c r="R208" i="27"/>
  <c r="G208" i="27"/>
  <c r="G184" i="27"/>
  <c r="G232" i="27"/>
  <c r="G214" i="27"/>
  <c r="G226" i="27"/>
  <c r="G196" i="27"/>
  <c r="G256" i="27"/>
  <c r="G190" i="27"/>
  <c r="G244" i="27"/>
  <c r="G238" i="27"/>
  <c r="G202" i="27"/>
  <c r="G250" i="27"/>
  <c r="G220" i="27"/>
  <c r="G253" i="27"/>
  <c r="G235" i="27"/>
  <c r="G187" i="27"/>
  <c r="G223" i="27"/>
  <c r="G205" i="27"/>
  <c r="G193" i="27"/>
  <c r="G181" i="27"/>
  <c r="G241" i="27"/>
  <c r="G199" i="27"/>
  <c r="G247" i="27"/>
  <c r="G217" i="27"/>
  <c r="G229" i="27"/>
  <c r="G211" i="27"/>
  <c r="E193" i="27"/>
  <c r="E187" i="27"/>
  <c r="E229" i="27"/>
  <c r="E247" i="27"/>
  <c r="E199" i="27"/>
  <c r="E241" i="27"/>
  <c r="E181" i="27"/>
  <c r="E253" i="27"/>
  <c r="E223" i="27"/>
  <c r="E205" i="27"/>
  <c r="E235" i="27"/>
  <c r="E211" i="27"/>
  <c r="E217" i="27"/>
  <c r="J180" i="27"/>
  <c r="J260" i="27" s="1"/>
  <c r="Q180" i="27"/>
  <c r="Q260" i="27" s="1"/>
  <c r="U235" i="27"/>
  <c r="U181" i="27"/>
  <c r="U223" i="27"/>
  <c r="U253" i="27"/>
  <c r="U217" i="27"/>
  <c r="U229" i="27"/>
  <c r="U199" i="27"/>
  <c r="U241" i="27"/>
  <c r="U247" i="27"/>
  <c r="U193" i="27"/>
  <c r="U187" i="27"/>
  <c r="U205" i="27"/>
  <c r="U211" i="27"/>
  <c r="O180" i="27"/>
  <c r="O260" i="27" s="1"/>
  <c r="R229" i="27"/>
  <c r="R199" i="27"/>
  <c r="R193" i="27"/>
  <c r="R253" i="27"/>
  <c r="R187" i="27"/>
  <c r="R241" i="27"/>
  <c r="R217" i="27"/>
  <c r="R211" i="27"/>
  <c r="R205" i="27"/>
  <c r="R181" i="27"/>
  <c r="R223" i="27"/>
  <c r="R235" i="27"/>
  <c r="R247" i="27"/>
  <c r="N180" i="27"/>
  <c r="N260" i="27" s="1"/>
  <c r="L208" i="27"/>
  <c r="L220" i="27"/>
  <c r="L202" i="27"/>
  <c r="L250" i="27"/>
  <c r="L196" i="27"/>
  <c r="L244" i="27"/>
  <c r="L214" i="27"/>
  <c r="L184" i="27"/>
  <c r="L238" i="27"/>
  <c r="L256" i="27"/>
  <c r="L190" i="27"/>
  <c r="L226" i="27"/>
  <c r="L232" i="27"/>
  <c r="V244" i="27"/>
  <c r="V232" i="27"/>
  <c r="V190" i="27"/>
  <c r="V196" i="27"/>
  <c r="V202" i="27"/>
  <c r="V184" i="27"/>
  <c r="V250" i="27"/>
  <c r="V220" i="27"/>
  <c r="V238" i="27"/>
  <c r="V208" i="27"/>
  <c r="V226" i="27"/>
  <c r="V256" i="27"/>
  <c r="V214" i="27"/>
  <c r="W250" i="27"/>
  <c r="W220" i="27"/>
  <c r="W232" i="27"/>
  <c r="W202" i="27"/>
  <c r="W190" i="27"/>
  <c r="W256" i="27"/>
  <c r="W226" i="27"/>
  <c r="W238" i="27"/>
  <c r="W184" i="27"/>
  <c r="W196" i="27"/>
  <c r="W244" i="27"/>
  <c r="W208" i="27"/>
  <c r="W214" i="27"/>
  <c r="J217" i="27"/>
  <c r="J205" i="27"/>
  <c r="J253" i="27"/>
  <c r="J229" i="27"/>
  <c r="J241" i="27"/>
  <c r="J199" i="27"/>
  <c r="J211" i="27"/>
  <c r="J187" i="27"/>
  <c r="J223" i="27"/>
  <c r="J181" i="27"/>
  <c r="J235" i="27"/>
  <c r="J193" i="27"/>
  <c r="J247" i="27"/>
  <c r="U180" i="27"/>
  <c r="U260" i="27" s="1"/>
  <c r="W217" i="27"/>
  <c r="W181" i="27"/>
  <c r="W211" i="27"/>
  <c r="W199" i="27"/>
  <c r="W205" i="27"/>
  <c r="W223" i="27"/>
  <c r="W193" i="27"/>
  <c r="W229" i="27"/>
  <c r="W241" i="27"/>
  <c r="W187" i="27"/>
  <c r="W247" i="27"/>
  <c r="W253" i="27"/>
  <c r="W235" i="27"/>
  <c r="N223" i="27"/>
  <c r="N253" i="27"/>
  <c r="N211" i="27"/>
  <c r="N181" i="27"/>
  <c r="N217" i="27"/>
  <c r="N235" i="27"/>
  <c r="N205" i="27"/>
  <c r="N193" i="27"/>
  <c r="N199" i="27"/>
  <c r="N241" i="27"/>
  <c r="N229" i="27"/>
  <c r="N247" i="27"/>
  <c r="N187" i="27"/>
  <c r="M202" i="27"/>
  <c r="M196" i="27"/>
  <c r="M232" i="27"/>
  <c r="M226" i="27"/>
  <c r="M208" i="27"/>
  <c r="M214" i="27"/>
  <c r="M256" i="27"/>
  <c r="M190" i="27"/>
  <c r="M250" i="27"/>
  <c r="M220" i="27"/>
  <c r="M238" i="27"/>
  <c r="M184" i="27"/>
  <c r="M244" i="27"/>
  <c r="J226" i="27"/>
  <c r="J190" i="27"/>
  <c r="J238" i="27"/>
  <c r="J184" i="27"/>
  <c r="J244" i="27"/>
  <c r="J250" i="27"/>
  <c r="J208" i="27"/>
  <c r="J196" i="27"/>
  <c r="J256" i="27"/>
  <c r="J202" i="27"/>
  <c r="J220" i="27"/>
  <c r="J232" i="27"/>
  <c r="J214" i="27"/>
  <c r="H211" i="27"/>
  <c r="H217" i="27"/>
  <c r="H253" i="27"/>
  <c r="H187" i="27"/>
  <c r="H247" i="27"/>
  <c r="H235" i="27"/>
  <c r="H181" i="27"/>
  <c r="H199" i="27"/>
  <c r="H193" i="27"/>
  <c r="H229" i="27"/>
  <c r="H223" i="27"/>
  <c r="H205" i="27"/>
  <c r="H241" i="27"/>
  <c r="Q211" i="27"/>
  <c r="Q217" i="27"/>
  <c r="Q229" i="27"/>
  <c r="Q199" i="27"/>
  <c r="Q187" i="27"/>
  <c r="Q223" i="27"/>
  <c r="Q253" i="27"/>
  <c r="Q193" i="27"/>
  <c r="Q241" i="27"/>
  <c r="Q181" i="27"/>
  <c r="Q247" i="27"/>
  <c r="Q205" i="27"/>
  <c r="Q235" i="27"/>
  <c r="I217" i="27"/>
  <c r="I211" i="27"/>
  <c r="I229" i="27"/>
  <c r="I193" i="27"/>
  <c r="I187" i="27"/>
  <c r="I241" i="27"/>
  <c r="I223" i="27"/>
  <c r="I181" i="27"/>
  <c r="I235" i="27"/>
  <c r="I253" i="27"/>
  <c r="I205" i="27"/>
  <c r="I199" i="27"/>
  <c r="I247" i="27"/>
  <c r="T223" i="27"/>
  <c r="T211" i="27"/>
  <c r="T205" i="27"/>
  <c r="T217" i="27"/>
  <c r="T193" i="27"/>
  <c r="T199" i="27"/>
  <c r="T247" i="27"/>
  <c r="T229" i="27"/>
  <c r="T187" i="27"/>
  <c r="T241" i="27"/>
  <c r="T235" i="27"/>
  <c r="T181" i="27"/>
  <c r="T253" i="27"/>
  <c r="R180" i="27"/>
  <c r="R260" i="27" s="1"/>
  <c r="Q208" i="27"/>
  <c r="Q196" i="27"/>
  <c r="Q244" i="27"/>
  <c r="Q232" i="27"/>
  <c r="Q202" i="27"/>
  <c r="Q238" i="27"/>
  <c r="Q226" i="27"/>
  <c r="Q256" i="27"/>
  <c r="Q184" i="27"/>
  <c r="Q214" i="27"/>
  <c r="Q220" i="27"/>
  <c r="Q190" i="27"/>
  <c r="Q250" i="27"/>
  <c r="I180" i="27"/>
  <c r="I260" i="27" s="1"/>
  <c r="V253" i="27"/>
  <c r="V193" i="27"/>
  <c r="V199" i="27"/>
  <c r="V235" i="27"/>
  <c r="V247" i="27"/>
  <c r="V217" i="27"/>
  <c r="V229" i="27"/>
  <c r="V223" i="27"/>
  <c r="V211" i="27"/>
  <c r="V181" i="27"/>
  <c r="V241" i="27"/>
  <c r="V187" i="27"/>
  <c r="V205" i="27"/>
  <c r="S180" i="27"/>
  <c r="S260" i="27" s="1"/>
  <c r="P226" i="27"/>
  <c r="P256" i="27"/>
  <c r="P232" i="27"/>
  <c r="P202" i="27"/>
  <c r="P250" i="27"/>
  <c r="P190" i="27"/>
  <c r="P208" i="27"/>
  <c r="P220" i="27"/>
  <c r="P214" i="27"/>
  <c r="P196" i="27"/>
  <c r="P244" i="27"/>
  <c r="P238" i="27"/>
  <c r="P184" i="27"/>
  <c r="S196" i="27"/>
  <c r="S232" i="27"/>
  <c r="S238" i="27"/>
  <c r="S202" i="27"/>
  <c r="S256" i="27"/>
  <c r="S250" i="27"/>
  <c r="S220" i="27"/>
  <c r="S226" i="27"/>
  <c r="S184" i="27"/>
  <c r="S208" i="27"/>
  <c r="S190" i="27"/>
  <c r="S214" i="27"/>
  <c r="S244" i="27"/>
  <c r="I238" i="27"/>
  <c r="I232" i="27"/>
  <c r="I184" i="27"/>
  <c r="I226" i="27"/>
  <c r="I256" i="27"/>
  <c r="I220" i="27"/>
  <c r="I214" i="27"/>
  <c r="I190" i="27"/>
  <c r="I244" i="27"/>
  <c r="I202" i="27"/>
  <c r="I250" i="27"/>
  <c r="I196" i="27"/>
  <c r="I208" i="27"/>
  <c r="D256" i="27"/>
  <c r="D247" i="27"/>
  <c r="D253" i="27"/>
  <c r="D250" i="27"/>
  <c r="D244" i="27"/>
  <c r="D235" i="27"/>
  <c r="D241" i="27"/>
  <c r="D238" i="27"/>
  <c r="D232" i="27"/>
  <c r="D223" i="27"/>
  <c r="D229" i="27"/>
  <c r="D226" i="27"/>
  <c r="D220" i="27"/>
  <c r="D211" i="27"/>
  <c r="D217" i="27"/>
  <c r="D214" i="27"/>
  <c r="D208" i="27"/>
  <c r="D199" i="27"/>
  <c r="D205" i="27"/>
  <c r="D202" i="27"/>
  <c r="D196" i="27"/>
  <c r="D187" i="27"/>
  <c r="D193" i="27"/>
  <c r="D190" i="27"/>
  <c r="W522" i="27" l="1"/>
  <c r="E522" i="27"/>
  <c r="Q522" i="27"/>
  <c r="R522" i="27"/>
  <c r="G522" i="27"/>
  <c r="V522" i="27"/>
  <c r="K522" i="27"/>
  <c r="F522" i="27"/>
  <c r="O522" i="27"/>
  <c r="P522" i="27"/>
  <c r="L522" i="27"/>
  <c r="H522" i="27"/>
  <c r="T522" i="27"/>
  <c r="N522" i="27"/>
  <c r="M522" i="27"/>
  <c r="U522" i="27"/>
  <c r="S522" i="27"/>
  <c r="I522" i="27"/>
  <c r="J522" i="27"/>
  <c r="D522" i="27"/>
  <c r="D435" i="27"/>
  <c r="R435" i="27"/>
  <c r="P435" i="27"/>
  <c r="K435" i="27"/>
  <c r="U435" i="27"/>
  <c r="S435" i="27"/>
  <c r="H435" i="27"/>
  <c r="M435" i="27"/>
  <c r="I435" i="27"/>
  <c r="Q435" i="27"/>
  <c r="G435" i="27"/>
  <c r="O435" i="27"/>
  <c r="F435" i="27"/>
  <c r="N435" i="27"/>
  <c r="L435" i="27"/>
  <c r="E435" i="27"/>
  <c r="J435" i="27"/>
  <c r="T435" i="27"/>
  <c r="V435" i="27"/>
  <c r="W435" i="27"/>
  <c r="Q348" i="27"/>
  <c r="E348" i="27"/>
  <c r="O348" i="27"/>
  <c r="N348" i="27"/>
  <c r="R348" i="27"/>
  <c r="T348" i="27"/>
  <c r="S348" i="27"/>
  <c r="I348" i="27"/>
  <c r="P348" i="27"/>
  <c r="U348" i="27"/>
  <c r="G348" i="27"/>
  <c r="V348" i="27"/>
  <c r="J348" i="27"/>
  <c r="F348" i="27"/>
  <c r="M348" i="27"/>
  <c r="L348" i="27"/>
  <c r="H348" i="27"/>
  <c r="K348" i="27"/>
  <c r="D348" i="27"/>
  <c r="T261" i="27"/>
  <c r="R261" i="27"/>
  <c r="E261" i="27"/>
  <c r="O261" i="27"/>
  <c r="I261" i="27"/>
  <c r="F261" i="27"/>
  <c r="M261" i="27"/>
  <c r="J261" i="27"/>
  <c r="Q261" i="27"/>
  <c r="H261" i="27"/>
  <c r="S261" i="27"/>
  <c r="W261" i="27"/>
  <c r="G261" i="27"/>
  <c r="L261" i="27"/>
  <c r="N261" i="27"/>
  <c r="U261" i="27"/>
  <c r="K261" i="27"/>
  <c r="V261" i="27"/>
  <c r="P261" i="27"/>
  <c r="D261" i="27"/>
  <c r="D263" i="27" l="1"/>
  <c r="E16" i="26" s="1"/>
  <c r="D135" i="26" l="1"/>
  <c r="D142" i="26"/>
  <c r="D128" i="26"/>
  <c r="D121" i="26"/>
  <c r="D100" i="26"/>
  <c r="D107" i="26"/>
  <c r="D350" i="27"/>
  <c r="E13" i="26" s="1"/>
  <c r="D93" i="26" l="1"/>
  <c r="D177" i="26"/>
  <c r="D170" i="26"/>
  <c r="D163" i="26"/>
  <c r="C66" i="26"/>
  <c r="D114" i="26"/>
  <c r="D156" i="26"/>
  <c r="D149" i="26"/>
  <c r="D437" i="27"/>
  <c r="E14" i="26" s="1"/>
  <c r="D524" i="27"/>
  <c r="E15" i="26" s="1"/>
</calcChain>
</file>

<file path=xl/sharedStrings.xml><?xml version="1.0" encoding="utf-8"?>
<sst xmlns="http://schemas.openxmlformats.org/spreadsheetml/2006/main" count="1319" uniqueCount="185">
  <si>
    <t>Discount rate</t>
  </si>
  <si>
    <t>NPV</t>
  </si>
  <si>
    <t>Discounted benefits</t>
  </si>
  <si>
    <t>Quantity</t>
  </si>
  <si>
    <t>Price</t>
  </si>
  <si>
    <t>ExpectedShockRepair: Expected repair/Reconstruction cost (CAPEX)</t>
  </si>
  <si>
    <t xml:space="preserve">ExpectedShockOutofSystemLoss: Expected additional out-of-system impacts </t>
  </si>
  <si>
    <t>No/low impact</t>
  </si>
  <si>
    <t>High impact</t>
  </si>
  <si>
    <t>Baseline scenario</t>
  </si>
  <si>
    <t>All climate impacts</t>
  </si>
  <si>
    <t>Level of climate impact</t>
  </si>
  <si>
    <t>Baseline pessimism</t>
  </si>
  <si>
    <t xml:space="preserve">CALCULATION: Addition of changes in average conditions </t>
  </si>
  <si>
    <t xml:space="preserve">Weak intensity level </t>
  </si>
  <si>
    <t xml:space="preserve">Moderate intensity level </t>
  </si>
  <si>
    <t xml:space="preserve">Strong intensity level </t>
  </si>
  <si>
    <t xml:space="preserve">Extreme intensity level </t>
  </si>
  <si>
    <t xml:space="preserve"> </t>
  </si>
  <si>
    <t>Threshold below which risk is unaccetable (NPV)</t>
  </si>
  <si>
    <r>
      <t>CALCULATION: Baseline (no climate impacts</t>
    </r>
    <r>
      <rPr>
        <b/>
        <sz val="11"/>
        <rFont val="Calibri"/>
        <family val="2"/>
        <scheme val="minor"/>
      </rPr>
      <t xml:space="preserve"> + project </t>
    </r>
    <r>
      <rPr>
        <b/>
        <u/>
        <sz val="11"/>
        <rFont val="Calibri"/>
        <family val="2"/>
        <scheme val="minor"/>
      </rPr>
      <t>pessimism</t>
    </r>
    <r>
      <rPr>
        <b/>
        <sz val="11"/>
        <rFont val="Calibri"/>
        <family val="2"/>
        <scheme val="minor"/>
      </rPr>
      <t>)</t>
    </r>
  </si>
  <si>
    <t>Project start year</t>
  </si>
  <si>
    <t>OPTIMISTIC BASELINE SCENARIO</t>
  </si>
  <si>
    <t>Investment costs (USD)</t>
  </si>
  <si>
    <t>Labor costs (USD)</t>
  </si>
  <si>
    <t>Input and operating costs (USD)</t>
  </si>
  <si>
    <t>Production revenue (USD)</t>
  </si>
  <si>
    <t>Project investment costs</t>
  </si>
  <si>
    <r>
      <t>SRI irrigated rice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</si>
  <si>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SRI irrigated rice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</si>
  <si>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</si>
  <si>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</si>
  <si>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Maize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</si>
  <si>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Maize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</si>
  <si>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</si>
  <si>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</si>
  <si>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</si>
  <si>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</si>
  <si>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</si>
  <si>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</si>
  <si>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</si>
  <si>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</si>
  <si>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</si>
  <si>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</si>
  <si>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</si>
  <si>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</si>
  <si>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</si>
  <si>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</si>
  <si>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</si>
  <si>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</si>
  <si>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</si>
  <si>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</si>
  <si>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</si>
  <si>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</si>
  <si>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t>Discounted costs</t>
  </si>
  <si>
    <t>Optimistic NPV</t>
  </si>
  <si>
    <t>PESIMISTIC BASELINE SCENARIO</t>
  </si>
  <si>
    <t>Climate and disaster risk input parameters</t>
  </si>
  <si>
    <t>Project economic analysis - without climate and disaster impacts</t>
  </si>
  <si>
    <t>Poultry - layer</t>
  </si>
  <si>
    <t>Rice seed production</t>
  </si>
  <si>
    <t>Horticulture production</t>
  </si>
  <si>
    <t>Land preparation service</t>
  </si>
  <si>
    <t>Mobile rice milling</t>
  </si>
  <si>
    <t>Cashew processing</t>
  </si>
  <si>
    <t>Horticulture enterprise</t>
  </si>
  <si>
    <t>Feeder roads</t>
  </si>
  <si>
    <t>Expected change in price (%)</t>
  </si>
  <si>
    <t>Expected change in quantity produced (%)</t>
  </si>
  <si>
    <t>Expected change in input and operational costs (%)</t>
  </si>
  <si>
    <t>Return period (years)</t>
  </si>
  <si>
    <r>
      <t xml:space="preserve">Impact on quantity produced (% of yearly output 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>project)</t>
    </r>
  </si>
  <si>
    <r>
      <t xml:space="preserve">Impact on quantity produced (% of yearly output 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project)</t>
    </r>
  </si>
  <si>
    <t>Reconstruction costs (CAPEX) (USD)</t>
  </si>
  <si>
    <t>Additional out-of-system impacts (USD)</t>
  </si>
  <si>
    <t>Expected change in labor costs (%)</t>
  </si>
  <si>
    <t>E.g., increased transportation costs/fuel prices</t>
  </si>
  <si>
    <t>E.g., increased wage rates</t>
  </si>
  <si>
    <t>SIMULATION - change in average climate conditions</t>
  </si>
  <si>
    <t>% increase in OPEX:</t>
  </si>
  <si>
    <t>SIMULATION - change in disaster impacts</t>
  </si>
  <si>
    <r>
      <t xml:space="preserve">ExpectedShockServiceLoss: Expected impact on quantity produced (% of yearly output) 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project </t>
    </r>
  </si>
  <si>
    <r>
      <t xml:space="preserve">ExpectedShockServiceLoss: Expected impact on quantity produced (% of yearly output) 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project</t>
    </r>
  </si>
  <si>
    <t>Probability of occurence (%)</t>
  </si>
  <si>
    <t>Expected flows</t>
  </si>
  <si>
    <t>CALCULATION: Addition of natural disasters (all disasters)</t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</si>
  <si>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1</t>
    </r>
    <r>
      <rPr>
        <b/>
        <sz val="11"/>
        <color theme="1"/>
        <rFont val="Calibri"/>
        <family val="2"/>
        <scheme val="minor"/>
      </rPr>
      <t xml:space="preserve"> only</t>
    </r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</si>
  <si>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2</t>
    </r>
    <r>
      <rPr>
        <b/>
        <sz val="11"/>
        <color theme="1"/>
        <rFont val="Calibri"/>
        <family val="2"/>
        <scheme val="minor"/>
      </rPr>
      <t xml:space="preserve"> only</t>
    </r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</si>
  <si>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3</t>
    </r>
    <r>
      <rPr>
        <b/>
        <sz val="11"/>
        <color theme="1"/>
        <rFont val="Calibri"/>
        <family val="2"/>
        <scheme val="minor"/>
      </rPr>
      <t xml:space="preserve"> only</t>
    </r>
  </si>
  <si>
    <t>Climate change impact (0%=no/low impact, 100%=high impact)</t>
  </si>
  <si>
    <t>Baseline scenario (0%=optimistic, 100%=pessimistic)</t>
  </si>
  <si>
    <t>PARAMETERS OF THE ANALYSIS</t>
  </si>
  <si>
    <t>RESULTS</t>
  </si>
  <si>
    <t>Impacts from changes in average climate</t>
  </si>
  <si>
    <t>Disaster 1</t>
  </si>
  <si>
    <t>Disaster 2</t>
  </si>
  <si>
    <t>Disaster 3</t>
  </si>
  <si>
    <t>Baseline (including project pessimism but without climate impacts)</t>
  </si>
  <si>
    <t>optimistic</t>
  </si>
  <si>
    <t>pessimistic</t>
  </si>
  <si>
    <t>no/low impact</t>
  </si>
  <si>
    <t>high impact</t>
  </si>
  <si>
    <t>CLIMATE CHANGE IMPACT</t>
  </si>
  <si>
    <t>BASELINE SCENARIO</t>
  </si>
  <si>
    <t>SAMPLE REPORTING TABLE</t>
  </si>
  <si>
    <t>Adjusted NPV (USD, millions)</t>
  </si>
  <si>
    <t>NPV (USD, millions)</t>
  </si>
  <si>
    <r>
      <t xml:space="preserve">Impacts from </t>
    </r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climate and disaster risks</t>
    </r>
  </si>
  <si>
    <t>Impacts from changes in average climate on quantities (0 - 100%)</t>
  </si>
  <si>
    <t>Impacts from changes in average climate on prices (0 - 100%)</t>
  </si>
  <si>
    <t>Impacts from changes in average climate on input and operating costs (0 - 100%)</t>
  </si>
  <si>
    <t>Impacts from changes in average climate on labor costs (0 - 100%)</t>
  </si>
  <si>
    <t>Input and operating costs</t>
  </si>
  <si>
    <t>Labor costs</t>
  </si>
  <si>
    <t>CALCULATIONS FOR GRAPHS</t>
  </si>
  <si>
    <t>NPV (USD, millions) for different levels of climate impact and baseline pessimism</t>
  </si>
  <si>
    <t>Sensitivity analysis</t>
  </si>
  <si>
    <r>
      <t xml:space="preserve">Change in average climate conditions
</t>
    </r>
    <r>
      <rPr>
        <b/>
        <i/>
        <sz val="20"/>
        <color theme="1"/>
        <rFont val="Calibri"/>
        <family val="2"/>
        <scheme val="minor"/>
      </rPr>
      <t>WITH</t>
    </r>
    <r>
      <rPr>
        <b/>
        <sz val="20"/>
        <color theme="1"/>
        <rFont val="Calibri"/>
        <family val="2"/>
        <scheme val="minor"/>
      </rPr>
      <t xml:space="preserve"> project</t>
    </r>
  </si>
  <si>
    <r>
      <t xml:space="preserve">Change in average climate conditions
</t>
    </r>
    <r>
      <rPr>
        <b/>
        <i/>
        <sz val="20"/>
        <color theme="1"/>
        <rFont val="Calibri"/>
        <family val="2"/>
        <scheme val="minor"/>
      </rPr>
      <t>WITHOUT</t>
    </r>
    <r>
      <rPr>
        <b/>
        <sz val="20"/>
        <color theme="1"/>
        <rFont val="Calibri"/>
        <family val="2"/>
        <scheme val="minor"/>
      </rPr>
      <t xml:space="preserve"> project</t>
    </r>
  </si>
  <si>
    <r>
      <rPr>
        <b/>
        <i/>
        <sz val="14"/>
        <color theme="1"/>
        <rFont val="Calibri"/>
        <family val="2"/>
        <scheme val="minor"/>
      </rPr>
      <t>WITH</t>
    </r>
    <r>
      <rPr>
        <b/>
        <sz val="14"/>
        <color theme="1"/>
        <rFont val="Calibri"/>
        <family val="2"/>
        <scheme val="minor"/>
      </rPr>
      <t xml:space="preserve"> project</t>
    </r>
  </si>
  <si>
    <r>
      <rPr>
        <b/>
        <i/>
        <sz val="14"/>
        <color theme="1"/>
        <rFont val="Calibri"/>
        <family val="2"/>
        <scheme val="minor"/>
      </rPr>
      <t>WITHOUT</t>
    </r>
    <r>
      <rPr>
        <b/>
        <sz val="14"/>
        <color theme="1"/>
        <rFont val="Calibri"/>
        <family val="2"/>
        <scheme val="minor"/>
      </rPr>
      <t xml:space="preserve"> project</t>
    </r>
  </si>
  <si>
    <r>
      <t>SRI irrigated rice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</si>
  <si>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SRI irrigated rice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</si>
  <si>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</si>
  <si>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</si>
  <si>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Maize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</si>
  <si>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Maize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</si>
  <si>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</si>
  <si>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</si>
  <si>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</si>
  <si>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</si>
  <si>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</si>
  <si>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</si>
  <si>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</si>
  <si>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</si>
  <si>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</si>
  <si>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</si>
  <si>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</si>
  <si>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</si>
  <si>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</si>
  <si>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</si>
  <si>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</si>
  <si>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</si>
  <si>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</si>
  <si>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</si>
  <si>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</si>
  <si>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</si>
  <si>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BRT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</si>
  <si>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BRT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</si>
  <si>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Buses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</si>
  <si>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Buses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</si>
  <si>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Main Road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</si>
  <si>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Main Road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</si>
  <si>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</si>
  <si>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</si>
  <si>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</si>
  <si>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</si>
  <si>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</si>
  <si>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</si>
  <si>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</si>
  <si>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</si>
  <si>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</si>
  <si>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</si>
  <si>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</si>
  <si>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</si>
  <si>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</si>
  <si>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</si>
  <si>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</si>
  <si>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</si>
  <si>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</si>
  <si>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</si>
  <si>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t>O&amp;M (USD)</t>
  </si>
  <si>
    <t>VOC</t>
  </si>
  <si>
    <t>Time Savings (USD)</t>
  </si>
  <si>
    <r>
      <t>Junctions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</si>
  <si>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Junctions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</si>
  <si>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Main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</si>
  <si>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Main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</si>
  <si>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t>BRT</t>
  </si>
  <si>
    <t>Buses</t>
  </si>
  <si>
    <t>Main Roads</t>
  </si>
  <si>
    <t>Junctions</t>
  </si>
  <si>
    <t>Strong Winds</t>
  </si>
  <si>
    <t>Floods</t>
  </si>
  <si>
    <t>Landslides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</si>
</sst>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_(* #,##0.00_);_(* \(#,##0.00\);_(* &quot;-&quot;??_);_(@_)"/>
    <numFmt numFmtId="166" formatCode="0.0%"/>
    <numFmt numFmtId="167" formatCode="0.000"/>
    <numFmt numFmtId="168" formatCode="#,##0.0"/>
    <numFmt numFmtId="169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0">
    <xf numFmtId="0" fontId="0" fillId="0" borderId="0" xfId="0"/>
    <xf numFmtId="166" fontId="0" fillId="0" borderId="0" xfId="2" applyNumberFormat="1" applyFont="1"/>
    <xf numFmtId="165" fontId="0" fillId="0" borderId="0" xfId="1" applyFont="1"/>
    <xf numFmtId="0" fontId="0" fillId="0" borderId="0" xfId="0" applyAlignment="1"/>
    <xf numFmtId="0" fontId="0" fillId="0" borderId="0" xfId="0" applyFill="1"/>
    <xf numFmtId="0" fontId="2" fillId="0" borderId="0" xfId="0" applyFont="1"/>
    <xf numFmtId="0" fontId="2" fillId="0" borderId="0" xfId="0" applyFont="1" applyBorder="1"/>
    <xf numFmtId="9" fontId="0" fillId="0" borderId="0" xfId="0" applyNumberFormat="1" applyFill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2" fillId="0" borderId="4" xfId="0" applyFont="1" applyBorder="1"/>
    <xf numFmtId="0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Fill="1"/>
    <xf numFmtId="0" fontId="0" fillId="0" borderId="0" xfId="0" applyFill="1" applyBorder="1"/>
    <xf numFmtId="0" fontId="0" fillId="0" borderId="5" xfId="0" applyBorder="1"/>
    <xf numFmtId="0" fontId="4" fillId="0" borderId="4" xfId="0" applyFont="1" applyFill="1" applyBorder="1"/>
    <xf numFmtId="0" fontId="2" fillId="0" borderId="0" xfId="0" applyFont="1" applyFill="1" applyBorder="1"/>
    <xf numFmtId="9" fontId="0" fillId="0" borderId="0" xfId="2" applyFont="1" applyBorder="1"/>
    <xf numFmtId="0" fontId="0" fillId="0" borderId="3" xfId="0" applyBorder="1"/>
    <xf numFmtId="0" fontId="0" fillId="0" borderId="8" xfId="0" applyBorder="1"/>
    <xf numFmtId="0" fontId="2" fillId="0" borderId="7" xfId="0" applyFont="1" applyFill="1" applyBorder="1"/>
    <xf numFmtId="0" fontId="0" fillId="0" borderId="0" xfId="0" applyFont="1" applyBorder="1"/>
    <xf numFmtId="0" fontId="0" fillId="0" borderId="2" xfId="0" applyFill="1" applyBorder="1"/>
    <xf numFmtId="0" fontId="0" fillId="0" borderId="4" xfId="0" applyFill="1" applyBorder="1"/>
    <xf numFmtId="9" fontId="0" fillId="0" borderId="4" xfId="2" applyFont="1" applyBorder="1"/>
    <xf numFmtId="0" fontId="2" fillId="0" borderId="4" xfId="0" applyFont="1" applyFill="1" applyBorder="1"/>
    <xf numFmtId="0" fontId="0" fillId="0" borderId="4" xfId="0" applyFont="1" applyBorder="1"/>
    <xf numFmtId="0" fontId="0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 applyAlignment="1">
      <alignment horizontal="center" wrapText="1"/>
    </xf>
    <xf numFmtId="165" fontId="0" fillId="0" borderId="0" xfId="1" applyFont="1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11" fillId="0" borderId="0" xfId="0" applyFont="1" applyBorder="1"/>
    <xf numFmtId="0" fontId="13" fillId="0" borderId="0" xfId="0" applyFont="1"/>
    <xf numFmtId="0" fontId="2" fillId="0" borderId="1" xfId="0" applyFont="1" applyBorder="1"/>
    <xf numFmtId="0" fontId="0" fillId="0" borderId="2" xfId="0" applyBorder="1" applyAlignment="1">
      <alignment horizontal="center"/>
    </xf>
    <xf numFmtId="9" fontId="0" fillId="0" borderId="5" xfId="0" applyNumberFormat="1" applyBorder="1"/>
    <xf numFmtId="0" fontId="0" fillId="0" borderId="0" xfId="0" applyFill="1" applyAlignment="1">
      <alignment vertical="center"/>
    </xf>
    <xf numFmtId="10" fontId="0" fillId="0" borderId="0" xfId="0" applyNumberFormat="1" applyFill="1"/>
    <xf numFmtId="166" fontId="0" fillId="0" borderId="0" xfId="0" applyNumberFormat="1" applyFill="1"/>
    <xf numFmtId="9" fontId="0" fillId="0" borderId="7" xfId="2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3" fontId="0" fillId="4" borderId="0" xfId="0" applyNumberFormat="1" applyFill="1" applyBorder="1" applyAlignment="1">
      <alignment horizontal="center"/>
    </xf>
    <xf numFmtId="3" fontId="9" fillId="4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164" fontId="15" fillId="0" borderId="0" xfId="0" applyNumberFormat="1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0" fillId="4" borderId="8" xfId="2" applyFont="1" applyFill="1" applyBorder="1" applyAlignment="1">
      <alignment horizontal="center"/>
    </xf>
    <xf numFmtId="0" fontId="14" fillId="0" borderId="1" xfId="0" applyFont="1" applyFill="1" applyBorder="1"/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3" fontId="0" fillId="4" borderId="5" xfId="0" applyNumberFormat="1" applyFill="1" applyBorder="1" applyAlignment="1">
      <alignment horizontal="center"/>
    </xf>
    <xf numFmtId="0" fontId="2" fillId="0" borderId="4" xfId="0" applyFont="1" applyFill="1" applyBorder="1" applyAlignment="1"/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2" fillId="0" borderId="6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3" fillId="0" borderId="2" xfId="0" applyFont="1" applyBorder="1"/>
    <xf numFmtId="0" fontId="5" fillId="0" borderId="0" xfId="0" applyFont="1" applyFill="1" applyBorder="1"/>
    <xf numFmtId="0" fontId="5" fillId="0" borderId="0" xfId="0" applyFont="1" applyBorder="1"/>
    <xf numFmtId="9" fontId="5" fillId="4" borderId="0" xfId="2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5" fillId="4" borderId="5" xfId="2" applyFont="1" applyFill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3" fontId="2" fillId="0" borderId="7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1" xfId="0" applyFont="1" applyBorder="1" applyAlignment="1"/>
    <xf numFmtId="0" fontId="8" fillId="0" borderId="0" xfId="0" applyFont="1" applyFill="1" applyAlignment="1">
      <alignment horizontal="left"/>
    </xf>
    <xf numFmtId="1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9" fontId="5" fillId="0" borderId="0" xfId="2" applyFont="1" applyFill="1" applyBorder="1" applyAlignment="1">
      <alignment horizontal="center"/>
    </xf>
    <xf numFmtId="9" fontId="5" fillId="0" borderId="5" xfId="2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0" fontId="5" fillId="0" borderId="5" xfId="2" applyNumberFormat="1" applyFont="1" applyFill="1" applyBorder="1" applyAlignment="1">
      <alignment horizontal="center"/>
    </xf>
    <xf numFmtId="0" fontId="5" fillId="0" borderId="7" xfId="2" applyNumberFormat="1" applyFont="1" applyFill="1" applyBorder="1" applyAlignment="1">
      <alignment horizontal="center"/>
    </xf>
    <xf numFmtId="0" fontId="5" fillId="0" borderId="8" xfId="2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" fontId="0" fillId="0" borderId="5" xfId="1" applyNumberFormat="1" applyFont="1" applyFill="1" applyBorder="1" applyAlignment="1">
      <alignment horizontal="center"/>
    </xf>
    <xf numFmtId="1" fontId="0" fillId="0" borderId="7" xfId="1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0" xfId="0" applyFont="1" applyAlignment="1">
      <alignment vertical="center" wrapText="1"/>
    </xf>
    <xf numFmtId="2" fontId="0" fillId="0" borderId="0" xfId="0" applyNumberFormat="1" applyFont="1"/>
    <xf numFmtId="2" fontId="0" fillId="0" borderId="4" xfId="0" applyNumberFormat="1" applyFont="1" applyBorder="1"/>
    <xf numFmtId="0" fontId="0" fillId="0" borderId="6" xfId="0" applyFont="1" applyBorder="1"/>
    <xf numFmtId="0" fontId="0" fillId="2" borderId="0" xfId="0" applyFont="1" applyFill="1"/>
    <xf numFmtId="0" fontId="2" fillId="5" borderId="4" xfId="0" applyFont="1" applyFill="1" applyBorder="1" applyAlignment="1"/>
    <xf numFmtId="0" fontId="2" fillId="5" borderId="0" xfId="0" applyFont="1" applyFill="1" applyBorder="1" applyAlignment="1"/>
    <xf numFmtId="0" fontId="2" fillId="5" borderId="5" xfId="0" applyFont="1" applyFill="1" applyBorder="1" applyAlignment="1"/>
    <xf numFmtId="0" fontId="0" fillId="0" borderId="4" xfId="0" applyFont="1" applyFill="1" applyBorder="1" applyAlignment="1"/>
    <xf numFmtId="0" fontId="0" fillId="0" borderId="6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 applyAlignment="1"/>
    <xf numFmtId="0" fontId="0" fillId="0" borderId="6" xfId="0" applyFont="1" applyBorder="1" applyAlignment="1"/>
    <xf numFmtId="2" fontId="0" fillId="0" borderId="4" xfId="1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/>
    </xf>
    <xf numFmtId="2" fontId="0" fillId="0" borderId="7" xfId="1" applyNumberFormat="1" applyFon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left"/>
    </xf>
    <xf numFmtId="2" fontId="0" fillId="5" borderId="0" xfId="1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/>
    </xf>
    <xf numFmtId="0" fontId="2" fillId="5" borderId="4" xfId="0" applyFont="1" applyFill="1" applyBorder="1"/>
    <xf numFmtId="0" fontId="0" fillId="5" borderId="0" xfId="0" applyNumberFormat="1" applyFont="1" applyFill="1" applyBorder="1" applyAlignment="1">
      <alignment horizontal="center"/>
    </xf>
    <xf numFmtId="167" fontId="0" fillId="5" borderId="0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5" borderId="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9" fontId="0" fillId="0" borderId="4" xfId="2" applyFont="1" applyBorder="1" applyAlignment="1"/>
    <xf numFmtId="0" fontId="0" fillId="0" borderId="0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 wrapText="1"/>
    </xf>
    <xf numFmtId="1" fontId="0" fillId="0" borderId="7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2" xfId="1" applyNumberFormat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0" borderId="5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2" fillId="0" borderId="1" xfId="0" applyFont="1" applyFill="1" applyBorder="1"/>
    <xf numFmtId="9" fontId="5" fillId="4" borderId="0" xfId="2" applyFont="1" applyFill="1" applyBorder="1" applyAlignment="1">
      <alignment horizontal="center" vertical="center"/>
    </xf>
    <xf numFmtId="9" fontId="5" fillId="4" borderId="5" xfId="2" applyFont="1" applyFill="1" applyBorder="1" applyAlignment="1">
      <alignment horizontal="center" vertical="center"/>
    </xf>
    <xf numFmtId="0" fontId="5" fillId="0" borderId="7" xfId="0" applyFont="1" applyBorder="1"/>
    <xf numFmtId="9" fontId="5" fillId="4" borderId="7" xfId="2" applyFont="1" applyFill="1" applyBorder="1" applyAlignment="1">
      <alignment horizontal="center"/>
    </xf>
    <xf numFmtId="9" fontId="5" fillId="4" borderId="8" xfId="2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6" fontId="0" fillId="0" borderId="5" xfId="2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166" fontId="0" fillId="0" borderId="7" xfId="2" applyNumberFormat="1" applyFont="1" applyFill="1" applyBorder="1" applyAlignment="1">
      <alignment horizontal="center"/>
    </xf>
    <xf numFmtId="166" fontId="0" fillId="0" borderId="8" xfId="2" applyNumberFormat="1" applyFont="1" applyFill="1" applyBorder="1" applyAlignment="1">
      <alignment horizontal="center"/>
    </xf>
    <xf numFmtId="0" fontId="2" fillId="0" borderId="2" xfId="0" applyFont="1" applyFill="1" applyBorder="1"/>
    <xf numFmtId="0" fontId="12" fillId="0" borderId="1" xfId="0" applyFont="1" applyFill="1" applyBorder="1" applyAlignment="1"/>
    <xf numFmtId="0" fontId="12" fillId="0" borderId="2" xfId="0" applyFont="1" applyFill="1" applyBorder="1" applyAlignment="1"/>
    <xf numFmtId="0" fontId="12" fillId="0" borderId="3" xfId="0" applyFont="1" applyFill="1" applyBorder="1" applyAlignment="1"/>
    <xf numFmtId="0" fontId="5" fillId="4" borderId="0" xfId="0" applyFont="1" applyFill="1" applyBorder="1"/>
    <xf numFmtId="0" fontId="0" fillId="4" borderId="0" xfId="0" applyFill="1"/>
    <xf numFmtId="9" fontId="0" fillId="0" borderId="0" xfId="2" applyFont="1" applyFill="1" applyBorder="1" applyAlignment="1">
      <alignment horizontal="center"/>
    </xf>
    <xf numFmtId="9" fontId="0" fillId="0" borderId="5" xfId="2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5" borderId="2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2" fillId="6" borderId="0" xfId="0" applyFont="1" applyFill="1" applyBorder="1"/>
    <xf numFmtId="0" fontId="2" fillId="6" borderId="7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1" fontId="1" fillId="4" borderId="3" xfId="2" applyNumberFormat="1" applyFont="1" applyFill="1" applyBorder="1" applyAlignment="1">
      <alignment horizontal="center"/>
    </xf>
    <xf numFmtId="9" fontId="1" fillId="4" borderId="5" xfId="2" applyFont="1" applyFill="1" applyBorder="1" applyAlignment="1">
      <alignment horizontal="center"/>
    </xf>
    <xf numFmtId="9" fontId="0" fillId="4" borderId="8" xfId="0" applyNumberFormat="1" applyFont="1" applyFill="1" applyBorder="1" applyAlignment="1">
      <alignment horizontal="center"/>
    </xf>
    <xf numFmtId="168" fontId="0" fillId="0" borderId="5" xfId="0" applyNumberFormat="1" applyFont="1" applyFill="1" applyBorder="1" applyAlignment="1">
      <alignment horizontal="center"/>
    </xf>
    <xf numFmtId="168" fontId="0" fillId="0" borderId="8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8" fontId="0" fillId="0" borderId="7" xfId="0" applyNumberFormat="1" applyFont="1" applyFill="1" applyBorder="1" applyAlignment="1">
      <alignment horizontal="center"/>
    </xf>
    <xf numFmtId="0" fontId="20" fillId="5" borderId="1" xfId="0" applyFont="1" applyFill="1" applyBorder="1"/>
    <xf numFmtId="168" fontId="0" fillId="0" borderId="3" xfId="0" applyNumberFormat="1" applyFont="1" applyFill="1" applyBorder="1" applyAlignment="1">
      <alignment horizontal="center"/>
    </xf>
    <xf numFmtId="9" fontId="0" fillId="0" borderId="7" xfId="2" applyFon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left" vertical="center"/>
    </xf>
    <xf numFmtId="0" fontId="0" fillId="7" borderId="4" xfId="0" applyFill="1" applyBorder="1"/>
    <xf numFmtId="0" fontId="0" fillId="0" borderId="0" xfId="2" applyNumberFormat="1" applyFont="1" applyFill="1" applyBorder="1" applyAlignment="1">
      <alignment horizontal="center"/>
    </xf>
    <xf numFmtId="0" fontId="0" fillId="0" borderId="5" xfId="2" applyNumberFormat="1" applyFont="1" applyFill="1" applyBorder="1" applyAlignment="1">
      <alignment horizontal="center"/>
    </xf>
    <xf numFmtId="0" fontId="0" fillId="0" borderId="7" xfId="2" applyNumberFormat="1" applyFont="1" applyFill="1" applyBorder="1" applyAlignment="1">
      <alignment horizontal="center"/>
    </xf>
    <xf numFmtId="0" fontId="0" fillId="0" borderId="8" xfId="2" applyNumberFormat="1" applyFont="1" applyFill="1" applyBorder="1" applyAlignment="1">
      <alignment horizontal="center"/>
    </xf>
    <xf numFmtId="169" fontId="0" fillId="0" borderId="0" xfId="0" applyNumberFormat="1" applyBorder="1"/>
    <xf numFmtId="169" fontId="0" fillId="0" borderId="0" xfId="0" applyNumberFormat="1" applyFill="1" applyBorder="1"/>
    <xf numFmtId="168" fontId="0" fillId="0" borderId="0" xfId="0" applyNumberFormat="1" applyBorder="1"/>
    <xf numFmtId="9" fontId="19" fillId="0" borderId="0" xfId="0" applyNumberFormat="1" applyFont="1" applyFill="1" applyBorder="1"/>
    <xf numFmtId="9" fontId="0" fillId="7" borderId="3" xfId="0" applyNumberFormat="1" applyFill="1" applyBorder="1" applyAlignment="1">
      <alignment horizontal="center" vertical="center"/>
    </xf>
    <xf numFmtId="9" fontId="0" fillId="7" borderId="5" xfId="0" applyNumberFormat="1" applyFill="1" applyBorder="1" applyAlignment="1">
      <alignment horizontal="center" vertical="center"/>
    </xf>
    <xf numFmtId="9" fontId="0" fillId="0" borderId="4" xfId="0" applyNumberFormat="1" applyBorder="1"/>
    <xf numFmtId="169" fontId="0" fillId="0" borderId="7" xfId="0" applyNumberFormat="1" applyBorder="1"/>
    <xf numFmtId="0" fontId="5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5" fillId="0" borderId="0" xfId="0" applyFont="1" applyFill="1" applyBorder="1" applyAlignment="1">
      <alignment horizontal="left" wrapText="1"/>
    </xf>
    <xf numFmtId="0" fontId="6" fillId="0" borderId="1" xfId="0" applyFont="1" applyFill="1" applyBorder="1"/>
    <xf numFmtId="0" fontId="5" fillId="0" borderId="2" xfId="0" applyFont="1" applyFill="1" applyBorder="1"/>
    <xf numFmtId="0" fontId="5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4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/>
    <xf numFmtId="3" fontId="9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4" fillId="4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left" wrapText="1"/>
    </xf>
    <xf numFmtId="0" fontId="19" fillId="0" borderId="0" xfId="0" applyFont="1" applyBorder="1"/>
    <xf numFmtId="0" fontId="19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4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FF4CA"/>
      <color rgb="FFA50021"/>
      <color rgb="FFEA38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NPV for different climate and baseline scenarios (USD,</a:t>
            </a:r>
            <a:r>
              <a:rPr lang="en-US" sz="1400" baseline="0"/>
              <a:t> millions</a:t>
            </a:r>
            <a:r>
              <a:rPr lang="en-US" sz="1400"/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8734282007185967E-2"/>
          <c:y val="0.11767193588358198"/>
          <c:w val="0.78009387840200861"/>
          <c:h val="0.63871637264333481"/>
        </c:manualLayout>
      </c:layout>
      <c:surfaceChart>
        <c:wireframe val="0"/>
        <c:ser>
          <c:idx val="0"/>
          <c:order val="0"/>
          <c:tx>
            <c:strRef>
              <c:f>Results!$C$67</c:f>
              <c:strCache>
                <c:ptCount val="1"/>
                <c:pt idx="0">
                  <c:v>0%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Results!$D$67:$N$67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E-46C8-A278-16F711A78D61}"/>
            </c:ext>
          </c:extLst>
        </c:ser>
        <c:ser>
          <c:idx val="1"/>
          <c:order val="1"/>
          <c:tx>
            <c:strRef>
              <c:f>Results!$C$68</c:f>
              <c:strCache>
                <c:ptCount val="1"/>
                <c:pt idx="0">
                  <c:v>10%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Results!$D$68:$N$68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E-46C8-A278-16F711A78D61}"/>
            </c:ext>
          </c:extLst>
        </c:ser>
        <c:ser>
          <c:idx val="2"/>
          <c:order val="2"/>
          <c:tx>
            <c:strRef>
              <c:f>Results!$C$69</c:f>
              <c:strCache>
                <c:ptCount val="1"/>
                <c:pt idx="0">
                  <c:v>20%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Results!$D$69:$N$69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DE-46C8-A278-16F711A78D61}"/>
            </c:ext>
          </c:extLst>
        </c:ser>
        <c:ser>
          <c:idx val="3"/>
          <c:order val="3"/>
          <c:tx>
            <c:strRef>
              <c:f>Results!$C$70</c:f>
              <c:strCache>
                <c:ptCount val="1"/>
                <c:pt idx="0">
                  <c:v>30%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Results!$D$70:$N$70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DE-46C8-A278-16F711A78D61}"/>
            </c:ext>
          </c:extLst>
        </c:ser>
        <c:ser>
          <c:idx val="4"/>
          <c:order val="4"/>
          <c:tx>
            <c:strRef>
              <c:f>Results!$C$71</c:f>
              <c:strCache>
                <c:ptCount val="1"/>
                <c:pt idx="0">
                  <c:v>40%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Results!$D$71:$N$71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DE-46C8-A278-16F711A78D61}"/>
            </c:ext>
          </c:extLst>
        </c:ser>
        <c:ser>
          <c:idx val="5"/>
          <c:order val="5"/>
          <c:tx>
            <c:strRef>
              <c:f>Results!$C$72</c:f>
              <c:strCache>
                <c:ptCount val="1"/>
                <c:pt idx="0">
                  <c:v>50%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Results!$D$72:$N$72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DE-46C8-A278-16F711A78D61}"/>
            </c:ext>
          </c:extLst>
        </c:ser>
        <c:ser>
          <c:idx val="6"/>
          <c:order val="6"/>
          <c:tx>
            <c:strRef>
              <c:f>Results!$C$73</c:f>
              <c:strCache>
                <c:ptCount val="1"/>
                <c:pt idx="0">
                  <c:v>60%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Results!$D$73:$N$73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DE-46C8-A278-16F711A78D61}"/>
            </c:ext>
          </c:extLst>
        </c:ser>
        <c:ser>
          <c:idx val="7"/>
          <c:order val="7"/>
          <c:tx>
            <c:strRef>
              <c:f>Results!$C$74</c:f>
              <c:strCache>
                <c:ptCount val="1"/>
                <c:pt idx="0">
                  <c:v>70%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Results!$D$74:$N$74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DE-46C8-A278-16F711A78D61}"/>
            </c:ext>
          </c:extLst>
        </c:ser>
        <c:ser>
          <c:idx val="8"/>
          <c:order val="8"/>
          <c:tx>
            <c:strRef>
              <c:f>Results!$C$75</c:f>
              <c:strCache>
                <c:ptCount val="1"/>
                <c:pt idx="0">
                  <c:v>80%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Results!$D$75:$N$75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DE-46C8-A278-16F711A78D61}"/>
            </c:ext>
          </c:extLst>
        </c:ser>
        <c:ser>
          <c:idx val="9"/>
          <c:order val="9"/>
          <c:tx>
            <c:strRef>
              <c:f>Results!$C$76</c:f>
              <c:strCache>
                <c:ptCount val="1"/>
                <c:pt idx="0">
                  <c:v>90%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Results!$D$76:$N$76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DE-46C8-A278-16F711A78D61}"/>
            </c:ext>
          </c:extLst>
        </c:ser>
        <c:ser>
          <c:idx val="10"/>
          <c:order val="10"/>
          <c:tx>
            <c:strRef>
              <c:f>Results!$C$77</c:f>
              <c:strCache>
                <c:ptCount val="1"/>
                <c:pt idx="0">
                  <c:v>100%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Results!$D$77:$N$77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DE-46C8-A278-16F711A78D61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</c:bandFmts>
        <c:axId val="1102988703"/>
        <c:axId val="1102989119"/>
        <c:axId val="1102926047"/>
      </c:surfaceChart>
      <c:catAx>
        <c:axId val="110298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Baseline scenario
0% = optimistic, 100% = pessimistic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02989119"/>
        <c:crosses val="autoZero"/>
        <c:auto val="1"/>
        <c:lblAlgn val="ctr"/>
        <c:lblOffset val="100"/>
        <c:noMultiLvlLbl val="0"/>
      </c:catAx>
      <c:valAx>
        <c:axId val="110298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Climate change impact
0% = no/low impact, 100% high impact</a:t>
                </a:r>
              </a:p>
            </c:rich>
          </c:tx>
          <c:layout>
            <c:manualLayout>
              <c:xMode val="edge"/>
              <c:yMode val="edge"/>
              <c:x val="0.75079634705214326"/>
              <c:y val="0.225754217895532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02988703"/>
        <c:crosses val="autoZero"/>
        <c:crossBetween val="midCat"/>
      </c:valAx>
      <c:serAx>
        <c:axId val="11029260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02989119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</a:t>
            </a:r>
            <a:r>
              <a:rPr lang="en-US" b="1" baseline="0"/>
              <a:t> - change in NPV when going from 0 to 100% climate impact / baseline pessimism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(Results!$B$93,Results!$B$100,Results!$B$107,Results!$B$114,Results!$B$121,Results!$B$128,Results!$B$135,Results!$B$142,Results!$B$149,Results!$B$156,Results!$B$163,Results!$B$170)</c:f>
              <c:strCache>
                <c:ptCount val="12"/>
                <c:pt idx="0">
                  <c:v>Quantity</c:v>
                </c:pt>
                <c:pt idx="1">
                  <c:v>Price</c:v>
                </c:pt>
                <c:pt idx="2">
                  <c:v>Input and operating costs</c:v>
                </c:pt>
                <c:pt idx="3">
                  <c:v>Labor costs</c:v>
                </c:pt>
                <c:pt idx="4">
                  <c:v>Magnitude of extreme event impacts [Floods]</c:v>
                </c:pt>
                <c:pt idx="5">
                  <c:v>Change in extreme event frequency [Floods]</c:v>
                </c:pt>
                <c:pt idx="6">
                  <c:v>Magnitude of extreme event impacts [Landslides]</c:v>
                </c:pt>
                <c:pt idx="7">
                  <c:v>Change in extreme event frequency [Landslides]</c:v>
                </c:pt>
                <c:pt idx="8">
                  <c:v>Magnitude of extreme event impacts [Strong Winds]</c:v>
                </c:pt>
                <c:pt idx="9">
                  <c:v>Change in extreme event frequency [Strong Winds]</c:v>
                </c:pt>
                <c:pt idx="10">
                  <c:v>All climate impacts</c:v>
                </c:pt>
                <c:pt idx="11">
                  <c:v>Baseline scenario</c:v>
                </c:pt>
              </c:strCache>
            </c:strRef>
          </c:cat>
          <c:val>
            <c:numRef>
              <c:f>(Results!$E$93,Results!$E$100,Results!$E$107,Results!$E$114,Results!$E$121,Results!$E$128,Results!$E$135,Results!$E$142,Results!$E$149,Results!$E$156,Results!$E$163,Results!$E$170)</c:f>
              <c:numCache>
                <c:formatCode>#,##0.0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1.7348190769278773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4BF-A1EB-C3043A06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349407"/>
        <c:axId val="2049349823"/>
      </c:barChart>
      <c:catAx>
        <c:axId val="20493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49349823"/>
        <c:crosses val="autoZero"/>
        <c:auto val="1"/>
        <c:lblAlgn val="ctr"/>
        <c:lblOffset val="100"/>
        <c:noMultiLvlLbl val="0"/>
      </c:catAx>
      <c:valAx>
        <c:axId val="20493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 (USD,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4934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 - role of the discount</a:t>
            </a:r>
            <a:r>
              <a:rPr lang="en-US" b="1" baseline="0"/>
              <a:t>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Results!$C$178:$C$183</c:f>
              <c:numCache>
                <c:formatCode>0%</c:formatCode>
                <c:ptCount val="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0.06</c:v>
                </c:pt>
                <c:pt idx="4">
                  <c:v>0.08</c:v>
                </c:pt>
                <c:pt idx="5">
                  <c:v>0.12</c:v>
                </c:pt>
              </c:numCache>
            </c:numRef>
          </c:xVal>
          <c:yVal>
            <c:numRef>
              <c:f>Results!$D$178:$D$183</c:f>
              <c:numCache>
                <c:formatCode>0.0</c:formatCode>
                <c:ptCount val="6"/>
                <c:pt idx="0">
                  <c:v>180.77135467652582</c:v>
                </c:pt>
                <c:pt idx="1">
                  <c:v>138.88437082068123</c:v>
                </c:pt>
                <c:pt idx="2">
                  <c:v>103.98477630242419</c:v>
                </c:pt>
                <c:pt idx="3">
                  <c:v>30.181855324243717</c:v>
                </c:pt>
                <c:pt idx="4">
                  <c:v>-1.1212572068001927</c:v>
                </c:pt>
                <c:pt idx="5">
                  <c:v>-38.474181725445504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0-4C32-9337-B4506D99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598735"/>
        <c:axId val="755593743"/>
      </c:scatterChart>
      <c:valAx>
        <c:axId val="755598735"/>
        <c:scaling>
          <c:orientation val="minMax"/>
          <c:max val="0.12000000000000001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5593743"/>
        <c:crosses val="autoZero"/>
        <c:crossBetween val="midCat"/>
      </c:valAx>
      <c:valAx>
        <c:axId val="7555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 (USD,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559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'Calculations II'!$AC$62</c:f>
              <c:strCache>
                <c:ptCount val="1"/>
                <c:pt idx="0">
                  <c:v>ExpectedShockServiceLoss: Expected impact on quantity produced (% of yearly output) with project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6-F146-9B96-8D1450CC7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7088"/>
        <c:axId val="138009136"/>
      </c:scatterChart>
      <c:valAx>
        <c:axId val="1380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009136"/>
        <c:crosses val="autoZero"/>
        <c:crossBetween val="midCat"/>
      </c:valAx>
      <c:valAx>
        <c:axId val="1380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00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repairs</a:t>
            </a:r>
            <a:r>
              <a:rPr lang="en-US" baseline="0"/>
              <a:t> and out-of-system impacts</a:t>
            </a:r>
            <a:endParaRPr lang="en-US"/>
          </a:p>
        </c:rich>
      </c:tx>
      <c:layout>
        <c:manualLayout>
          <c:xMode val="edge"/>
          <c:yMode val="edge"/>
          <c:x val="0.20115401030255101"/>
          <c:y val="0.112556943177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'Calculations II'!$AC$64</c:f>
              <c:strCache>
                <c:ptCount val="1"/>
                <c:pt idx="0">
                  <c:v>ExpectedShockRepair: Expected repair/Reconstruction cost (CAPEX)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A-E548-872C-3EC76B03D838}"/>
            </c:ext>
          </c:extLst>
        </c:ser>
        <c:ser>
          <c:idx val="2"/>
          <c:order val="1"/>
          <c:tx>
            <c:strRef>
              <c:f>'Calculations II'!$AC$65</c:f>
              <c:strCache>
                <c:ptCount val="1"/>
                <c:pt idx="0">
                  <c:v>ExpectedShockOutofSystemLoss: Expected additional out-of-system impacts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A-E548-872C-3EC76B03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63408"/>
        <c:axId val="137865456"/>
      </c:scatterChart>
      <c:valAx>
        <c:axId val="1378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7865456"/>
        <c:crosses val="autoZero"/>
        <c:crossBetween val="midCat"/>
      </c:valAx>
      <c:valAx>
        <c:axId val="1378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786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809622</xdr:colOff>
      <xdr:row>2</xdr:row>
      <xdr:rowOff>7937</xdr:rowOff>
    </xdr:from>
    <xdr:to>
      <xdr:col>12</xdr:col>
      <xdr:colOff>230188</xdr:colOff>
      <xdr:row>23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93C988-7AC8-47C9-A2F3-C293A37F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3968</xdr:colOff>
      <xdr:row>24</xdr:row>
      <xdr:rowOff>5554</xdr:rowOff>
    </xdr:from>
    <xdr:to>
      <xdr:col>12</xdr:col>
      <xdr:colOff>230188</xdr:colOff>
      <xdr:row>42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6DCFE9-28AF-4237-BD54-322E85A8D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210342</xdr:colOff>
      <xdr:row>42</xdr:row>
      <xdr:rowOff>172243</xdr:rowOff>
    </xdr:from>
    <xdr:to>
      <xdr:col>4</xdr:col>
      <xdr:colOff>515937</xdr:colOff>
      <xdr:row>58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6C5D1B-144F-4100-B53F-D036F7E80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108</xdr:col>
      <xdr:colOff>0</xdr:colOff>
      <xdr:row>87</xdr:row>
      <xdr:rowOff>0</xdr:rowOff>
    </xdr:from>
    <xdr:to>
      <xdr:col>108</xdr:col>
      <xdr:colOff>5061313</xdr:colOff>
      <xdr:row>97</xdr:row>
      <xdr:rowOff>136888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2626E75-650D-0D4E-A428-C4A7CE624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108</xdr:col>
      <xdr:colOff>5105400</xdr:colOff>
      <xdr:row>87</xdr:row>
      <xdr:rowOff>0</xdr:rowOff>
    </xdr:from>
    <xdr:to>
      <xdr:col>116</xdr:col>
      <xdr:colOff>659039</xdr:colOff>
      <xdr:row>97</xdr:row>
      <xdr:rowOff>150858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FF34A7-A76C-9F4B-9740-D2BB7DBB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B2:AA180"/>
  <sheetViews>
    <sheetView tabSelected="1" topLeftCell="A103" zoomScale="80" zoomScaleNormal="80" workbookViewId="0">
      <selection activeCell="B130" sqref="B130:B132"/>
    </sheetView>
  </sheetViews>
  <sheetFormatPr baseColWidth="10" defaultColWidth="8.83203125" defaultRowHeight="15" x14ac:dyDescent="0.2"/>
  <cols>
    <col min="1" max="1" width="2.5" customWidth="1"/>
    <col min="2" max="2" width="65.83203125" customWidth="1"/>
    <col min="3" max="3" width="28.1640625" customWidth="1"/>
    <col min="4" max="23" width="11.83203125" style="46" customWidth="1"/>
    <col min="24" max="24" width="12.33203125" bestFit="1" customWidth="1"/>
    <col min="25" max="27" width="8.83203125" customWidth="1"/>
  </cols>
  <sheetData>
    <row r="2" spans="2:24" ht="29" x14ac:dyDescent="0.35">
      <c r="B2" s="35" t="s">
        <v>58</v>
      </c>
    </row>
    <row r="3" spans="2:24" ht="16" thickBot="1" x14ac:dyDescent="0.25"/>
    <row r="4" spans="2:24" x14ac:dyDescent="0.2">
      <c r="B4" s="290" t="s">
        <v>21</v>
      </c>
      <c r="C4" s="291"/>
      <c r="D4" s="55">
        <v>2022</v>
      </c>
    </row>
    <row r="5" spans="2:24" ht="16" thickBot="1" x14ac:dyDescent="0.25">
      <c r="B5" s="292" t="s">
        <v>0</v>
      </c>
      <c r="C5" s="293"/>
      <c r="D5" s="56">
        <v>0.06</v>
      </c>
    </row>
    <row r="6" spans="2:24" s="10" customFormat="1" ht="16" thickBot="1" x14ac:dyDescent="0.25">
      <c r="D6" s="45"/>
      <c r="E6" s="45">
        <v>-1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4" s="10" customFormat="1" ht="20" x14ac:dyDescent="0.25">
      <c r="B7" s="57" t="s">
        <v>22</v>
      </c>
      <c r="C7" s="25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58"/>
    </row>
    <row r="8" spans="2:24" s="19" customFormat="1" x14ac:dyDescent="0.2">
      <c r="B8" s="59"/>
      <c r="D8" s="67">
        <f>D4</f>
        <v>2022</v>
      </c>
      <c r="E8" s="67">
        <f>D8+1</f>
        <v>2023</v>
      </c>
      <c r="F8" s="67">
        <f t="shared" ref="F8:W8" si="0">E8+1</f>
        <v>2024</v>
      </c>
      <c r="G8" s="67">
        <f t="shared" si="0"/>
        <v>2025</v>
      </c>
      <c r="H8" s="67">
        <f t="shared" si="0"/>
        <v>2026</v>
      </c>
      <c r="I8" s="67">
        <f t="shared" si="0"/>
        <v>2027</v>
      </c>
      <c r="J8" s="67">
        <f t="shared" si="0"/>
        <v>2028</v>
      </c>
      <c r="K8" s="67">
        <f t="shared" si="0"/>
        <v>2029</v>
      </c>
      <c r="L8" s="67">
        <f t="shared" si="0"/>
        <v>2030</v>
      </c>
      <c r="M8" s="67">
        <f t="shared" si="0"/>
        <v>2031</v>
      </c>
      <c r="N8" s="67">
        <f t="shared" si="0"/>
        <v>2032</v>
      </c>
      <c r="O8" s="67">
        <f t="shared" si="0"/>
        <v>2033</v>
      </c>
      <c r="P8" s="67">
        <f t="shared" si="0"/>
        <v>2034</v>
      </c>
      <c r="Q8" s="67">
        <f t="shared" si="0"/>
        <v>2035</v>
      </c>
      <c r="R8" s="67">
        <f t="shared" si="0"/>
        <v>2036</v>
      </c>
      <c r="S8" s="67">
        <f t="shared" si="0"/>
        <v>2037</v>
      </c>
      <c r="T8" s="67">
        <f t="shared" si="0"/>
        <v>2038</v>
      </c>
      <c r="U8" s="67">
        <f t="shared" si="0"/>
        <v>2039</v>
      </c>
      <c r="V8" s="67">
        <f t="shared" si="0"/>
        <v>2040</v>
      </c>
      <c r="W8" s="68">
        <f t="shared" si="0"/>
        <v>2041</v>
      </c>
    </row>
    <row r="9" spans="2:24" s="16" customFormat="1" x14ac:dyDescent="0.2">
      <c r="B9" s="60" t="s">
        <v>27</v>
      </c>
      <c r="C9" s="19" t="s">
        <v>23</v>
      </c>
      <c r="D9" s="204">
        <v>53820000</v>
      </c>
      <c r="E9" s="204">
        <v>71760000</v>
      </c>
      <c r="F9" s="204">
        <v>53820000</v>
      </c>
      <c r="G9" s="47"/>
      <c r="H9" s="47"/>
      <c r="I9" s="47"/>
      <c r="J9" s="47"/>
      <c r="K9" s="47"/>
      <c r="L9" s="47"/>
      <c r="M9" s="47"/>
      <c r="N9" s="47">
        <v>11000000</v>
      </c>
      <c r="O9" s="47"/>
      <c r="P9" s="47"/>
      <c r="Q9" s="47"/>
      <c r="R9" s="47"/>
      <c r="S9" s="47"/>
      <c r="T9" s="47"/>
      <c r="U9" s="47"/>
      <c r="V9" s="47"/>
      <c r="W9" s="61"/>
    </row>
    <row r="10" spans="2:24" s="16" customFormat="1" ht="16" x14ac:dyDescent="0.2">
      <c r="B10" s="288" t="s">
        <v>147</v>
      </c>
      <c r="C10" s="283" t="s">
        <v>173</v>
      </c>
      <c r="D10" s="279">
        <v>-94180407.631470576</v>
      </c>
      <c r="E10" s="279">
        <v>-97874126.315975964</v>
      </c>
      <c r="F10" s="279">
        <v>-76977907.548747659</v>
      </c>
      <c r="G10" s="279">
        <v>-78979333.145015106</v>
      </c>
      <c r="H10" s="279">
        <v>-81032795.806785509</v>
      </c>
      <c r="I10" s="279">
        <v>-83139648.497761935</v>
      </c>
      <c r="J10" s="279">
        <v>-85301279.358703747</v>
      </c>
      <c r="K10" s="279">
        <v>-87519112.62203002</v>
      </c>
      <c r="L10" s="279">
        <v>-89794609.550202817</v>
      </c>
      <c r="M10" s="279">
        <v>-92129269.398508087</v>
      </c>
      <c r="N10" s="279">
        <v>-94524630.402869299</v>
      </c>
      <c r="O10" s="279">
        <v>-96982270.793343902</v>
      </c>
      <c r="P10" s="279">
        <v>-99503809.83397086</v>
      </c>
      <c r="Q10" s="279">
        <v>-102090908.88965409</v>
      </c>
      <c r="R10" s="279">
        <v>-104745272.52078509</v>
      </c>
      <c r="S10" s="279">
        <v>-107468649.60632552</v>
      </c>
      <c r="T10" s="279">
        <v>-110262834.49608999</v>
      </c>
      <c r="U10" s="279">
        <v>-113129668.19298832</v>
      </c>
      <c r="V10" s="279">
        <v>-116071039.56600603</v>
      </c>
      <c r="W10" s="279">
        <v>-241274084.24090695</v>
      </c>
      <c r="X10" s="4"/>
    </row>
    <row r="11" spans="2:24" s="16" customFormat="1" x14ac:dyDescent="0.2">
      <c r="B11" s="289"/>
      <c r="C11" s="19" t="s">
        <v>171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52"/>
    </row>
    <row r="12" spans="2:24" s="16" customFormat="1" x14ac:dyDescent="0.2">
      <c r="B12" s="289"/>
      <c r="C12" s="19" t="s">
        <v>172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282"/>
    </row>
    <row r="13" spans="2:24" s="16" customFormat="1" ht="16" x14ac:dyDescent="0.2">
      <c r="B13" s="288" t="s">
        <v>148</v>
      </c>
      <c r="C13" s="283" t="s">
        <v>173</v>
      </c>
      <c r="D13" s="279">
        <v>-94180407.631470576</v>
      </c>
      <c r="E13" s="279">
        <v>-97874126.315975964</v>
      </c>
      <c r="F13" s="279">
        <v>-101712784.24050587</v>
      </c>
      <c r="G13" s="279">
        <v>-105702071.12469192</v>
      </c>
      <c r="H13" s="279">
        <v>-109847900.12158926</v>
      </c>
      <c r="I13" s="279">
        <v>-114156416.59439982</v>
      </c>
      <c r="J13" s="279">
        <v>-118634007.23803967</v>
      </c>
      <c r="K13" s="279">
        <v>-123287309.55910179</v>
      </c>
      <c r="L13" s="279">
        <v>-128123221.72829944</v>
      </c>
      <c r="M13" s="279">
        <v>-133148912.82002781</v>
      </c>
      <c r="N13" s="279">
        <v>-138371833.45425791</v>
      </c>
      <c r="O13" s="279">
        <v>-143799726.8565737</v>
      </c>
      <c r="P13" s="279">
        <v>-149440640.35278609</v>
      </c>
      <c r="Q13" s="279">
        <v>-155302937.31520233</v>
      </c>
      <c r="R13" s="279">
        <v>-161395309.57830101</v>
      </c>
      <c r="S13" s="279">
        <v>-167726790.34226102</v>
      </c>
      <c r="T13" s="279">
        <v>-174306767.58351693</v>
      </c>
      <c r="U13" s="279">
        <v>-181144997.99226835</v>
      </c>
      <c r="V13" s="279">
        <v>-188251621.45765248</v>
      </c>
      <c r="W13" s="279">
        <v>-398949790.14937723</v>
      </c>
      <c r="X13" s="4"/>
    </row>
    <row r="14" spans="2:24" s="16" customFormat="1" x14ac:dyDescent="0.2">
      <c r="B14" s="289"/>
      <c r="C14" s="19" t="s">
        <v>171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282"/>
    </row>
    <row r="15" spans="2:24" s="16" customFormat="1" x14ac:dyDescent="0.2">
      <c r="B15" s="289"/>
      <c r="C15" s="19" t="s">
        <v>172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52"/>
    </row>
    <row r="16" spans="2:24" s="16" customFormat="1" ht="16" x14ac:dyDescent="0.2">
      <c r="B16" s="288" t="s">
        <v>149</v>
      </c>
      <c r="C16" s="283" t="s">
        <v>173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</row>
    <row r="17" spans="2:27" s="16" customFormat="1" x14ac:dyDescent="0.2">
      <c r="B17" s="289"/>
      <c r="C17" s="19" t="s">
        <v>171</v>
      </c>
      <c r="D17" s="47">
        <v>0</v>
      </c>
      <c r="E17" s="47">
        <v>2293541.5591276055</v>
      </c>
      <c r="F17" s="47">
        <v>4633823.9105590088</v>
      </c>
      <c r="G17" s="47">
        <v>4680564.7028628066</v>
      </c>
      <c r="H17" s="47">
        <v>4680564.7028628066</v>
      </c>
      <c r="I17" s="47">
        <v>4680564.7028628066</v>
      </c>
      <c r="J17" s="47">
        <v>4680564.7028628066</v>
      </c>
      <c r="K17" s="47">
        <v>4680564.7028628066</v>
      </c>
      <c r="L17" s="47">
        <v>4680564.7028628066</v>
      </c>
      <c r="M17" s="47">
        <v>4680564.7028628066</v>
      </c>
      <c r="N17" s="47">
        <v>4680564.7028628066</v>
      </c>
      <c r="O17" s="47">
        <v>4680564.7028628066</v>
      </c>
      <c r="P17" s="47">
        <v>4680564.7028628066</v>
      </c>
      <c r="Q17" s="47">
        <v>4680564.7028628066</v>
      </c>
      <c r="R17" s="47">
        <v>4680564.7028628066</v>
      </c>
      <c r="S17" s="47">
        <v>4680564.7028628066</v>
      </c>
      <c r="T17" s="47">
        <v>4680564.7028628066</v>
      </c>
      <c r="U17" s="47">
        <v>4680564.7028628066</v>
      </c>
      <c r="V17" s="47">
        <v>4680564.7028628066</v>
      </c>
      <c r="W17" s="61">
        <v>4680564.7028628066</v>
      </c>
    </row>
    <row r="18" spans="2:27" s="16" customFormat="1" x14ac:dyDescent="0.2">
      <c r="B18" s="289"/>
      <c r="C18" s="19" t="s">
        <v>172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</row>
    <row r="19" spans="2:27" s="16" customFormat="1" ht="16" x14ac:dyDescent="0.2">
      <c r="B19" s="288" t="s">
        <v>150</v>
      </c>
      <c r="C19" s="283" t="s">
        <v>173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</row>
    <row r="20" spans="2:27" s="16" customFormat="1" x14ac:dyDescent="0.2">
      <c r="B20" s="289"/>
      <c r="C20" s="19" t="s">
        <v>171</v>
      </c>
      <c r="D20" s="204">
        <v>21928930.208595</v>
      </c>
      <c r="E20" s="284">
        <v>21988191.567942601</v>
      </c>
      <c r="F20" s="284">
        <v>11150315.041590806</v>
      </c>
      <c r="G20" s="284">
        <v>11247272.83556517</v>
      </c>
      <c r="H20" s="284">
        <v>12007821.832839562</v>
      </c>
      <c r="I20" s="284">
        <v>12110487.856729258</v>
      </c>
      <c r="J20" s="284">
        <v>12213153.88061896</v>
      </c>
      <c r="K20" s="284">
        <v>12315819.904508656</v>
      </c>
      <c r="L20" s="284">
        <v>13104910.051359721</v>
      </c>
      <c r="M20" s="284">
        <v>13246166.031076033</v>
      </c>
      <c r="N20" s="204">
        <v>13354540.284881065</v>
      </c>
      <c r="O20" s="204">
        <v>13462914.538686097</v>
      </c>
      <c r="P20" s="204">
        <v>14993053.923974009</v>
      </c>
      <c r="Q20" s="204">
        <v>15148977.409758469</v>
      </c>
      <c r="R20" s="204">
        <v>15268768.123394169</v>
      </c>
      <c r="S20" s="204">
        <v>15388558.837029871</v>
      </c>
      <c r="T20" s="204">
        <v>17714372.57623012</v>
      </c>
      <c r="U20" s="204">
        <v>17892297.321116801</v>
      </c>
      <c r="V20" s="204">
        <v>18029212.724498503</v>
      </c>
      <c r="W20" s="204">
        <v>36551190.342152089</v>
      </c>
      <c r="X20"/>
      <c r="Y20"/>
    </row>
    <row r="21" spans="2:27" s="16" customFormat="1" x14ac:dyDescent="0.2">
      <c r="B21" s="289"/>
      <c r="C21" s="19" t="s">
        <v>172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</row>
    <row r="22" spans="2:27" s="16" customFormat="1" ht="16" x14ac:dyDescent="0.2">
      <c r="B22" s="288" t="s">
        <v>176</v>
      </c>
      <c r="C22" s="283" t="s">
        <v>173</v>
      </c>
      <c r="D22" s="204">
        <v>32012764.387519851</v>
      </c>
      <c r="E22" s="204">
        <v>32892238.120162416</v>
      </c>
      <c r="F22" s="204">
        <v>25791286.021640185</v>
      </c>
      <c r="G22" s="204">
        <v>26500172.548067704</v>
      </c>
      <c r="H22" s="204">
        <v>28630002.798700832</v>
      </c>
      <c r="I22" s="204">
        <v>29421636.073678404</v>
      </c>
      <c r="J22" s="204">
        <v>30231812.70558165</v>
      </c>
      <c r="K22" s="204">
        <v>31062419.215822969</v>
      </c>
      <c r="L22" s="204">
        <v>33674863.445191532</v>
      </c>
      <c r="M22" s="204">
        <v>34599338.933072984</v>
      </c>
      <c r="N22" s="204">
        <v>35553727.461416721</v>
      </c>
      <c r="O22" s="204">
        <v>36534918.002327077</v>
      </c>
      <c r="P22" s="204">
        <v>39755818.696878254</v>
      </c>
      <c r="Q22" s="204">
        <v>40847036.227848507</v>
      </c>
      <c r="R22" s="204">
        <v>41978135.627684526</v>
      </c>
      <c r="S22" s="204">
        <v>43132450.322279975</v>
      </c>
      <c r="T22" s="204">
        <v>47149202.523567334</v>
      </c>
      <c r="U22" s="204">
        <v>48442118.964323923</v>
      </c>
      <c r="V22" s="204">
        <v>49779146.857224718</v>
      </c>
      <c r="W22" s="204">
        <v>107357641.96321702</v>
      </c>
      <c r="X22"/>
      <c r="Y22"/>
      <c r="Z22"/>
      <c r="AA22"/>
    </row>
    <row r="23" spans="2:27" s="16" customFormat="1" x14ac:dyDescent="0.2">
      <c r="B23" s="289"/>
      <c r="C23" s="19" t="s">
        <v>171</v>
      </c>
      <c r="D23" s="204">
        <v>0</v>
      </c>
      <c r="E23" s="204">
        <v>0</v>
      </c>
      <c r="F23" s="204">
        <v>53899.999999999993</v>
      </c>
      <c r="G23" s="204">
        <v>107799.99999999999</v>
      </c>
      <c r="H23" s="204">
        <v>107799.99999999999</v>
      </c>
      <c r="I23" s="204">
        <v>107799.99999999999</v>
      </c>
      <c r="J23" s="204">
        <v>107799.99999999999</v>
      </c>
      <c r="K23" s="204">
        <v>107799.99999999999</v>
      </c>
      <c r="L23" s="204">
        <v>107799.99999999999</v>
      </c>
      <c r="M23" s="204">
        <v>107799.99999999999</v>
      </c>
      <c r="N23" s="204">
        <v>107799.99999999999</v>
      </c>
      <c r="O23" s="204">
        <v>107799.99999999999</v>
      </c>
      <c r="P23" s="204">
        <v>107799.99999999999</v>
      </c>
      <c r="Q23" s="204">
        <v>107799.99999999999</v>
      </c>
      <c r="R23" s="204">
        <v>107799.99999999999</v>
      </c>
      <c r="S23" s="204">
        <v>107799.99999999999</v>
      </c>
      <c r="T23" s="204">
        <v>107799.99999999999</v>
      </c>
      <c r="U23" s="204">
        <v>107799.99999999999</v>
      </c>
      <c r="V23" s="204">
        <v>107799.99999999999</v>
      </c>
      <c r="W23" s="204">
        <v>215600</v>
      </c>
      <c r="X23"/>
    </row>
    <row r="24" spans="2:27" s="16" customFormat="1" x14ac:dyDescent="0.2">
      <c r="B24" s="289"/>
      <c r="C24" s="16" t="s">
        <v>172</v>
      </c>
      <c r="D24" s="47">
        <v>0</v>
      </c>
      <c r="E24" s="47">
        <v>275200</v>
      </c>
      <c r="F24" s="47">
        <v>737600</v>
      </c>
      <c r="G24" s="47">
        <v>812000</v>
      </c>
      <c r="H24" s="47">
        <v>812000</v>
      </c>
      <c r="I24" s="47">
        <v>812000</v>
      </c>
      <c r="J24" s="47">
        <v>812000</v>
      </c>
      <c r="K24" s="47">
        <v>812000</v>
      </c>
      <c r="L24" s="47">
        <v>812000</v>
      </c>
      <c r="M24" s="47">
        <v>812000</v>
      </c>
      <c r="N24" s="47">
        <v>812000</v>
      </c>
      <c r="O24" s="47">
        <v>812000</v>
      </c>
      <c r="P24" s="47">
        <v>812000</v>
      </c>
      <c r="Q24" s="47">
        <v>812000</v>
      </c>
      <c r="R24" s="47">
        <v>812000</v>
      </c>
      <c r="S24" s="47">
        <v>812000</v>
      </c>
      <c r="T24" s="47">
        <v>812000</v>
      </c>
      <c r="U24" s="47">
        <v>812000</v>
      </c>
      <c r="V24" s="47">
        <v>812000</v>
      </c>
      <c r="W24" s="61">
        <v>812000</v>
      </c>
    </row>
    <row r="25" spans="2:27" s="16" customFormat="1" ht="16" x14ac:dyDescent="0.2">
      <c r="B25" s="288" t="s">
        <v>177</v>
      </c>
      <c r="C25" s="283" t="s">
        <v>173</v>
      </c>
      <c r="D25" s="204">
        <v>32012764.387519851</v>
      </c>
      <c r="E25" s="204">
        <v>32892238.120162416</v>
      </c>
      <c r="F25" s="204">
        <v>33790367.392537981</v>
      </c>
      <c r="G25" s="204">
        <v>34715396.270664938</v>
      </c>
      <c r="H25" s="204">
        <v>38022913.594925851</v>
      </c>
      <c r="I25" s="204">
        <v>39069560.24310872</v>
      </c>
      <c r="J25" s="204">
        <v>40141042.810926288</v>
      </c>
      <c r="K25" s="204">
        <v>41238050.621076062</v>
      </c>
      <c r="L25" s="204">
        <v>45534249.838849835</v>
      </c>
      <c r="M25" s="204">
        <v>46777498.864214212</v>
      </c>
      <c r="N25" s="204">
        <v>48060930.565720692</v>
      </c>
      <c r="O25" s="204">
        <v>49380422.637174778</v>
      </c>
      <c r="P25" s="204">
        <v>55059742.840219848</v>
      </c>
      <c r="Q25" s="204">
        <v>56561717.900683396</v>
      </c>
      <c r="R25" s="204">
        <v>58118494.368244506</v>
      </c>
      <c r="S25" s="204">
        <v>59706003.454135723</v>
      </c>
      <c r="T25" s="204">
        <v>67429135.234520018</v>
      </c>
      <c r="U25" s="204">
        <v>69263241.095801085</v>
      </c>
      <c r="V25" s="204">
        <v>71161362.689523503</v>
      </c>
      <c r="W25" s="204">
        <v>161224495.49021602</v>
      </c>
      <c r="X25"/>
      <c r="Y25"/>
      <c r="Z25"/>
      <c r="AA25"/>
    </row>
    <row r="26" spans="2:27" s="16" customFormat="1" x14ac:dyDescent="0.2">
      <c r="B26" s="289"/>
      <c r="C26" s="19" t="s">
        <v>171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</row>
    <row r="27" spans="2:27" s="16" customFormat="1" x14ac:dyDescent="0.2">
      <c r="B27" s="289"/>
      <c r="C27" s="16" t="s">
        <v>172</v>
      </c>
      <c r="D27" s="47">
        <v>0</v>
      </c>
      <c r="E27" s="47">
        <v>275200</v>
      </c>
      <c r="F27" s="47">
        <v>688000</v>
      </c>
      <c r="G27" s="47">
        <v>688000</v>
      </c>
      <c r="H27" s="47">
        <v>688000</v>
      </c>
      <c r="I27" s="47">
        <v>688000</v>
      </c>
      <c r="J27" s="47">
        <v>688000</v>
      </c>
      <c r="K27" s="47">
        <v>688000</v>
      </c>
      <c r="L27" s="47">
        <v>688000</v>
      </c>
      <c r="M27" s="47">
        <v>688000</v>
      </c>
      <c r="N27" s="47">
        <v>688000</v>
      </c>
      <c r="O27" s="47">
        <v>688000</v>
      </c>
      <c r="P27" s="47">
        <v>688000</v>
      </c>
      <c r="Q27" s="47">
        <v>688000</v>
      </c>
      <c r="R27" s="47">
        <v>688000</v>
      </c>
      <c r="S27" s="47">
        <v>688000</v>
      </c>
      <c r="T27" s="47">
        <v>688000</v>
      </c>
      <c r="U27" s="47">
        <v>688000</v>
      </c>
      <c r="V27" s="47">
        <v>688000</v>
      </c>
      <c r="W27" s="61">
        <v>688000</v>
      </c>
    </row>
    <row r="28" spans="2:27" s="16" customFormat="1" ht="16" x14ac:dyDescent="0.2">
      <c r="B28" s="288" t="s">
        <v>153</v>
      </c>
      <c r="C28" s="283" t="s">
        <v>173</v>
      </c>
      <c r="D28" s="204">
        <v>2250139.5620835163</v>
      </c>
      <c r="E28" s="204">
        <v>2316526.9338932605</v>
      </c>
      <c r="F28" s="204">
        <v>1376529.2934022357</v>
      </c>
      <c r="G28" s="204">
        <v>1411891.5110307501</v>
      </c>
      <c r="H28" s="204">
        <v>1521361.4831265053</v>
      </c>
      <c r="I28" s="204">
        <v>1567859.7857674682</v>
      </c>
      <c r="J28" s="204">
        <v>1609423.3379442422</v>
      </c>
      <c r="K28" s="204">
        <v>1652080.4622638824</v>
      </c>
      <c r="L28" s="204">
        <v>1785980.4043885018</v>
      </c>
      <c r="M28" s="204">
        <v>1834012.655150597</v>
      </c>
      <c r="N28" s="204">
        <v>1887707.3784367533</v>
      </c>
      <c r="O28" s="204">
        <v>1940030.5476461274</v>
      </c>
      <c r="P28" s="204">
        <v>2139103.3723755837</v>
      </c>
      <c r="Q28" s="204">
        <v>2191924.2383288364</v>
      </c>
      <c r="R28" s="204">
        <v>2257259.6870393269</v>
      </c>
      <c r="S28" s="204">
        <v>2322005.2509005065</v>
      </c>
      <c r="T28" s="204">
        <v>2571366.5895375852</v>
      </c>
      <c r="U28" s="204">
        <v>2641935.4634240791</v>
      </c>
      <c r="V28" s="204">
        <v>2716861.0705473302</v>
      </c>
      <c r="W28" s="204">
        <v>5907215.8923135307</v>
      </c>
      <c r="X28"/>
      <c r="Y28"/>
      <c r="Z28"/>
      <c r="AA28"/>
    </row>
    <row r="29" spans="2:27" s="16" customFormat="1" x14ac:dyDescent="0.2">
      <c r="B29" s="288"/>
      <c r="C29" s="19" t="s">
        <v>171</v>
      </c>
      <c r="D29" s="204">
        <v>0</v>
      </c>
      <c r="E29" s="204">
        <v>0</v>
      </c>
      <c r="F29" s="204">
        <v>83250</v>
      </c>
      <c r="G29" s="204">
        <v>518000.00000000006</v>
      </c>
      <c r="H29" s="204">
        <v>925000</v>
      </c>
      <c r="I29" s="204">
        <v>925000</v>
      </c>
      <c r="J29" s="204">
        <v>925000</v>
      </c>
      <c r="K29" s="204">
        <v>925000</v>
      </c>
      <c r="L29" s="204">
        <v>925000</v>
      </c>
      <c r="M29" s="204">
        <v>925000</v>
      </c>
      <c r="N29" s="204">
        <v>925000</v>
      </c>
      <c r="O29" s="204">
        <v>925000</v>
      </c>
      <c r="P29" s="204">
        <v>925000</v>
      </c>
      <c r="Q29" s="204">
        <v>925000</v>
      </c>
      <c r="R29" s="204">
        <v>925000</v>
      </c>
      <c r="S29" s="204">
        <v>925000</v>
      </c>
      <c r="T29" s="204">
        <v>925000</v>
      </c>
      <c r="U29" s="204">
        <v>925000</v>
      </c>
      <c r="V29" s="204">
        <v>925000</v>
      </c>
      <c r="W29" s="204">
        <v>1850000</v>
      </c>
      <c r="X29"/>
    </row>
    <row r="30" spans="2:27" s="16" customFormat="1" x14ac:dyDescent="0.2">
      <c r="B30" s="288"/>
      <c r="C30" s="16" t="s">
        <v>172</v>
      </c>
      <c r="D30" s="47">
        <v>0</v>
      </c>
      <c r="E30" s="47">
        <v>263781.07278165501</v>
      </c>
      <c r="F30" s="47">
        <v>529460.15287470922</v>
      </c>
      <c r="G30" s="47">
        <v>533256.16749750753</v>
      </c>
      <c r="H30" s="47">
        <v>535154.17480890662</v>
      </c>
      <c r="I30" s="47">
        <v>535154.17480890662</v>
      </c>
      <c r="J30" s="47">
        <v>535154.17480890662</v>
      </c>
      <c r="K30" s="47">
        <v>535154.17480890662</v>
      </c>
      <c r="L30" s="47">
        <v>535154.17480890662</v>
      </c>
      <c r="M30" s="47">
        <v>535154.17480890662</v>
      </c>
      <c r="N30" s="47">
        <v>535154.17480890662</v>
      </c>
      <c r="O30" s="47">
        <v>535154.17480890662</v>
      </c>
      <c r="P30" s="47">
        <v>535154.17480890662</v>
      </c>
      <c r="Q30" s="47">
        <v>535154.17480890662</v>
      </c>
      <c r="R30" s="47">
        <v>535154.17480890662</v>
      </c>
      <c r="S30" s="47">
        <v>535154.17480890662</v>
      </c>
      <c r="T30" s="47">
        <v>535154.17480890662</v>
      </c>
      <c r="U30" s="47">
        <v>535154.17480890662</v>
      </c>
      <c r="V30" s="47">
        <v>535154.17480890662</v>
      </c>
      <c r="W30" s="61">
        <v>535154.17480890662</v>
      </c>
    </row>
    <row r="31" spans="2:27" s="16" customFormat="1" ht="16" x14ac:dyDescent="0.2">
      <c r="B31" s="288" t="s">
        <v>154</v>
      </c>
      <c r="C31" s="283" t="s">
        <v>173</v>
      </c>
      <c r="D31" s="204">
        <v>2250139.5620835163</v>
      </c>
      <c r="E31" s="204">
        <v>2316526.9338932605</v>
      </c>
      <c r="F31" s="204">
        <v>2379874.7132122871</v>
      </c>
      <c r="G31" s="204">
        <v>2440469.8015315435</v>
      </c>
      <c r="H31" s="204">
        <v>2800439.3124856912</v>
      </c>
      <c r="I31" s="204">
        <v>2885781.6031882782</v>
      </c>
      <c r="J31" s="204">
        <v>2961482.3832473047</v>
      </c>
      <c r="K31" s="204">
        <v>3038984.6470609093</v>
      </c>
      <c r="L31" s="204">
        <v>3479108.8545337683</v>
      </c>
      <c r="M31" s="204">
        <v>3571399.2496759603</v>
      </c>
      <c r="N31" s="204">
        <v>3675120.21462896</v>
      </c>
      <c r="O31" s="204">
        <v>3775788.4228062993</v>
      </c>
      <c r="P31" s="204">
        <v>4381958.7985817101</v>
      </c>
      <c r="Q31" s="204">
        <v>4487817.7183263637</v>
      </c>
      <c r="R31" s="204">
        <v>4620268.5339414096</v>
      </c>
      <c r="S31" s="204">
        <v>4751494.7809983827</v>
      </c>
      <c r="T31" s="204">
        <v>5070599.5684599206</v>
      </c>
      <c r="U31" s="204">
        <v>5207842.3759156242</v>
      </c>
      <c r="V31" s="204">
        <v>5353579.6780206747</v>
      </c>
      <c r="W31" s="204">
        <v>11170828.641755914</v>
      </c>
      <c r="X31" s="204"/>
      <c r="Y31" s="204"/>
      <c r="Z31" s="204"/>
      <c r="AA31" s="204"/>
    </row>
    <row r="32" spans="2:27" s="16" customFormat="1" x14ac:dyDescent="0.2">
      <c r="B32" s="288"/>
      <c r="C32" s="19" t="s">
        <v>171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61">
        <v>0</v>
      </c>
    </row>
    <row r="33" spans="2:24" s="16" customFormat="1" x14ac:dyDescent="0.2">
      <c r="B33" s="288"/>
      <c r="C33" s="16" t="s">
        <v>172</v>
      </c>
      <c r="D33" s="47">
        <v>0</v>
      </c>
      <c r="E33" s="47">
        <v>72312.470588235286</v>
      </c>
      <c r="F33" s="47">
        <v>144624.94117647057</v>
      </c>
      <c r="G33" s="47">
        <v>144624.94117647057</v>
      </c>
      <c r="H33" s="47">
        <v>144624.94117647057</v>
      </c>
      <c r="I33" s="47">
        <v>144624.94117647057</v>
      </c>
      <c r="J33" s="47">
        <v>144624.94117647057</v>
      </c>
      <c r="K33" s="47">
        <v>144624.94117647057</v>
      </c>
      <c r="L33" s="47">
        <v>144624.94117647057</v>
      </c>
      <c r="M33" s="47">
        <v>144624.94117647057</v>
      </c>
      <c r="N33" s="47">
        <v>144624.94117647057</v>
      </c>
      <c r="O33" s="47">
        <v>144624.94117647057</v>
      </c>
      <c r="P33" s="47">
        <v>144624.94117647057</v>
      </c>
      <c r="Q33" s="47">
        <v>144624.94117647057</v>
      </c>
      <c r="R33" s="47">
        <v>144624.94117647057</v>
      </c>
      <c r="S33" s="47">
        <v>144624.94117647057</v>
      </c>
      <c r="T33" s="47">
        <v>144624.94117647057</v>
      </c>
      <c r="U33" s="47">
        <v>144624.94117647057</v>
      </c>
      <c r="V33" s="47">
        <v>144624.94117647057</v>
      </c>
      <c r="W33" s="61">
        <v>144624.94117647057</v>
      </c>
    </row>
    <row r="34" spans="2:24" s="16" customFormat="1" ht="16" x14ac:dyDescent="0.2">
      <c r="B34" s="294" t="s">
        <v>174</v>
      </c>
      <c r="C34" s="285" t="s">
        <v>173</v>
      </c>
      <c r="D34" s="47">
        <v>0</v>
      </c>
      <c r="E34" s="47">
        <v>0</v>
      </c>
      <c r="F34" s="47">
        <v>205041429.52423468</v>
      </c>
      <c r="G34" s="47">
        <v>205041429.52423468</v>
      </c>
      <c r="H34" s="47">
        <v>205041429.52423468</v>
      </c>
      <c r="I34" s="47">
        <v>205041429.52423468</v>
      </c>
      <c r="J34" s="47">
        <v>205041429.52423468</v>
      </c>
      <c r="K34" s="47">
        <v>205041429.52423468</v>
      </c>
      <c r="L34" s="47">
        <v>205041429.52423468</v>
      </c>
      <c r="M34" s="47">
        <v>205041429.52423468</v>
      </c>
      <c r="N34" s="47">
        <v>205041429.52423468</v>
      </c>
      <c r="O34" s="47">
        <v>205041429.52423468</v>
      </c>
      <c r="P34" s="47">
        <v>205041429.52423468</v>
      </c>
      <c r="Q34" s="47">
        <v>205041429.52423468</v>
      </c>
      <c r="R34" s="47">
        <v>205041429.52423468</v>
      </c>
      <c r="S34" s="47">
        <v>205041429.52423468</v>
      </c>
      <c r="T34" s="47">
        <v>205041429.52423468</v>
      </c>
      <c r="U34" s="47">
        <v>205041429.52423468</v>
      </c>
      <c r="V34" s="47">
        <v>205041429.52423468</v>
      </c>
      <c r="W34" s="47">
        <v>410082859.04846966</v>
      </c>
      <c r="X34" s="47"/>
    </row>
    <row r="35" spans="2:24" s="16" customFormat="1" x14ac:dyDescent="0.2">
      <c r="B35" s="294"/>
      <c r="C35" s="275" t="s">
        <v>171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</row>
    <row r="36" spans="2:24" s="16" customFormat="1" x14ac:dyDescent="0.2">
      <c r="B36" s="294"/>
      <c r="C36" s="77" t="s">
        <v>172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</row>
    <row r="37" spans="2:24" s="16" customFormat="1" ht="16" x14ac:dyDescent="0.2">
      <c r="B37" s="294" t="s">
        <v>175</v>
      </c>
      <c r="C37" s="285" t="s">
        <v>173</v>
      </c>
      <c r="D37" s="47">
        <v>0</v>
      </c>
      <c r="E37" s="47">
        <v>0</v>
      </c>
      <c r="F37" s="47">
        <v>225791129.13401258</v>
      </c>
      <c r="G37" s="47">
        <v>225791129.13401258</v>
      </c>
      <c r="H37" s="47">
        <v>225791129.13401258</v>
      </c>
      <c r="I37" s="47">
        <v>225791129.13401258</v>
      </c>
      <c r="J37" s="47">
        <v>225791129.13401258</v>
      </c>
      <c r="K37" s="47">
        <v>225791129.13401258</v>
      </c>
      <c r="L37" s="47">
        <v>225791129.13401258</v>
      </c>
      <c r="M37" s="47">
        <v>225791129.13401258</v>
      </c>
      <c r="N37" s="47">
        <v>225791129.13401258</v>
      </c>
      <c r="O37" s="47">
        <v>225791129.13401258</v>
      </c>
      <c r="P37" s="47">
        <v>225791129.13401258</v>
      </c>
      <c r="Q37" s="47">
        <v>225791129.13401258</v>
      </c>
      <c r="R37" s="47">
        <v>225791129.13401258</v>
      </c>
      <c r="S37" s="47">
        <v>225791129.13401258</v>
      </c>
      <c r="T37" s="47">
        <v>225791129.13401258</v>
      </c>
      <c r="U37" s="47">
        <v>225791129.13401258</v>
      </c>
      <c r="V37" s="47">
        <v>225791129.13401258</v>
      </c>
      <c r="W37" s="47">
        <v>451582258.26802558</v>
      </c>
      <c r="X37" s="47"/>
    </row>
    <row r="38" spans="2:24" s="16" customFormat="1" x14ac:dyDescent="0.2">
      <c r="B38" s="294"/>
      <c r="C38" s="275" t="s">
        <v>171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</row>
    <row r="39" spans="2:24" s="16" customFormat="1" x14ac:dyDescent="0.2">
      <c r="B39" s="294"/>
      <c r="C39" s="77" t="s">
        <v>172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</row>
    <row r="40" spans="2:24" s="16" customFormat="1" ht="16" x14ac:dyDescent="0.2">
      <c r="B40" s="287" t="s">
        <v>155</v>
      </c>
      <c r="C40" s="280" t="s">
        <v>26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</row>
    <row r="41" spans="2:24" s="16" customFormat="1" x14ac:dyDescent="0.2">
      <c r="B41" s="287"/>
      <c r="C41" s="281" t="s">
        <v>25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</row>
    <row r="42" spans="2:24" s="16" customFormat="1" x14ac:dyDescent="0.2">
      <c r="B42" s="287"/>
      <c r="C42" s="281" t="s">
        <v>24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</row>
    <row r="43" spans="2:24" s="16" customFormat="1" ht="16" x14ac:dyDescent="0.2">
      <c r="B43" s="287" t="s">
        <v>156</v>
      </c>
      <c r="C43" s="280" t="s">
        <v>26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</row>
    <row r="44" spans="2:24" s="16" customFormat="1" x14ac:dyDescent="0.2">
      <c r="B44" s="287"/>
      <c r="C44" s="281" t="s">
        <v>25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</row>
    <row r="45" spans="2:24" s="16" customFormat="1" x14ac:dyDescent="0.2">
      <c r="B45" s="287"/>
      <c r="C45" s="281" t="s">
        <v>24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</row>
    <row r="46" spans="2:24" s="16" customFormat="1" ht="16" x14ac:dyDescent="0.2">
      <c r="B46" s="287" t="s">
        <v>157</v>
      </c>
      <c r="C46" s="280" t="s">
        <v>26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</row>
    <row r="47" spans="2:24" s="16" customFormat="1" x14ac:dyDescent="0.2">
      <c r="B47" s="287"/>
      <c r="C47" s="281" t="s">
        <v>25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</row>
    <row r="48" spans="2:24" s="16" customFormat="1" x14ac:dyDescent="0.2">
      <c r="B48" s="287"/>
      <c r="C48" s="281" t="s">
        <v>24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</row>
    <row r="49" spans="2:23" s="16" customFormat="1" ht="16" x14ac:dyDescent="0.2">
      <c r="B49" s="287" t="s">
        <v>158</v>
      </c>
      <c r="C49" s="280" t="s">
        <v>26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</row>
    <row r="50" spans="2:23" s="16" customFormat="1" x14ac:dyDescent="0.2">
      <c r="B50" s="287"/>
      <c r="C50" s="281" t="s">
        <v>25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</row>
    <row r="51" spans="2:23" s="16" customFormat="1" x14ac:dyDescent="0.2">
      <c r="B51" s="287"/>
      <c r="C51" s="281" t="s">
        <v>24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</row>
    <row r="52" spans="2:23" s="16" customFormat="1" ht="16" x14ac:dyDescent="0.2">
      <c r="B52" s="287" t="s">
        <v>159</v>
      </c>
      <c r="C52" s="280" t="s">
        <v>26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</row>
    <row r="53" spans="2:23" s="16" customFormat="1" x14ac:dyDescent="0.2">
      <c r="B53" s="287"/>
      <c r="C53" s="281" t="s">
        <v>25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</row>
    <row r="54" spans="2:23" s="16" customFormat="1" x14ac:dyDescent="0.2">
      <c r="B54" s="287"/>
      <c r="C54" s="281" t="s">
        <v>24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</row>
    <row r="55" spans="2:23" s="16" customFormat="1" ht="16" x14ac:dyDescent="0.2">
      <c r="B55" s="287" t="s">
        <v>160</v>
      </c>
      <c r="C55" s="280" t="s">
        <v>26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</row>
    <row r="56" spans="2:23" s="16" customFormat="1" x14ac:dyDescent="0.2">
      <c r="B56" s="287"/>
      <c r="C56" s="281" t="s">
        <v>25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</row>
    <row r="57" spans="2:23" s="16" customFormat="1" x14ac:dyDescent="0.2">
      <c r="B57" s="287"/>
      <c r="C57" s="281" t="s">
        <v>24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</row>
    <row r="58" spans="2:23" s="16" customFormat="1" ht="16" x14ac:dyDescent="0.2">
      <c r="B58" s="287" t="s">
        <v>161</v>
      </c>
      <c r="C58" s="280" t="s">
        <v>26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</row>
    <row r="59" spans="2:23" s="16" customFormat="1" x14ac:dyDescent="0.2">
      <c r="B59" s="287"/>
      <c r="C59" s="281" t="s">
        <v>25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</row>
    <row r="60" spans="2:23" s="16" customFormat="1" x14ac:dyDescent="0.2">
      <c r="B60" s="287"/>
      <c r="C60" s="281" t="s">
        <v>24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</row>
    <row r="61" spans="2:23" s="16" customFormat="1" ht="16" x14ac:dyDescent="0.2">
      <c r="B61" s="287" t="s">
        <v>162</v>
      </c>
      <c r="C61" s="280" t="s">
        <v>26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</row>
    <row r="62" spans="2:23" s="16" customFormat="1" x14ac:dyDescent="0.2">
      <c r="B62" s="287"/>
      <c r="C62" s="281" t="s">
        <v>25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</row>
    <row r="63" spans="2:23" s="16" customFormat="1" x14ac:dyDescent="0.2">
      <c r="B63" s="287"/>
      <c r="C63" s="281" t="s">
        <v>24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</row>
    <row r="64" spans="2:23" s="16" customFormat="1" ht="16" x14ac:dyDescent="0.2">
      <c r="B64" s="287" t="s">
        <v>163</v>
      </c>
      <c r="C64" s="280" t="s">
        <v>26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</row>
    <row r="65" spans="2:23" s="16" customFormat="1" x14ac:dyDescent="0.2">
      <c r="B65" s="287"/>
      <c r="C65" s="281" t="s">
        <v>25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</row>
    <row r="66" spans="2:23" s="16" customFormat="1" x14ac:dyDescent="0.2">
      <c r="B66" s="287"/>
      <c r="C66" s="281" t="s">
        <v>24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</row>
    <row r="67" spans="2:23" s="16" customFormat="1" ht="16" x14ac:dyDescent="0.2">
      <c r="B67" s="287" t="s">
        <v>164</v>
      </c>
      <c r="C67" s="280" t="s">
        <v>26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</row>
    <row r="68" spans="2:23" s="16" customFormat="1" x14ac:dyDescent="0.2">
      <c r="B68" s="287"/>
      <c r="C68" s="281" t="s">
        <v>25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</row>
    <row r="69" spans="2:23" s="16" customFormat="1" x14ac:dyDescent="0.2">
      <c r="B69" s="287"/>
      <c r="C69" s="281" t="s">
        <v>24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</row>
    <row r="70" spans="2:23" s="16" customFormat="1" ht="16" x14ac:dyDescent="0.2">
      <c r="B70" s="287" t="s">
        <v>165</v>
      </c>
      <c r="C70" s="280" t="s">
        <v>26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</row>
    <row r="71" spans="2:23" s="16" customFormat="1" x14ac:dyDescent="0.2">
      <c r="B71" s="287"/>
      <c r="C71" s="281" t="s">
        <v>25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</row>
    <row r="72" spans="2:23" s="16" customFormat="1" x14ac:dyDescent="0.2">
      <c r="B72" s="287"/>
      <c r="C72" s="281" t="s">
        <v>24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</row>
    <row r="73" spans="2:23" s="16" customFormat="1" ht="16" x14ac:dyDescent="0.2">
      <c r="B73" s="287" t="s">
        <v>166</v>
      </c>
      <c r="C73" s="280" t="s">
        <v>26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</row>
    <row r="74" spans="2:23" s="16" customFormat="1" x14ac:dyDescent="0.2">
      <c r="B74" s="287"/>
      <c r="C74" s="281" t="s">
        <v>25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</row>
    <row r="75" spans="2:23" s="16" customFormat="1" x14ac:dyDescent="0.2">
      <c r="B75" s="287"/>
      <c r="C75" s="281" t="s">
        <v>24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</row>
    <row r="76" spans="2:23" s="16" customFormat="1" ht="16" x14ac:dyDescent="0.2">
      <c r="B76" s="287" t="s">
        <v>167</v>
      </c>
      <c r="C76" s="280" t="s">
        <v>26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</row>
    <row r="77" spans="2:23" s="16" customFormat="1" x14ac:dyDescent="0.2">
      <c r="B77" s="287"/>
      <c r="C77" s="281" t="s">
        <v>25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</row>
    <row r="78" spans="2:23" s="16" customFormat="1" x14ac:dyDescent="0.2">
      <c r="B78" s="287"/>
      <c r="C78" s="281" t="s">
        <v>24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</row>
    <row r="79" spans="2:23" s="16" customFormat="1" ht="16" x14ac:dyDescent="0.2">
      <c r="B79" s="287" t="s">
        <v>168</v>
      </c>
      <c r="C79" s="280" t="s">
        <v>26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</row>
    <row r="80" spans="2:23" s="16" customFormat="1" x14ac:dyDescent="0.2">
      <c r="B80" s="287"/>
      <c r="C80" s="281" t="s">
        <v>25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</row>
    <row r="81" spans="2:23" s="16" customFormat="1" x14ac:dyDescent="0.2">
      <c r="B81" s="287"/>
      <c r="C81" s="281" t="s">
        <v>24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</row>
    <row r="82" spans="2:23" s="16" customFormat="1" ht="16" x14ac:dyDescent="0.2">
      <c r="B82" s="287" t="s">
        <v>169</v>
      </c>
      <c r="C82" s="280" t="s">
        <v>26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</row>
    <row r="83" spans="2:23" s="16" customFormat="1" x14ac:dyDescent="0.2">
      <c r="B83" s="287"/>
      <c r="C83" s="281" t="s">
        <v>25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</row>
    <row r="84" spans="2:23" s="16" customFormat="1" x14ac:dyDescent="0.2">
      <c r="B84" s="287"/>
      <c r="C84" s="281" t="s">
        <v>24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</row>
    <row r="85" spans="2:23" s="16" customFormat="1" ht="16" x14ac:dyDescent="0.2">
      <c r="B85" s="287" t="s">
        <v>170</v>
      </c>
      <c r="C85" s="280" t="s">
        <v>26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</row>
    <row r="86" spans="2:23" s="16" customFormat="1" x14ac:dyDescent="0.2">
      <c r="B86" s="287"/>
      <c r="C86" s="281" t="s">
        <v>25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</row>
    <row r="87" spans="2:23" s="16" customFormat="1" x14ac:dyDescent="0.2">
      <c r="B87" s="287"/>
      <c r="C87" s="281" t="s">
        <v>24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</row>
    <row r="88" spans="2:23" s="10" customFormat="1" x14ac:dyDescent="0.2">
      <c r="B88" s="62"/>
      <c r="C88" s="16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74"/>
    </row>
    <row r="89" spans="2:23" s="10" customFormat="1" x14ac:dyDescent="0.2">
      <c r="B89" s="9" t="s">
        <v>54</v>
      </c>
      <c r="D89" s="52">
        <f t="shared" ref="D89:W89" si="1">(D9+D11+D12-D14-D15+D17+D18-D20-D21+D23+D24-D26-D27+D29+D30-D32-D33+D35+D36-D38-D39+D41+D42-D44-D45+D47+D48-D50-D51+D53+D54-D56-D57+D59+D60-D62-D63+D65+D66-D68-D69+D71+D72-D74-D75+D77+D78-D80-D81+D83+D84-D86-D87)/(1+$D$5)^(D8+1-$D$8)</f>
        <v>30085914.897551887</v>
      </c>
      <c r="E89" s="52">
        <f t="shared" si="1"/>
        <v>46508382.514576718</v>
      </c>
      <c r="F89" s="52">
        <f t="shared" si="1"/>
        <v>40196852.16711314</v>
      </c>
      <c r="G89" s="52">
        <f t="shared" si="1"/>
        <v>-4299703.7398459334</v>
      </c>
      <c r="H89" s="52">
        <f t="shared" si="1"/>
        <v>-4319098.3591198074</v>
      </c>
      <c r="I89" s="52">
        <f t="shared" si="1"/>
        <v>-4146996.5891953255</v>
      </c>
      <c r="J89" s="52">
        <f t="shared" si="1"/>
        <v>-3980539.7027183035</v>
      </c>
      <c r="K89" s="52">
        <f t="shared" si="1"/>
        <v>-3819640.0681447801</v>
      </c>
      <c r="L89" s="52">
        <f t="shared" si="1"/>
        <v>-4070495.2720595063</v>
      </c>
      <c r="M89" s="52">
        <f t="shared" si="1"/>
        <v>-3918966.4805830372</v>
      </c>
      <c r="N89" s="52">
        <f t="shared" si="1"/>
        <v>2040434.3851004299</v>
      </c>
      <c r="O89" s="52">
        <f t="shared" si="1"/>
        <v>-3595583.5841372758</v>
      </c>
      <c r="P89" s="52">
        <f t="shared" si="1"/>
        <v>-4109449.0383282187</v>
      </c>
      <c r="Q89" s="52">
        <f t="shared" si="1"/>
        <v>-3945803.8235358871</v>
      </c>
      <c r="R89" s="52">
        <f t="shared" si="1"/>
        <v>-3772440.9166987594</v>
      </c>
      <c r="S89" s="52">
        <f t="shared" si="1"/>
        <v>-3606061.6944335052</v>
      </c>
      <c r="T89" s="52">
        <f t="shared" si="1"/>
        <v>-4265669.4617715031</v>
      </c>
      <c r="U89" s="52">
        <f t="shared" si="1"/>
        <v>-4086551.3030286394</v>
      </c>
      <c r="V89" s="52">
        <f t="shared" si="1"/>
        <v>-3900489.40048431</v>
      </c>
      <c r="W89" s="75">
        <f t="shared" si="1"/>
        <v>-9132915.2321236655</v>
      </c>
    </row>
    <row r="90" spans="2:23" s="10" customFormat="1" x14ac:dyDescent="0.2">
      <c r="B90" s="9" t="s">
        <v>2</v>
      </c>
      <c r="D90" s="52">
        <f t="shared" ref="D90:W90" si="2">(D10-D13+D16-D19+D22-D25+D28-D31+D34-D37+D40-D43+D46-D49+D52-D55+D58-D61+D64-D67+D70-D73+D76-D79+D82-D85)/(1+$D$5)^(D8+1-$D$8)</f>
        <v>0</v>
      </c>
      <c r="E90" s="52">
        <f t="shared" si="2"/>
        <v>0</v>
      </c>
      <c r="F90" s="52">
        <f t="shared" si="2"/>
        <v>-4212579.6032358399</v>
      </c>
      <c r="G90" s="52">
        <f t="shared" si="2"/>
        <v>-2590751.1557273213</v>
      </c>
      <c r="H90" s="52">
        <f t="shared" si="2"/>
        <v>-1947791.1378984856</v>
      </c>
      <c r="I90" s="52">
        <f t="shared" si="2"/>
        <v>-492610.56404082506</v>
      </c>
      <c r="J90" s="52">
        <f t="shared" si="2"/>
        <v>879032.00338422216</v>
      </c>
      <c r="K90" s="52">
        <f t="shared" si="2"/>
        <v>2168313.1488307142</v>
      </c>
      <c r="L90" s="52">
        <f t="shared" si="2"/>
        <v>2383218.6267013005</v>
      </c>
      <c r="M90" s="52">
        <f t="shared" si="2"/>
        <v>3548262.254988011</v>
      </c>
      <c r="N90" s="52">
        <f t="shared" si="2"/>
        <v>4637251.3230129434</v>
      </c>
      <c r="O90" s="52">
        <f t="shared" si="2"/>
        <v>5658738.6484467573</v>
      </c>
      <c r="P90" s="52">
        <f t="shared" si="2"/>
        <v>5457450.9405649398</v>
      </c>
      <c r="Q90" s="52">
        <f t="shared" si="2"/>
        <v>6392024.5820949208</v>
      </c>
      <c r="R90" s="52">
        <f t="shared" si="2"/>
        <v>7259147.6853624107</v>
      </c>
      <c r="S90" s="52">
        <f t="shared" si="2"/>
        <v>8071873.9014835106</v>
      </c>
      <c r="T90" s="52">
        <f t="shared" si="2"/>
        <v>7618566.2214838536</v>
      </c>
      <c r="U90" s="52">
        <f t="shared" si="2"/>
        <v>8365719.6521883477</v>
      </c>
      <c r="V90" s="52">
        <f t="shared" si="2"/>
        <v>9060005.4049396887</v>
      </c>
      <c r="W90" s="75">
        <f t="shared" si="2"/>
        <v>17787162.689798281</v>
      </c>
    </row>
    <row r="91" spans="2:23" s="10" customFormat="1" x14ac:dyDescent="0.2">
      <c r="B91" s="9"/>
      <c r="D91" s="54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70"/>
    </row>
    <row r="92" spans="2:23" s="10" customFormat="1" ht="16" thickBot="1" x14ac:dyDescent="0.25">
      <c r="B92" s="66" t="s">
        <v>55</v>
      </c>
      <c r="C92" s="23"/>
      <c r="D92" s="91">
        <f>SUM(D90:W90)-SUM(D89:W89)</f>
        <v>30181855.324243717</v>
      </c>
      <c r="E92" s="92"/>
      <c r="F92" s="93"/>
      <c r="G92" s="51"/>
      <c r="H92" s="94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63"/>
    </row>
    <row r="93" spans="2:23" s="10" customFormat="1" ht="16" thickBot="1" x14ac:dyDescent="0.25">
      <c r="D93" s="51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2:23" s="10" customFormat="1" ht="20" x14ac:dyDescent="0.25">
      <c r="B94" s="57" t="s">
        <v>56</v>
      </c>
      <c r="C94" s="25"/>
      <c r="D94" s="76" t="s">
        <v>79</v>
      </c>
      <c r="E94" s="64"/>
      <c r="F94" s="65">
        <v>0.02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58"/>
    </row>
    <row r="95" spans="2:23" s="19" customFormat="1" x14ac:dyDescent="0.2">
      <c r="B95" s="59"/>
      <c r="D95" s="67">
        <f>D4</f>
        <v>2022</v>
      </c>
      <c r="E95" s="67">
        <f>D95+1</f>
        <v>2023</v>
      </c>
      <c r="F95" s="67">
        <f t="shared" ref="F95:W95" si="3">E95+1</f>
        <v>2024</v>
      </c>
      <c r="G95" s="67">
        <f t="shared" si="3"/>
        <v>2025</v>
      </c>
      <c r="H95" s="67">
        <f t="shared" si="3"/>
        <v>2026</v>
      </c>
      <c r="I95" s="67">
        <f t="shared" si="3"/>
        <v>2027</v>
      </c>
      <c r="J95" s="67">
        <f t="shared" si="3"/>
        <v>2028</v>
      </c>
      <c r="K95" s="67">
        <f t="shared" si="3"/>
        <v>2029</v>
      </c>
      <c r="L95" s="67">
        <f t="shared" si="3"/>
        <v>2030</v>
      </c>
      <c r="M95" s="67">
        <f t="shared" si="3"/>
        <v>2031</v>
      </c>
      <c r="N95" s="67">
        <f t="shared" si="3"/>
        <v>2032</v>
      </c>
      <c r="O95" s="67">
        <f t="shared" si="3"/>
        <v>2033</v>
      </c>
      <c r="P95" s="67">
        <f t="shared" si="3"/>
        <v>2034</v>
      </c>
      <c r="Q95" s="67">
        <f t="shared" si="3"/>
        <v>2035</v>
      </c>
      <c r="R95" s="67">
        <f t="shared" si="3"/>
        <v>2036</v>
      </c>
      <c r="S95" s="67">
        <f t="shared" si="3"/>
        <v>2037</v>
      </c>
      <c r="T95" s="67">
        <f t="shared" si="3"/>
        <v>2038</v>
      </c>
      <c r="U95" s="67">
        <f t="shared" si="3"/>
        <v>2039</v>
      </c>
      <c r="V95" s="67">
        <f t="shared" si="3"/>
        <v>2040</v>
      </c>
      <c r="W95" s="68">
        <f t="shared" si="3"/>
        <v>2041</v>
      </c>
    </row>
    <row r="96" spans="2:23" s="16" customFormat="1" x14ac:dyDescent="0.2">
      <c r="B96" s="60" t="s">
        <v>27</v>
      </c>
      <c r="C96" s="19" t="s">
        <v>23</v>
      </c>
      <c r="D96" s="47">
        <f t="shared" ref="D96:W96" si="4">D9</f>
        <v>53820000</v>
      </c>
      <c r="E96" s="47">
        <f t="shared" si="4"/>
        <v>71760000</v>
      </c>
      <c r="F96" s="47">
        <f t="shared" si="4"/>
        <v>53820000</v>
      </c>
      <c r="G96" s="47">
        <f t="shared" si="4"/>
        <v>0</v>
      </c>
      <c r="H96" s="47">
        <f t="shared" si="4"/>
        <v>0</v>
      </c>
      <c r="I96" s="47">
        <f t="shared" si="4"/>
        <v>0</v>
      </c>
      <c r="J96" s="47">
        <f t="shared" si="4"/>
        <v>0</v>
      </c>
      <c r="K96" s="47">
        <f t="shared" si="4"/>
        <v>0</v>
      </c>
      <c r="L96" s="47">
        <f t="shared" si="4"/>
        <v>0</v>
      </c>
      <c r="M96" s="47">
        <f t="shared" si="4"/>
        <v>0</v>
      </c>
      <c r="N96" s="47">
        <f t="shared" si="4"/>
        <v>11000000</v>
      </c>
      <c r="O96" s="47">
        <f t="shared" si="4"/>
        <v>0</v>
      </c>
      <c r="P96" s="47">
        <f t="shared" si="4"/>
        <v>0</v>
      </c>
      <c r="Q96" s="47">
        <f t="shared" si="4"/>
        <v>0</v>
      </c>
      <c r="R96" s="47">
        <f t="shared" si="4"/>
        <v>0</v>
      </c>
      <c r="S96" s="47">
        <f t="shared" si="4"/>
        <v>0</v>
      </c>
      <c r="T96" s="47">
        <f t="shared" si="4"/>
        <v>0</v>
      </c>
      <c r="U96" s="47">
        <f t="shared" si="4"/>
        <v>0</v>
      </c>
      <c r="V96" s="47">
        <f t="shared" si="4"/>
        <v>0</v>
      </c>
      <c r="W96" s="61">
        <f t="shared" si="4"/>
        <v>0</v>
      </c>
    </row>
    <row r="97" spans="2:23" s="16" customFormat="1" ht="14.5" customHeight="1" x14ac:dyDescent="0.2">
      <c r="B97" s="288" t="s">
        <v>147</v>
      </c>
      <c r="C97" s="53" t="s">
        <v>173</v>
      </c>
      <c r="D97" s="47">
        <f t="shared" ref="D97:E97" si="5">D10</f>
        <v>-94180407.631470576</v>
      </c>
      <c r="E97" s="47">
        <f t="shared" si="5"/>
        <v>-97874126.315975964</v>
      </c>
      <c r="F97" s="47">
        <f t="shared" ref="F97:W97" si="6">F10</f>
        <v>-76977907.548747659</v>
      </c>
      <c r="G97" s="47">
        <f t="shared" si="6"/>
        <v>-78979333.145015106</v>
      </c>
      <c r="H97" s="47">
        <f t="shared" si="6"/>
        <v>-81032795.806785509</v>
      </c>
      <c r="I97" s="47">
        <f t="shared" si="6"/>
        <v>-83139648.497761935</v>
      </c>
      <c r="J97" s="47">
        <f t="shared" si="6"/>
        <v>-85301279.358703747</v>
      </c>
      <c r="K97" s="47">
        <f t="shared" si="6"/>
        <v>-87519112.62203002</v>
      </c>
      <c r="L97" s="47">
        <f t="shared" si="6"/>
        <v>-89794609.550202817</v>
      </c>
      <c r="M97" s="47">
        <f t="shared" si="6"/>
        <v>-92129269.398508087</v>
      </c>
      <c r="N97" s="47">
        <f t="shared" si="6"/>
        <v>-94524630.402869299</v>
      </c>
      <c r="O97" s="47">
        <f t="shared" si="6"/>
        <v>-96982270.793343902</v>
      </c>
      <c r="P97" s="47">
        <f t="shared" si="6"/>
        <v>-99503809.83397086</v>
      </c>
      <c r="Q97" s="47">
        <f t="shared" si="6"/>
        <v>-102090908.88965409</v>
      </c>
      <c r="R97" s="47">
        <f t="shared" si="6"/>
        <v>-104745272.52078509</v>
      </c>
      <c r="S97" s="47">
        <f t="shared" si="6"/>
        <v>-107468649.60632552</v>
      </c>
      <c r="T97" s="47">
        <f t="shared" si="6"/>
        <v>-110262834.49608999</v>
      </c>
      <c r="U97" s="47">
        <f t="shared" si="6"/>
        <v>-113129668.19298832</v>
      </c>
      <c r="V97" s="47">
        <f t="shared" si="6"/>
        <v>-116071039.56600603</v>
      </c>
      <c r="W97" s="47">
        <f t="shared" si="6"/>
        <v>-241274084.24090695</v>
      </c>
    </row>
    <row r="98" spans="2:23" s="16" customFormat="1" x14ac:dyDescent="0.2">
      <c r="B98" s="289"/>
      <c r="C98" s="16" t="s">
        <v>171</v>
      </c>
      <c r="D98" s="47">
        <f t="shared" ref="D98" si="7">D11*(1+$F$94)</f>
        <v>0</v>
      </c>
      <c r="E98" s="47">
        <f>E11*(1+$F$94)</f>
        <v>0</v>
      </c>
      <c r="F98" s="47">
        <f t="shared" ref="F98:W98" si="8">F11*(1+$F$94)</f>
        <v>0</v>
      </c>
      <c r="G98" s="47">
        <f t="shared" si="8"/>
        <v>0</v>
      </c>
      <c r="H98" s="47">
        <f t="shared" si="8"/>
        <v>0</v>
      </c>
      <c r="I98" s="47">
        <f t="shared" si="8"/>
        <v>0</v>
      </c>
      <c r="J98" s="47">
        <f t="shared" si="8"/>
        <v>0</v>
      </c>
      <c r="K98" s="47">
        <f t="shared" si="8"/>
        <v>0</v>
      </c>
      <c r="L98" s="47">
        <f t="shared" si="8"/>
        <v>0</v>
      </c>
      <c r="M98" s="47">
        <f t="shared" si="8"/>
        <v>0</v>
      </c>
      <c r="N98" s="47">
        <f t="shared" si="8"/>
        <v>0</v>
      </c>
      <c r="O98" s="47">
        <f t="shared" si="8"/>
        <v>0</v>
      </c>
      <c r="P98" s="47">
        <f t="shared" si="8"/>
        <v>0</v>
      </c>
      <c r="Q98" s="47">
        <f t="shared" si="8"/>
        <v>0</v>
      </c>
      <c r="R98" s="47">
        <f t="shared" si="8"/>
        <v>0</v>
      </c>
      <c r="S98" s="47">
        <f t="shared" si="8"/>
        <v>0</v>
      </c>
      <c r="T98" s="47">
        <f t="shared" si="8"/>
        <v>0</v>
      </c>
      <c r="U98" s="47">
        <f t="shared" si="8"/>
        <v>0</v>
      </c>
      <c r="V98" s="47">
        <f t="shared" si="8"/>
        <v>0</v>
      </c>
      <c r="W98" s="47">
        <f t="shared" si="8"/>
        <v>0</v>
      </c>
    </row>
    <row r="99" spans="2:23" s="16" customFormat="1" x14ac:dyDescent="0.2">
      <c r="B99" s="289"/>
      <c r="C99" s="16" t="s">
        <v>172</v>
      </c>
      <c r="D99" s="47">
        <f t="shared" ref="D99:E99" si="9">D12*(1+$F$94)</f>
        <v>0</v>
      </c>
      <c r="E99" s="47">
        <f t="shared" si="9"/>
        <v>0</v>
      </c>
      <c r="F99" s="47">
        <f t="shared" ref="F99:W99" si="10">F12*(1+$F$94)</f>
        <v>0</v>
      </c>
      <c r="G99" s="47">
        <f t="shared" si="10"/>
        <v>0</v>
      </c>
      <c r="H99" s="47">
        <f t="shared" si="10"/>
        <v>0</v>
      </c>
      <c r="I99" s="47">
        <f t="shared" si="10"/>
        <v>0</v>
      </c>
      <c r="J99" s="47">
        <f t="shared" si="10"/>
        <v>0</v>
      </c>
      <c r="K99" s="47">
        <f t="shared" si="10"/>
        <v>0</v>
      </c>
      <c r="L99" s="47">
        <f t="shared" si="10"/>
        <v>0</v>
      </c>
      <c r="M99" s="47">
        <f t="shared" si="10"/>
        <v>0</v>
      </c>
      <c r="N99" s="47">
        <f t="shared" si="10"/>
        <v>0</v>
      </c>
      <c r="O99" s="47">
        <f t="shared" si="10"/>
        <v>0</v>
      </c>
      <c r="P99" s="47">
        <f t="shared" si="10"/>
        <v>0</v>
      </c>
      <c r="Q99" s="47">
        <f t="shared" si="10"/>
        <v>0</v>
      </c>
      <c r="R99" s="47">
        <f t="shared" si="10"/>
        <v>0</v>
      </c>
      <c r="S99" s="47">
        <f t="shared" si="10"/>
        <v>0</v>
      </c>
      <c r="T99" s="47">
        <f t="shared" si="10"/>
        <v>0</v>
      </c>
      <c r="U99" s="47">
        <f t="shared" si="10"/>
        <v>0</v>
      </c>
      <c r="V99" s="47">
        <f t="shared" si="10"/>
        <v>0</v>
      </c>
      <c r="W99" s="47">
        <f t="shared" si="10"/>
        <v>0</v>
      </c>
    </row>
    <row r="100" spans="2:23" s="16" customFormat="1" ht="14.5" customHeight="1" x14ac:dyDescent="0.2">
      <c r="B100" s="288" t="s">
        <v>148</v>
      </c>
      <c r="C100" s="53" t="s">
        <v>173</v>
      </c>
      <c r="D100" s="47">
        <f t="shared" ref="D100:E100" si="11">D13</f>
        <v>-94180407.631470576</v>
      </c>
      <c r="E100" s="47">
        <f t="shared" si="11"/>
        <v>-97874126.315975964</v>
      </c>
      <c r="F100" s="47">
        <f t="shared" ref="F100:W100" si="12">F13</f>
        <v>-101712784.24050587</v>
      </c>
      <c r="G100" s="47">
        <f t="shared" si="12"/>
        <v>-105702071.12469192</v>
      </c>
      <c r="H100" s="47">
        <f t="shared" si="12"/>
        <v>-109847900.12158926</v>
      </c>
      <c r="I100" s="47">
        <f t="shared" si="12"/>
        <v>-114156416.59439982</v>
      </c>
      <c r="J100" s="47">
        <f t="shared" si="12"/>
        <v>-118634007.23803967</v>
      </c>
      <c r="K100" s="47">
        <f t="shared" si="12"/>
        <v>-123287309.55910179</v>
      </c>
      <c r="L100" s="47">
        <f t="shared" si="12"/>
        <v>-128123221.72829944</v>
      </c>
      <c r="M100" s="47">
        <f t="shared" si="12"/>
        <v>-133148912.82002781</v>
      </c>
      <c r="N100" s="47">
        <f t="shared" si="12"/>
        <v>-138371833.45425791</v>
      </c>
      <c r="O100" s="47">
        <f t="shared" si="12"/>
        <v>-143799726.8565737</v>
      </c>
      <c r="P100" s="47">
        <f t="shared" si="12"/>
        <v>-149440640.35278609</v>
      </c>
      <c r="Q100" s="47">
        <f t="shared" si="12"/>
        <v>-155302937.31520233</v>
      </c>
      <c r="R100" s="47">
        <f t="shared" si="12"/>
        <v>-161395309.57830101</v>
      </c>
      <c r="S100" s="47">
        <f t="shared" si="12"/>
        <v>-167726790.34226102</v>
      </c>
      <c r="T100" s="47">
        <f t="shared" si="12"/>
        <v>-174306767.58351693</v>
      </c>
      <c r="U100" s="47">
        <f t="shared" si="12"/>
        <v>-181144997.99226835</v>
      </c>
      <c r="V100" s="47">
        <f t="shared" si="12"/>
        <v>-188251621.45765248</v>
      </c>
      <c r="W100" s="47">
        <f t="shared" si="12"/>
        <v>-398949790.14937723</v>
      </c>
    </row>
    <row r="101" spans="2:23" s="16" customFormat="1" x14ac:dyDescent="0.2">
      <c r="B101" s="289"/>
      <c r="C101" s="16" t="s">
        <v>171</v>
      </c>
      <c r="D101" s="47">
        <f t="shared" ref="D101" si="13">D14</f>
        <v>0</v>
      </c>
      <c r="E101" s="47">
        <f>E14*(1+$F$94)</f>
        <v>0</v>
      </c>
      <c r="F101" s="47">
        <f t="shared" ref="F101:W101" si="14">F14*(1+$F$94)</f>
        <v>0</v>
      </c>
      <c r="G101" s="47">
        <f t="shared" si="14"/>
        <v>0</v>
      </c>
      <c r="H101" s="47">
        <f t="shared" si="14"/>
        <v>0</v>
      </c>
      <c r="I101" s="47">
        <f t="shared" si="14"/>
        <v>0</v>
      </c>
      <c r="J101" s="47">
        <f t="shared" si="14"/>
        <v>0</v>
      </c>
      <c r="K101" s="47">
        <f t="shared" si="14"/>
        <v>0</v>
      </c>
      <c r="L101" s="47">
        <f t="shared" si="14"/>
        <v>0</v>
      </c>
      <c r="M101" s="47">
        <f t="shared" si="14"/>
        <v>0</v>
      </c>
      <c r="N101" s="47">
        <f t="shared" si="14"/>
        <v>0</v>
      </c>
      <c r="O101" s="47">
        <f t="shared" si="14"/>
        <v>0</v>
      </c>
      <c r="P101" s="47">
        <f t="shared" si="14"/>
        <v>0</v>
      </c>
      <c r="Q101" s="47">
        <f t="shared" si="14"/>
        <v>0</v>
      </c>
      <c r="R101" s="47">
        <f t="shared" si="14"/>
        <v>0</v>
      </c>
      <c r="S101" s="47">
        <f t="shared" si="14"/>
        <v>0</v>
      </c>
      <c r="T101" s="47">
        <f t="shared" si="14"/>
        <v>0</v>
      </c>
      <c r="U101" s="47">
        <f t="shared" si="14"/>
        <v>0</v>
      </c>
      <c r="V101" s="47">
        <f t="shared" si="14"/>
        <v>0</v>
      </c>
      <c r="W101" s="47">
        <f t="shared" si="14"/>
        <v>0</v>
      </c>
    </row>
    <row r="102" spans="2:23" s="16" customFormat="1" x14ac:dyDescent="0.2">
      <c r="B102" s="289"/>
      <c r="C102" s="16" t="s">
        <v>172</v>
      </c>
      <c r="D102" s="47">
        <f t="shared" ref="D102:E102" si="15">D15</f>
        <v>0</v>
      </c>
      <c r="E102" s="47">
        <f t="shared" si="15"/>
        <v>0</v>
      </c>
      <c r="F102" s="47">
        <f t="shared" ref="F102:W102" si="16">F15</f>
        <v>0</v>
      </c>
      <c r="G102" s="47">
        <f t="shared" si="16"/>
        <v>0</v>
      </c>
      <c r="H102" s="47">
        <f t="shared" si="16"/>
        <v>0</v>
      </c>
      <c r="I102" s="47">
        <f t="shared" si="16"/>
        <v>0</v>
      </c>
      <c r="J102" s="47">
        <f t="shared" si="16"/>
        <v>0</v>
      </c>
      <c r="K102" s="47">
        <f t="shared" si="16"/>
        <v>0</v>
      </c>
      <c r="L102" s="47">
        <f t="shared" si="16"/>
        <v>0</v>
      </c>
      <c r="M102" s="47">
        <f t="shared" si="16"/>
        <v>0</v>
      </c>
      <c r="N102" s="47">
        <f t="shared" si="16"/>
        <v>0</v>
      </c>
      <c r="O102" s="47">
        <f t="shared" si="16"/>
        <v>0</v>
      </c>
      <c r="P102" s="47">
        <f t="shared" si="16"/>
        <v>0</v>
      </c>
      <c r="Q102" s="47">
        <f t="shared" si="16"/>
        <v>0</v>
      </c>
      <c r="R102" s="47">
        <f t="shared" si="16"/>
        <v>0</v>
      </c>
      <c r="S102" s="47">
        <f t="shared" si="16"/>
        <v>0</v>
      </c>
      <c r="T102" s="47">
        <f t="shared" si="16"/>
        <v>0</v>
      </c>
      <c r="U102" s="47">
        <f t="shared" si="16"/>
        <v>0</v>
      </c>
      <c r="V102" s="47">
        <f t="shared" si="16"/>
        <v>0</v>
      </c>
      <c r="W102" s="47">
        <f t="shared" si="16"/>
        <v>0</v>
      </c>
    </row>
    <row r="103" spans="2:23" s="16" customFormat="1" ht="14.5" customHeight="1" x14ac:dyDescent="0.2">
      <c r="B103" s="288" t="s">
        <v>149</v>
      </c>
      <c r="C103" s="53" t="s">
        <v>173</v>
      </c>
      <c r="D103" s="47">
        <f t="shared" ref="D103:E103" si="17">D16</f>
        <v>0</v>
      </c>
      <c r="E103" s="47">
        <f t="shared" si="17"/>
        <v>0</v>
      </c>
      <c r="F103" s="47">
        <f t="shared" ref="F103:W103" si="18">F16</f>
        <v>0</v>
      </c>
      <c r="G103" s="47">
        <f t="shared" si="18"/>
        <v>0</v>
      </c>
      <c r="H103" s="47">
        <f t="shared" si="18"/>
        <v>0</v>
      </c>
      <c r="I103" s="47">
        <f t="shared" si="18"/>
        <v>0</v>
      </c>
      <c r="J103" s="47">
        <f t="shared" si="18"/>
        <v>0</v>
      </c>
      <c r="K103" s="47">
        <f t="shared" si="18"/>
        <v>0</v>
      </c>
      <c r="L103" s="47">
        <f t="shared" si="18"/>
        <v>0</v>
      </c>
      <c r="M103" s="47">
        <f t="shared" si="18"/>
        <v>0</v>
      </c>
      <c r="N103" s="47">
        <f t="shared" si="18"/>
        <v>0</v>
      </c>
      <c r="O103" s="47">
        <f t="shared" si="18"/>
        <v>0</v>
      </c>
      <c r="P103" s="47">
        <f t="shared" si="18"/>
        <v>0</v>
      </c>
      <c r="Q103" s="47">
        <f t="shared" si="18"/>
        <v>0</v>
      </c>
      <c r="R103" s="47">
        <f t="shared" si="18"/>
        <v>0</v>
      </c>
      <c r="S103" s="47">
        <f t="shared" si="18"/>
        <v>0</v>
      </c>
      <c r="T103" s="47">
        <f t="shared" si="18"/>
        <v>0</v>
      </c>
      <c r="U103" s="47">
        <f t="shared" si="18"/>
        <v>0</v>
      </c>
      <c r="V103" s="47">
        <f t="shared" si="18"/>
        <v>0</v>
      </c>
      <c r="W103" s="47">
        <f t="shared" si="18"/>
        <v>0</v>
      </c>
    </row>
    <row r="104" spans="2:23" s="16" customFormat="1" x14ac:dyDescent="0.2">
      <c r="B104" s="289"/>
      <c r="C104" s="16" t="s">
        <v>171</v>
      </c>
      <c r="D104" s="47">
        <f t="shared" ref="D104:E104" si="19">D17*(1+$F$94)</f>
        <v>0</v>
      </c>
      <c r="E104" s="47">
        <f t="shared" si="19"/>
        <v>2339412.3903101576</v>
      </c>
      <c r="F104" s="47">
        <f t="shared" ref="F104:W104" si="20">F17*(1+$F$94)</f>
        <v>4726500.3887701891</v>
      </c>
      <c r="G104" s="47">
        <f t="shared" si="20"/>
        <v>4774175.9969200632</v>
      </c>
      <c r="H104" s="47">
        <f t="shared" si="20"/>
        <v>4774175.9969200632</v>
      </c>
      <c r="I104" s="47">
        <f t="shared" si="20"/>
        <v>4774175.9969200632</v>
      </c>
      <c r="J104" s="47">
        <f t="shared" si="20"/>
        <v>4774175.9969200632</v>
      </c>
      <c r="K104" s="47">
        <f t="shared" si="20"/>
        <v>4774175.9969200632</v>
      </c>
      <c r="L104" s="47">
        <f t="shared" si="20"/>
        <v>4774175.9969200632</v>
      </c>
      <c r="M104" s="47">
        <f t="shared" si="20"/>
        <v>4774175.9969200632</v>
      </c>
      <c r="N104" s="47">
        <f t="shared" si="20"/>
        <v>4774175.9969200632</v>
      </c>
      <c r="O104" s="47">
        <f t="shared" si="20"/>
        <v>4774175.9969200632</v>
      </c>
      <c r="P104" s="47">
        <f t="shared" si="20"/>
        <v>4774175.9969200632</v>
      </c>
      <c r="Q104" s="47">
        <f t="shared" si="20"/>
        <v>4774175.9969200632</v>
      </c>
      <c r="R104" s="47">
        <f t="shared" si="20"/>
        <v>4774175.9969200632</v>
      </c>
      <c r="S104" s="47">
        <f t="shared" si="20"/>
        <v>4774175.9969200632</v>
      </c>
      <c r="T104" s="47">
        <f t="shared" si="20"/>
        <v>4774175.9969200632</v>
      </c>
      <c r="U104" s="47">
        <f t="shared" si="20"/>
        <v>4774175.9969200632</v>
      </c>
      <c r="V104" s="47">
        <f t="shared" si="20"/>
        <v>4774175.9969200632</v>
      </c>
      <c r="W104" s="47">
        <f t="shared" si="20"/>
        <v>4774175.9969200632</v>
      </c>
    </row>
    <row r="105" spans="2:23" s="16" customFormat="1" x14ac:dyDescent="0.2">
      <c r="B105" s="289"/>
      <c r="C105" s="16" t="s">
        <v>172</v>
      </c>
      <c r="D105" s="47">
        <f t="shared" ref="D105:E105" si="21">D18*(1+$F$94)</f>
        <v>0</v>
      </c>
      <c r="E105" s="47">
        <f t="shared" si="21"/>
        <v>0</v>
      </c>
      <c r="F105" s="47">
        <f t="shared" ref="F105:W105" si="22">F18*(1+$F$94)</f>
        <v>0</v>
      </c>
      <c r="G105" s="47">
        <f t="shared" si="22"/>
        <v>0</v>
      </c>
      <c r="H105" s="47">
        <f t="shared" si="22"/>
        <v>0</v>
      </c>
      <c r="I105" s="47">
        <f t="shared" si="22"/>
        <v>0</v>
      </c>
      <c r="J105" s="47">
        <f t="shared" si="22"/>
        <v>0</v>
      </c>
      <c r="K105" s="47">
        <f t="shared" si="22"/>
        <v>0</v>
      </c>
      <c r="L105" s="47">
        <f t="shared" si="22"/>
        <v>0</v>
      </c>
      <c r="M105" s="47">
        <f t="shared" si="22"/>
        <v>0</v>
      </c>
      <c r="N105" s="47">
        <f t="shared" si="22"/>
        <v>0</v>
      </c>
      <c r="O105" s="47">
        <f t="shared" si="22"/>
        <v>0</v>
      </c>
      <c r="P105" s="47">
        <f t="shared" si="22"/>
        <v>0</v>
      </c>
      <c r="Q105" s="47">
        <f t="shared" si="22"/>
        <v>0</v>
      </c>
      <c r="R105" s="47">
        <f t="shared" si="22"/>
        <v>0</v>
      </c>
      <c r="S105" s="47">
        <f t="shared" si="22"/>
        <v>0</v>
      </c>
      <c r="T105" s="47">
        <f t="shared" si="22"/>
        <v>0</v>
      </c>
      <c r="U105" s="47">
        <f t="shared" si="22"/>
        <v>0</v>
      </c>
      <c r="V105" s="47">
        <f t="shared" si="22"/>
        <v>0</v>
      </c>
      <c r="W105" s="47">
        <f t="shared" si="22"/>
        <v>0</v>
      </c>
    </row>
    <row r="106" spans="2:23" s="16" customFormat="1" ht="14.5" customHeight="1" x14ac:dyDescent="0.2">
      <c r="B106" s="288" t="s">
        <v>150</v>
      </c>
      <c r="C106" s="53" t="s">
        <v>173</v>
      </c>
      <c r="D106" s="47">
        <f t="shared" ref="D106:E106" si="23">D19</f>
        <v>0</v>
      </c>
      <c r="E106" s="47">
        <f t="shared" si="23"/>
        <v>0</v>
      </c>
      <c r="F106" s="47">
        <f t="shared" ref="F106:W106" si="24">F19</f>
        <v>0</v>
      </c>
      <c r="G106" s="47">
        <f t="shared" si="24"/>
        <v>0</v>
      </c>
      <c r="H106" s="47">
        <f t="shared" si="24"/>
        <v>0</v>
      </c>
      <c r="I106" s="47">
        <f t="shared" si="24"/>
        <v>0</v>
      </c>
      <c r="J106" s="47">
        <f t="shared" si="24"/>
        <v>0</v>
      </c>
      <c r="K106" s="47">
        <f t="shared" si="24"/>
        <v>0</v>
      </c>
      <c r="L106" s="47">
        <f t="shared" si="24"/>
        <v>0</v>
      </c>
      <c r="M106" s="47">
        <f t="shared" si="24"/>
        <v>0</v>
      </c>
      <c r="N106" s="47">
        <f t="shared" si="24"/>
        <v>0</v>
      </c>
      <c r="O106" s="47">
        <f t="shared" si="24"/>
        <v>0</v>
      </c>
      <c r="P106" s="47">
        <f t="shared" si="24"/>
        <v>0</v>
      </c>
      <c r="Q106" s="47">
        <f t="shared" si="24"/>
        <v>0</v>
      </c>
      <c r="R106" s="47">
        <f t="shared" si="24"/>
        <v>0</v>
      </c>
      <c r="S106" s="47">
        <f t="shared" si="24"/>
        <v>0</v>
      </c>
      <c r="T106" s="47">
        <f t="shared" si="24"/>
        <v>0</v>
      </c>
      <c r="U106" s="47">
        <f t="shared" si="24"/>
        <v>0</v>
      </c>
      <c r="V106" s="47">
        <f t="shared" si="24"/>
        <v>0</v>
      </c>
      <c r="W106" s="47">
        <f t="shared" si="24"/>
        <v>0</v>
      </c>
    </row>
    <row r="107" spans="2:23" s="16" customFormat="1" x14ac:dyDescent="0.2">
      <c r="B107" s="289"/>
      <c r="C107" s="16" t="s">
        <v>171</v>
      </c>
      <c r="D107" s="47">
        <f t="shared" ref="D107" si="25">D20</f>
        <v>21928930.208595</v>
      </c>
      <c r="E107" s="47">
        <f>E20*(1+$F$94)</f>
        <v>22427955.399301454</v>
      </c>
      <c r="F107" s="47">
        <f t="shared" ref="F107:W107" si="26">F20*(1+$F$94)</f>
        <v>11373321.342422623</v>
      </c>
      <c r="G107" s="47">
        <f t="shared" si="26"/>
        <v>11472218.292276474</v>
      </c>
      <c r="H107" s="47">
        <f t="shared" si="26"/>
        <v>12247978.269496353</v>
      </c>
      <c r="I107" s="47">
        <f t="shared" si="26"/>
        <v>12352697.613863843</v>
      </c>
      <c r="J107" s="47">
        <f t="shared" si="26"/>
        <v>12457416.958231339</v>
      </c>
      <c r="K107" s="47">
        <f t="shared" si="26"/>
        <v>12562136.302598828</v>
      </c>
      <c r="L107" s="47">
        <f t="shared" si="26"/>
        <v>13367008.252386915</v>
      </c>
      <c r="M107" s="47">
        <f t="shared" si="26"/>
        <v>13511089.351697553</v>
      </c>
      <c r="N107" s="47">
        <f t="shared" si="26"/>
        <v>13621631.090578686</v>
      </c>
      <c r="O107" s="47">
        <f t="shared" si="26"/>
        <v>13732172.829459818</v>
      </c>
      <c r="P107" s="47">
        <f t="shared" si="26"/>
        <v>15292915.002453489</v>
      </c>
      <c r="Q107" s="47">
        <f t="shared" si="26"/>
        <v>15451956.957953639</v>
      </c>
      <c r="R107" s="47">
        <f t="shared" si="26"/>
        <v>15574143.485862052</v>
      </c>
      <c r="S107" s="47">
        <f t="shared" si="26"/>
        <v>15696330.013770469</v>
      </c>
      <c r="T107" s="47">
        <f t="shared" si="26"/>
        <v>18068660.027754724</v>
      </c>
      <c r="U107" s="47">
        <f t="shared" si="26"/>
        <v>18250143.267539136</v>
      </c>
      <c r="V107" s="47">
        <f t="shared" si="26"/>
        <v>18389796.978988472</v>
      </c>
      <c r="W107" s="47">
        <f t="shared" si="26"/>
        <v>37282214.148995131</v>
      </c>
    </row>
    <row r="108" spans="2:23" s="16" customFormat="1" x14ac:dyDescent="0.2">
      <c r="B108" s="289"/>
      <c r="C108" s="16" t="s">
        <v>172</v>
      </c>
      <c r="D108" s="47">
        <f t="shared" ref="D108:E108" si="27">D21</f>
        <v>0</v>
      </c>
      <c r="E108" s="47">
        <f t="shared" si="27"/>
        <v>0</v>
      </c>
      <c r="F108" s="47">
        <f t="shared" ref="F108:W108" si="28">F21</f>
        <v>0</v>
      </c>
      <c r="G108" s="47">
        <f t="shared" si="28"/>
        <v>0</v>
      </c>
      <c r="H108" s="47">
        <f t="shared" si="28"/>
        <v>0</v>
      </c>
      <c r="I108" s="47">
        <f t="shared" si="28"/>
        <v>0</v>
      </c>
      <c r="J108" s="47">
        <f t="shared" si="28"/>
        <v>0</v>
      </c>
      <c r="K108" s="47">
        <f t="shared" si="28"/>
        <v>0</v>
      </c>
      <c r="L108" s="47">
        <f t="shared" si="28"/>
        <v>0</v>
      </c>
      <c r="M108" s="47">
        <f t="shared" si="28"/>
        <v>0</v>
      </c>
      <c r="N108" s="47">
        <f t="shared" si="28"/>
        <v>0</v>
      </c>
      <c r="O108" s="47">
        <f t="shared" si="28"/>
        <v>0</v>
      </c>
      <c r="P108" s="47">
        <f t="shared" si="28"/>
        <v>0</v>
      </c>
      <c r="Q108" s="47">
        <f t="shared" si="28"/>
        <v>0</v>
      </c>
      <c r="R108" s="47">
        <f t="shared" si="28"/>
        <v>0</v>
      </c>
      <c r="S108" s="47">
        <f t="shared" si="28"/>
        <v>0</v>
      </c>
      <c r="T108" s="47">
        <f t="shared" si="28"/>
        <v>0</v>
      </c>
      <c r="U108" s="47">
        <f t="shared" si="28"/>
        <v>0</v>
      </c>
      <c r="V108" s="47">
        <f t="shared" si="28"/>
        <v>0</v>
      </c>
      <c r="W108" s="47">
        <f t="shared" si="28"/>
        <v>0</v>
      </c>
    </row>
    <row r="109" spans="2:23" s="16" customFormat="1" ht="14.5" customHeight="1" x14ac:dyDescent="0.2">
      <c r="B109" s="288" t="s">
        <v>151</v>
      </c>
      <c r="C109" s="53" t="s">
        <v>173</v>
      </c>
      <c r="D109" s="47">
        <f t="shared" ref="D109:E109" si="29">D22</f>
        <v>32012764.387519851</v>
      </c>
      <c r="E109" s="47">
        <f t="shared" si="29"/>
        <v>32892238.120162416</v>
      </c>
      <c r="F109" s="47">
        <f t="shared" ref="F109:W109" si="30">F22</f>
        <v>25791286.021640185</v>
      </c>
      <c r="G109" s="47">
        <f t="shared" si="30"/>
        <v>26500172.548067704</v>
      </c>
      <c r="H109" s="47">
        <f t="shared" si="30"/>
        <v>28630002.798700832</v>
      </c>
      <c r="I109" s="47">
        <f t="shared" si="30"/>
        <v>29421636.073678404</v>
      </c>
      <c r="J109" s="47">
        <f t="shared" si="30"/>
        <v>30231812.70558165</v>
      </c>
      <c r="K109" s="47">
        <f t="shared" si="30"/>
        <v>31062419.215822969</v>
      </c>
      <c r="L109" s="47">
        <f t="shared" si="30"/>
        <v>33674863.445191532</v>
      </c>
      <c r="M109" s="47">
        <f t="shared" si="30"/>
        <v>34599338.933072984</v>
      </c>
      <c r="N109" s="47">
        <f t="shared" si="30"/>
        <v>35553727.461416721</v>
      </c>
      <c r="O109" s="47">
        <f t="shared" si="30"/>
        <v>36534918.002327077</v>
      </c>
      <c r="P109" s="47">
        <f t="shared" si="30"/>
        <v>39755818.696878254</v>
      </c>
      <c r="Q109" s="47">
        <f t="shared" si="30"/>
        <v>40847036.227848507</v>
      </c>
      <c r="R109" s="47">
        <f t="shared" si="30"/>
        <v>41978135.627684526</v>
      </c>
      <c r="S109" s="47">
        <f t="shared" si="30"/>
        <v>43132450.322279975</v>
      </c>
      <c r="T109" s="47">
        <f t="shared" si="30"/>
        <v>47149202.523567334</v>
      </c>
      <c r="U109" s="47">
        <f t="shared" si="30"/>
        <v>48442118.964323923</v>
      </c>
      <c r="V109" s="47">
        <f t="shared" si="30"/>
        <v>49779146.857224718</v>
      </c>
      <c r="W109" s="47">
        <f t="shared" si="30"/>
        <v>107357641.96321702</v>
      </c>
    </row>
    <row r="110" spans="2:23" s="16" customFormat="1" x14ac:dyDescent="0.2">
      <c r="B110" s="289"/>
      <c r="C110" s="16" t="s">
        <v>171</v>
      </c>
      <c r="D110" s="47">
        <f t="shared" ref="D110:E110" si="31">D23*(1+$F$94)</f>
        <v>0</v>
      </c>
      <c r="E110" s="47">
        <f t="shared" si="31"/>
        <v>0</v>
      </c>
      <c r="F110" s="47">
        <f t="shared" ref="F110:W110" si="32">F23*(1+$F$94)</f>
        <v>54977.999999999993</v>
      </c>
      <c r="G110" s="47">
        <f t="shared" si="32"/>
        <v>109955.99999999999</v>
      </c>
      <c r="H110" s="47">
        <f t="shared" si="32"/>
        <v>109955.99999999999</v>
      </c>
      <c r="I110" s="47">
        <f t="shared" si="32"/>
        <v>109955.99999999999</v>
      </c>
      <c r="J110" s="47">
        <f t="shared" si="32"/>
        <v>109955.99999999999</v>
      </c>
      <c r="K110" s="47">
        <f t="shared" si="32"/>
        <v>109955.99999999999</v>
      </c>
      <c r="L110" s="47">
        <f t="shared" si="32"/>
        <v>109955.99999999999</v>
      </c>
      <c r="M110" s="47">
        <f t="shared" si="32"/>
        <v>109955.99999999999</v>
      </c>
      <c r="N110" s="47">
        <f t="shared" si="32"/>
        <v>109955.99999999999</v>
      </c>
      <c r="O110" s="47">
        <f t="shared" si="32"/>
        <v>109955.99999999999</v>
      </c>
      <c r="P110" s="47">
        <f t="shared" si="32"/>
        <v>109955.99999999999</v>
      </c>
      <c r="Q110" s="47">
        <f t="shared" si="32"/>
        <v>109955.99999999999</v>
      </c>
      <c r="R110" s="47">
        <f t="shared" si="32"/>
        <v>109955.99999999999</v>
      </c>
      <c r="S110" s="47">
        <f t="shared" si="32"/>
        <v>109955.99999999999</v>
      </c>
      <c r="T110" s="47">
        <f t="shared" si="32"/>
        <v>109955.99999999999</v>
      </c>
      <c r="U110" s="47">
        <f t="shared" si="32"/>
        <v>109955.99999999999</v>
      </c>
      <c r="V110" s="47">
        <f t="shared" si="32"/>
        <v>109955.99999999999</v>
      </c>
      <c r="W110" s="47">
        <f t="shared" si="32"/>
        <v>219912</v>
      </c>
    </row>
    <row r="111" spans="2:23" s="16" customFormat="1" x14ac:dyDescent="0.2">
      <c r="B111" s="289"/>
      <c r="C111" s="16" t="s">
        <v>172</v>
      </c>
      <c r="D111" s="47">
        <f t="shared" ref="D111:E111" si="33">D24*(1+$F$94)</f>
        <v>0</v>
      </c>
      <c r="E111" s="47">
        <f t="shared" si="33"/>
        <v>280704</v>
      </c>
      <c r="F111" s="47">
        <f t="shared" ref="F111:W111" si="34">F24*(1+$F$94)</f>
        <v>752352</v>
      </c>
      <c r="G111" s="47">
        <f t="shared" si="34"/>
        <v>828240</v>
      </c>
      <c r="H111" s="47">
        <f t="shared" si="34"/>
        <v>828240</v>
      </c>
      <c r="I111" s="47">
        <f t="shared" si="34"/>
        <v>828240</v>
      </c>
      <c r="J111" s="47">
        <f t="shared" si="34"/>
        <v>828240</v>
      </c>
      <c r="K111" s="47">
        <f t="shared" si="34"/>
        <v>828240</v>
      </c>
      <c r="L111" s="47">
        <f t="shared" si="34"/>
        <v>828240</v>
      </c>
      <c r="M111" s="47">
        <f t="shared" si="34"/>
        <v>828240</v>
      </c>
      <c r="N111" s="47">
        <f t="shared" si="34"/>
        <v>828240</v>
      </c>
      <c r="O111" s="47">
        <f t="shared" si="34"/>
        <v>828240</v>
      </c>
      <c r="P111" s="47">
        <f t="shared" si="34"/>
        <v>828240</v>
      </c>
      <c r="Q111" s="47">
        <f t="shared" si="34"/>
        <v>828240</v>
      </c>
      <c r="R111" s="47">
        <f t="shared" si="34"/>
        <v>828240</v>
      </c>
      <c r="S111" s="47">
        <f t="shared" si="34"/>
        <v>828240</v>
      </c>
      <c r="T111" s="47">
        <f t="shared" si="34"/>
        <v>828240</v>
      </c>
      <c r="U111" s="47">
        <f t="shared" si="34"/>
        <v>828240</v>
      </c>
      <c r="V111" s="47">
        <f t="shared" si="34"/>
        <v>828240</v>
      </c>
      <c r="W111" s="47">
        <f t="shared" si="34"/>
        <v>828240</v>
      </c>
    </row>
    <row r="112" spans="2:23" s="16" customFormat="1" ht="14.5" customHeight="1" x14ac:dyDescent="0.2">
      <c r="B112" s="288" t="s">
        <v>152</v>
      </c>
      <c r="C112" s="53" t="s">
        <v>173</v>
      </c>
      <c r="D112" s="47">
        <f t="shared" ref="D112:E112" si="35">D25</f>
        <v>32012764.387519851</v>
      </c>
      <c r="E112" s="47">
        <f t="shared" si="35"/>
        <v>32892238.120162416</v>
      </c>
      <c r="F112" s="47">
        <f t="shared" ref="F112:W112" si="36">F25</f>
        <v>33790367.392537981</v>
      </c>
      <c r="G112" s="47">
        <f t="shared" si="36"/>
        <v>34715396.270664938</v>
      </c>
      <c r="H112" s="47">
        <f t="shared" si="36"/>
        <v>38022913.594925851</v>
      </c>
      <c r="I112" s="47">
        <f t="shared" si="36"/>
        <v>39069560.24310872</v>
      </c>
      <c r="J112" s="47">
        <f t="shared" si="36"/>
        <v>40141042.810926288</v>
      </c>
      <c r="K112" s="47">
        <f t="shared" si="36"/>
        <v>41238050.621076062</v>
      </c>
      <c r="L112" s="47">
        <f t="shared" si="36"/>
        <v>45534249.838849835</v>
      </c>
      <c r="M112" s="47">
        <f t="shared" si="36"/>
        <v>46777498.864214212</v>
      </c>
      <c r="N112" s="47">
        <f t="shared" si="36"/>
        <v>48060930.565720692</v>
      </c>
      <c r="O112" s="47">
        <f t="shared" si="36"/>
        <v>49380422.637174778</v>
      </c>
      <c r="P112" s="47">
        <f t="shared" si="36"/>
        <v>55059742.840219848</v>
      </c>
      <c r="Q112" s="47">
        <f t="shared" si="36"/>
        <v>56561717.900683396</v>
      </c>
      <c r="R112" s="47">
        <f t="shared" si="36"/>
        <v>58118494.368244506</v>
      </c>
      <c r="S112" s="47">
        <f t="shared" si="36"/>
        <v>59706003.454135723</v>
      </c>
      <c r="T112" s="47">
        <f t="shared" si="36"/>
        <v>67429135.234520018</v>
      </c>
      <c r="U112" s="47">
        <f t="shared" si="36"/>
        <v>69263241.095801085</v>
      </c>
      <c r="V112" s="47">
        <f t="shared" si="36"/>
        <v>71161362.689523503</v>
      </c>
      <c r="W112" s="47">
        <f t="shared" si="36"/>
        <v>161224495.49021602</v>
      </c>
    </row>
    <row r="113" spans="2:23" s="16" customFormat="1" x14ac:dyDescent="0.2">
      <c r="B113" s="289"/>
      <c r="C113" s="16" t="s">
        <v>171</v>
      </c>
      <c r="D113" s="47">
        <f t="shared" ref="D113" si="37">D26</f>
        <v>0</v>
      </c>
      <c r="E113" s="47">
        <f>E26*(1+$F$94)</f>
        <v>0</v>
      </c>
      <c r="F113" s="47">
        <f t="shared" ref="F113:W113" si="38">F26*(1+$F$94)</f>
        <v>0</v>
      </c>
      <c r="G113" s="47">
        <f t="shared" si="38"/>
        <v>0</v>
      </c>
      <c r="H113" s="47">
        <f t="shared" si="38"/>
        <v>0</v>
      </c>
      <c r="I113" s="47">
        <f t="shared" si="38"/>
        <v>0</v>
      </c>
      <c r="J113" s="47">
        <f t="shared" si="38"/>
        <v>0</v>
      </c>
      <c r="K113" s="47">
        <f t="shared" si="38"/>
        <v>0</v>
      </c>
      <c r="L113" s="47">
        <f t="shared" si="38"/>
        <v>0</v>
      </c>
      <c r="M113" s="47">
        <f t="shared" si="38"/>
        <v>0</v>
      </c>
      <c r="N113" s="47">
        <f t="shared" si="38"/>
        <v>0</v>
      </c>
      <c r="O113" s="47">
        <f t="shared" si="38"/>
        <v>0</v>
      </c>
      <c r="P113" s="47">
        <f t="shared" si="38"/>
        <v>0</v>
      </c>
      <c r="Q113" s="47">
        <f t="shared" si="38"/>
        <v>0</v>
      </c>
      <c r="R113" s="47">
        <f t="shared" si="38"/>
        <v>0</v>
      </c>
      <c r="S113" s="47">
        <f t="shared" si="38"/>
        <v>0</v>
      </c>
      <c r="T113" s="47">
        <f t="shared" si="38"/>
        <v>0</v>
      </c>
      <c r="U113" s="47">
        <f t="shared" si="38"/>
        <v>0</v>
      </c>
      <c r="V113" s="47">
        <f t="shared" si="38"/>
        <v>0</v>
      </c>
      <c r="W113" s="47">
        <f t="shared" si="38"/>
        <v>0</v>
      </c>
    </row>
    <row r="114" spans="2:23" s="16" customFormat="1" x14ac:dyDescent="0.2">
      <c r="B114" s="289"/>
      <c r="C114" s="16" t="s">
        <v>172</v>
      </c>
      <c r="D114" s="47">
        <f t="shared" ref="D114:E114" si="39">D27</f>
        <v>0</v>
      </c>
      <c r="E114" s="47">
        <f t="shared" si="39"/>
        <v>275200</v>
      </c>
      <c r="F114" s="47">
        <f t="shared" ref="F114:W114" si="40">F27</f>
        <v>688000</v>
      </c>
      <c r="G114" s="47">
        <f t="shared" si="40"/>
        <v>688000</v>
      </c>
      <c r="H114" s="47">
        <f t="shared" si="40"/>
        <v>688000</v>
      </c>
      <c r="I114" s="47">
        <f t="shared" si="40"/>
        <v>688000</v>
      </c>
      <c r="J114" s="47">
        <f t="shared" si="40"/>
        <v>688000</v>
      </c>
      <c r="K114" s="47">
        <f t="shared" si="40"/>
        <v>688000</v>
      </c>
      <c r="L114" s="47">
        <f t="shared" si="40"/>
        <v>688000</v>
      </c>
      <c r="M114" s="47">
        <f t="shared" si="40"/>
        <v>688000</v>
      </c>
      <c r="N114" s="47">
        <f t="shared" si="40"/>
        <v>688000</v>
      </c>
      <c r="O114" s="47">
        <f t="shared" si="40"/>
        <v>688000</v>
      </c>
      <c r="P114" s="47">
        <f t="shared" si="40"/>
        <v>688000</v>
      </c>
      <c r="Q114" s="47">
        <f t="shared" si="40"/>
        <v>688000</v>
      </c>
      <c r="R114" s="47">
        <f t="shared" si="40"/>
        <v>688000</v>
      </c>
      <c r="S114" s="47">
        <f t="shared" si="40"/>
        <v>688000</v>
      </c>
      <c r="T114" s="47">
        <f t="shared" si="40"/>
        <v>688000</v>
      </c>
      <c r="U114" s="47">
        <f t="shared" si="40"/>
        <v>688000</v>
      </c>
      <c r="V114" s="47">
        <f t="shared" si="40"/>
        <v>688000</v>
      </c>
      <c r="W114" s="47">
        <f t="shared" si="40"/>
        <v>688000</v>
      </c>
    </row>
    <row r="115" spans="2:23" s="16" customFormat="1" ht="14.5" customHeight="1" x14ac:dyDescent="0.2">
      <c r="B115" s="288" t="s">
        <v>153</v>
      </c>
      <c r="C115" s="53" t="s">
        <v>173</v>
      </c>
      <c r="D115" s="47">
        <f t="shared" ref="D115:E115" si="41">D28</f>
        <v>2250139.5620835163</v>
      </c>
      <c r="E115" s="47">
        <f t="shared" si="41"/>
        <v>2316526.9338932605</v>
      </c>
      <c r="F115" s="47">
        <f t="shared" ref="F115:W115" si="42">F28</f>
        <v>1376529.2934022357</v>
      </c>
      <c r="G115" s="47">
        <f t="shared" si="42"/>
        <v>1411891.5110307501</v>
      </c>
      <c r="H115" s="47">
        <f t="shared" si="42"/>
        <v>1521361.4831265053</v>
      </c>
      <c r="I115" s="47">
        <f t="shared" si="42"/>
        <v>1567859.7857674682</v>
      </c>
      <c r="J115" s="47">
        <f t="shared" si="42"/>
        <v>1609423.3379442422</v>
      </c>
      <c r="K115" s="47">
        <f t="shared" si="42"/>
        <v>1652080.4622638824</v>
      </c>
      <c r="L115" s="47">
        <f t="shared" si="42"/>
        <v>1785980.4043885018</v>
      </c>
      <c r="M115" s="47">
        <f t="shared" si="42"/>
        <v>1834012.655150597</v>
      </c>
      <c r="N115" s="47">
        <f t="shared" si="42"/>
        <v>1887707.3784367533</v>
      </c>
      <c r="O115" s="47">
        <f t="shared" si="42"/>
        <v>1940030.5476461274</v>
      </c>
      <c r="P115" s="47">
        <f t="shared" si="42"/>
        <v>2139103.3723755837</v>
      </c>
      <c r="Q115" s="47">
        <f t="shared" si="42"/>
        <v>2191924.2383288364</v>
      </c>
      <c r="R115" s="47">
        <f t="shared" si="42"/>
        <v>2257259.6870393269</v>
      </c>
      <c r="S115" s="47">
        <f t="shared" si="42"/>
        <v>2322005.2509005065</v>
      </c>
      <c r="T115" s="47">
        <f t="shared" si="42"/>
        <v>2571366.5895375852</v>
      </c>
      <c r="U115" s="47">
        <f t="shared" si="42"/>
        <v>2641935.4634240791</v>
      </c>
      <c r="V115" s="47">
        <f t="shared" si="42"/>
        <v>2716861.0705473302</v>
      </c>
      <c r="W115" s="47">
        <f t="shared" si="42"/>
        <v>5907215.8923135307</v>
      </c>
    </row>
    <row r="116" spans="2:23" s="16" customFormat="1" x14ac:dyDescent="0.2">
      <c r="B116" s="288"/>
      <c r="C116" s="16" t="s">
        <v>171</v>
      </c>
      <c r="D116" s="47">
        <f t="shared" ref="D116:E116" si="43">D29*(1+$F$94)</f>
        <v>0</v>
      </c>
      <c r="E116" s="47">
        <f t="shared" si="43"/>
        <v>0</v>
      </c>
      <c r="F116" s="47">
        <f t="shared" ref="F116:W116" si="44">F29*(1+$F$94)</f>
        <v>84915</v>
      </c>
      <c r="G116" s="47">
        <f t="shared" si="44"/>
        <v>528360.00000000012</v>
      </c>
      <c r="H116" s="47">
        <f t="shared" si="44"/>
        <v>943500</v>
      </c>
      <c r="I116" s="47">
        <f t="shared" si="44"/>
        <v>943500</v>
      </c>
      <c r="J116" s="47">
        <f t="shared" si="44"/>
        <v>943500</v>
      </c>
      <c r="K116" s="47">
        <f t="shared" si="44"/>
        <v>943500</v>
      </c>
      <c r="L116" s="47">
        <f t="shared" si="44"/>
        <v>943500</v>
      </c>
      <c r="M116" s="47">
        <f t="shared" si="44"/>
        <v>943500</v>
      </c>
      <c r="N116" s="47">
        <f t="shared" si="44"/>
        <v>943500</v>
      </c>
      <c r="O116" s="47">
        <f t="shared" si="44"/>
        <v>943500</v>
      </c>
      <c r="P116" s="47">
        <f t="shared" si="44"/>
        <v>943500</v>
      </c>
      <c r="Q116" s="47">
        <f t="shared" si="44"/>
        <v>943500</v>
      </c>
      <c r="R116" s="47">
        <f t="shared" si="44"/>
        <v>943500</v>
      </c>
      <c r="S116" s="47">
        <f t="shared" si="44"/>
        <v>943500</v>
      </c>
      <c r="T116" s="47">
        <f t="shared" si="44"/>
        <v>943500</v>
      </c>
      <c r="U116" s="47">
        <f t="shared" si="44"/>
        <v>943500</v>
      </c>
      <c r="V116" s="47">
        <f t="shared" si="44"/>
        <v>943500</v>
      </c>
      <c r="W116" s="47">
        <f t="shared" si="44"/>
        <v>1887000</v>
      </c>
    </row>
    <row r="117" spans="2:23" s="16" customFormat="1" x14ac:dyDescent="0.2">
      <c r="B117" s="288"/>
      <c r="C117" s="16" t="s">
        <v>172</v>
      </c>
      <c r="D117" s="47">
        <f t="shared" ref="D117:E117" si="45">D30*(1+$F$94)</f>
        <v>0</v>
      </c>
      <c r="E117" s="47">
        <f t="shared" si="45"/>
        <v>269056.69423728809</v>
      </c>
      <c r="F117" s="47">
        <f t="shared" ref="F117:W117" si="46">F30*(1+$F$94)</f>
        <v>540049.35593220347</v>
      </c>
      <c r="G117" s="47">
        <f t="shared" si="46"/>
        <v>543921.29084745771</v>
      </c>
      <c r="H117" s="47">
        <f t="shared" si="46"/>
        <v>545857.25830508478</v>
      </c>
      <c r="I117" s="47">
        <f t="shared" si="46"/>
        <v>545857.25830508478</v>
      </c>
      <c r="J117" s="47">
        <f t="shared" si="46"/>
        <v>545857.25830508478</v>
      </c>
      <c r="K117" s="47">
        <f t="shared" si="46"/>
        <v>545857.25830508478</v>
      </c>
      <c r="L117" s="47">
        <f t="shared" si="46"/>
        <v>545857.25830508478</v>
      </c>
      <c r="M117" s="47">
        <f t="shared" si="46"/>
        <v>545857.25830508478</v>
      </c>
      <c r="N117" s="47">
        <f t="shared" si="46"/>
        <v>545857.25830508478</v>
      </c>
      <c r="O117" s="47">
        <f t="shared" si="46"/>
        <v>545857.25830508478</v>
      </c>
      <c r="P117" s="47">
        <f t="shared" si="46"/>
        <v>545857.25830508478</v>
      </c>
      <c r="Q117" s="47">
        <f t="shared" si="46"/>
        <v>545857.25830508478</v>
      </c>
      <c r="R117" s="47">
        <f t="shared" si="46"/>
        <v>545857.25830508478</v>
      </c>
      <c r="S117" s="47">
        <f t="shared" si="46"/>
        <v>545857.25830508478</v>
      </c>
      <c r="T117" s="47">
        <f t="shared" si="46"/>
        <v>545857.25830508478</v>
      </c>
      <c r="U117" s="47">
        <f t="shared" si="46"/>
        <v>545857.25830508478</v>
      </c>
      <c r="V117" s="47">
        <f t="shared" si="46"/>
        <v>545857.25830508478</v>
      </c>
      <c r="W117" s="47">
        <f t="shared" si="46"/>
        <v>545857.25830508478</v>
      </c>
    </row>
    <row r="118" spans="2:23" s="16" customFormat="1" ht="14.5" customHeight="1" x14ac:dyDescent="0.2">
      <c r="B118" s="288" t="s">
        <v>154</v>
      </c>
      <c r="C118" s="53" t="s">
        <v>173</v>
      </c>
      <c r="D118" s="47">
        <f t="shared" ref="D118:E118" si="47">D31</f>
        <v>2250139.5620835163</v>
      </c>
      <c r="E118" s="47">
        <f t="shared" si="47"/>
        <v>2316526.9338932605</v>
      </c>
      <c r="F118" s="47">
        <f t="shared" ref="F118:W118" si="48">F31</f>
        <v>2379874.7132122871</v>
      </c>
      <c r="G118" s="47">
        <f t="shared" si="48"/>
        <v>2440469.8015315435</v>
      </c>
      <c r="H118" s="47">
        <f t="shared" si="48"/>
        <v>2800439.3124856912</v>
      </c>
      <c r="I118" s="47">
        <f t="shared" si="48"/>
        <v>2885781.6031882782</v>
      </c>
      <c r="J118" s="47">
        <f t="shared" si="48"/>
        <v>2961482.3832473047</v>
      </c>
      <c r="K118" s="47">
        <f t="shared" si="48"/>
        <v>3038984.6470609093</v>
      </c>
      <c r="L118" s="47">
        <f t="shared" si="48"/>
        <v>3479108.8545337683</v>
      </c>
      <c r="M118" s="47">
        <f t="shared" si="48"/>
        <v>3571399.2496759603</v>
      </c>
      <c r="N118" s="47">
        <f t="shared" si="48"/>
        <v>3675120.21462896</v>
      </c>
      <c r="O118" s="47">
        <f t="shared" si="48"/>
        <v>3775788.4228062993</v>
      </c>
      <c r="P118" s="47">
        <f t="shared" si="48"/>
        <v>4381958.7985817101</v>
      </c>
      <c r="Q118" s="47">
        <f t="shared" si="48"/>
        <v>4487817.7183263637</v>
      </c>
      <c r="R118" s="47">
        <f t="shared" si="48"/>
        <v>4620268.5339414096</v>
      </c>
      <c r="S118" s="47">
        <f t="shared" si="48"/>
        <v>4751494.7809983827</v>
      </c>
      <c r="T118" s="47">
        <f t="shared" si="48"/>
        <v>5070599.5684599206</v>
      </c>
      <c r="U118" s="47">
        <f t="shared" si="48"/>
        <v>5207842.3759156242</v>
      </c>
      <c r="V118" s="47">
        <f t="shared" si="48"/>
        <v>5353579.6780206747</v>
      </c>
      <c r="W118" s="47">
        <f t="shared" si="48"/>
        <v>11170828.641755914</v>
      </c>
    </row>
    <row r="119" spans="2:23" s="16" customFormat="1" x14ac:dyDescent="0.2">
      <c r="B119" s="288"/>
      <c r="C119" s="16" t="s">
        <v>171</v>
      </c>
      <c r="D119" s="47">
        <f t="shared" ref="D119" si="49">D32</f>
        <v>0</v>
      </c>
      <c r="E119" s="47">
        <f>E32*(1+$F$94)</f>
        <v>0</v>
      </c>
      <c r="F119" s="47">
        <f t="shared" ref="F119:W119" si="50">F32*(1+$F$94)</f>
        <v>0</v>
      </c>
      <c r="G119" s="47">
        <f t="shared" si="50"/>
        <v>0</v>
      </c>
      <c r="H119" s="47">
        <f t="shared" si="50"/>
        <v>0</v>
      </c>
      <c r="I119" s="47">
        <f t="shared" si="50"/>
        <v>0</v>
      </c>
      <c r="J119" s="47">
        <f t="shared" si="50"/>
        <v>0</v>
      </c>
      <c r="K119" s="47">
        <f t="shared" si="50"/>
        <v>0</v>
      </c>
      <c r="L119" s="47">
        <f t="shared" si="50"/>
        <v>0</v>
      </c>
      <c r="M119" s="47">
        <f t="shared" si="50"/>
        <v>0</v>
      </c>
      <c r="N119" s="47">
        <f t="shared" si="50"/>
        <v>0</v>
      </c>
      <c r="O119" s="47">
        <f t="shared" si="50"/>
        <v>0</v>
      </c>
      <c r="P119" s="47">
        <f t="shared" si="50"/>
        <v>0</v>
      </c>
      <c r="Q119" s="47">
        <f t="shared" si="50"/>
        <v>0</v>
      </c>
      <c r="R119" s="47">
        <f t="shared" si="50"/>
        <v>0</v>
      </c>
      <c r="S119" s="47">
        <f t="shared" si="50"/>
        <v>0</v>
      </c>
      <c r="T119" s="47">
        <f t="shared" si="50"/>
        <v>0</v>
      </c>
      <c r="U119" s="47">
        <f t="shared" si="50"/>
        <v>0</v>
      </c>
      <c r="V119" s="47">
        <f t="shared" si="50"/>
        <v>0</v>
      </c>
      <c r="W119" s="47">
        <f t="shared" si="50"/>
        <v>0</v>
      </c>
    </row>
    <row r="120" spans="2:23" s="16" customFormat="1" x14ac:dyDescent="0.2">
      <c r="B120" s="288"/>
      <c r="C120" s="16" t="s">
        <v>172</v>
      </c>
      <c r="D120" s="47">
        <f t="shared" ref="D120:E120" si="51">D33</f>
        <v>0</v>
      </c>
      <c r="E120" s="47">
        <f t="shared" si="51"/>
        <v>72312.470588235286</v>
      </c>
      <c r="F120" s="47">
        <f t="shared" ref="F120:W120" si="52">F33</f>
        <v>144624.94117647057</v>
      </c>
      <c r="G120" s="47">
        <f t="shared" si="52"/>
        <v>144624.94117647057</v>
      </c>
      <c r="H120" s="47">
        <f t="shared" si="52"/>
        <v>144624.94117647057</v>
      </c>
      <c r="I120" s="47">
        <f t="shared" si="52"/>
        <v>144624.94117647057</v>
      </c>
      <c r="J120" s="47">
        <f t="shared" si="52"/>
        <v>144624.94117647057</v>
      </c>
      <c r="K120" s="47">
        <f t="shared" si="52"/>
        <v>144624.94117647057</v>
      </c>
      <c r="L120" s="47">
        <f t="shared" si="52"/>
        <v>144624.94117647057</v>
      </c>
      <c r="M120" s="47">
        <f t="shared" si="52"/>
        <v>144624.94117647057</v>
      </c>
      <c r="N120" s="47">
        <f t="shared" si="52"/>
        <v>144624.94117647057</v>
      </c>
      <c r="O120" s="47">
        <f t="shared" si="52"/>
        <v>144624.94117647057</v>
      </c>
      <c r="P120" s="47">
        <f t="shared" si="52"/>
        <v>144624.94117647057</v>
      </c>
      <c r="Q120" s="47">
        <f t="shared" si="52"/>
        <v>144624.94117647057</v>
      </c>
      <c r="R120" s="47">
        <f t="shared" si="52"/>
        <v>144624.94117647057</v>
      </c>
      <c r="S120" s="47">
        <f t="shared" si="52"/>
        <v>144624.94117647057</v>
      </c>
      <c r="T120" s="47">
        <f t="shared" si="52"/>
        <v>144624.94117647057</v>
      </c>
      <c r="U120" s="47">
        <f t="shared" si="52"/>
        <v>144624.94117647057</v>
      </c>
      <c r="V120" s="47">
        <f t="shared" si="52"/>
        <v>144624.94117647057</v>
      </c>
      <c r="W120" s="47">
        <f t="shared" si="52"/>
        <v>144624.94117647057</v>
      </c>
    </row>
    <row r="121" spans="2:23" s="16" customFormat="1" ht="14.5" customHeight="1" x14ac:dyDescent="0.2">
      <c r="B121" s="294" t="s">
        <v>174</v>
      </c>
      <c r="C121" s="53" t="s">
        <v>173</v>
      </c>
      <c r="D121" s="47">
        <f t="shared" ref="D121:E121" si="53">D34</f>
        <v>0</v>
      </c>
      <c r="E121" s="47">
        <f t="shared" si="53"/>
        <v>0</v>
      </c>
      <c r="F121" s="47">
        <f t="shared" ref="F121:W121" si="54">F34</f>
        <v>205041429.52423468</v>
      </c>
      <c r="G121" s="47">
        <f t="shared" si="54"/>
        <v>205041429.52423468</v>
      </c>
      <c r="H121" s="47">
        <f t="shared" si="54"/>
        <v>205041429.52423468</v>
      </c>
      <c r="I121" s="47">
        <f t="shared" si="54"/>
        <v>205041429.52423468</v>
      </c>
      <c r="J121" s="47">
        <f t="shared" si="54"/>
        <v>205041429.52423468</v>
      </c>
      <c r="K121" s="47">
        <f t="shared" si="54"/>
        <v>205041429.52423468</v>
      </c>
      <c r="L121" s="47">
        <f t="shared" si="54"/>
        <v>205041429.52423468</v>
      </c>
      <c r="M121" s="47">
        <f t="shared" si="54"/>
        <v>205041429.52423468</v>
      </c>
      <c r="N121" s="47">
        <f t="shared" si="54"/>
        <v>205041429.52423468</v>
      </c>
      <c r="O121" s="47">
        <f t="shared" si="54"/>
        <v>205041429.52423468</v>
      </c>
      <c r="P121" s="47">
        <f t="shared" si="54"/>
        <v>205041429.52423468</v>
      </c>
      <c r="Q121" s="47">
        <f t="shared" si="54"/>
        <v>205041429.52423468</v>
      </c>
      <c r="R121" s="47">
        <f t="shared" si="54"/>
        <v>205041429.52423468</v>
      </c>
      <c r="S121" s="47">
        <f t="shared" si="54"/>
        <v>205041429.52423468</v>
      </c>
      <c r="T121" s="47">
        <f t="shared" si="54"/>
        <v>205041429.52423468</v>
      </c>
      <c r="U121" s="47">
        <f t="shared" si="54"/>
        <v>205041429.52423468</v>
      </c>
      <c r="V121" s="47">
        <f t="shared" si="54"/>
        <v>205041429.52423468</v>
      </c>
      <c r="W121" s="47">
        <f t="shared" si="54"/>
        <v>410082859.04846966</v>
      </c>
    </row>
    <row r="122" spans="2:23" s="16" customFormat="1" x14ac:dyDescent="0.2">
      <c r="B122" s="294"/>
      <c r="C122" s="16" t="s">
        <v>171</v>
      </c>
      <c r="D122" s="47">
        <f t="shared" ref="D122:E122" si="55">D35*(1+$F$94)</f>
        <v>0</v>
      </c>
      <c r="E122" s="47">
        <f t="shared" si="55"/>
        <v>0</v>
      </c>
      <c r="F122" s="47">
        <f t="shared" ref="F122:W122" si="56">F35*(1+$F$94)</f>
        <v>0</v>
      </c>
      <c r="G122" s="47">
        <f t="shared" si="56"/>
        <v>0</v>
      </c>
      <c r="H122" s="47">
        <f t="shared" si="56"/>
        <v>0</v>
      </c>
      <c r="I122" s="47">
        <f t="shared" si="56"/>
        <v>0</v>
      </c>
      <c r="J122" s="47">
        <f t="shared" si="56"/>
        <v>0</v>
      </c>
      <c r="K122" s="47">
        <f t="shared" si="56"/>
        <v>0</v>
      </c>
      <c r="L122" s="47">
        <f t="shared" si="56"/>
        <v>0</v>
      </c>
      <c r="M122" s="47">
        <f t="shared" si="56"/>
        <v>0</v>
      </c>
      <c r="N122" s="47">
        <f t="shared" si="56"/>
        <v>0</v>
      </c>
      <c r="O122" s="47">
        <f t="shared" si="56"/>
        <v>0</v>
      </c>
      <c r="P122" s="47">
        <f t="shared" si="56"/>
        <v>0</v>
      </c>
      <c r="Q122" s="47">
        <f t="shared" si="56"/>
        <v>0</v>
      </c>
      <c r="R122" s="47">
        <f t="shared" si="56"/>
        <v>0</v>
      </c>
      <c r="S122" s="47">
        <f t="shared" si="56"/>
        <v>0</v>
      </c>
      <c r="T122" s="47">
        <f t="shared" si="56"/>
        <v>0</v>
      </c>
      <c r="U122" s="47">
        <f t="shared" si="56"/>
        <v>0</v>
      </c>
      <c r="V122" s="47">
        <f t="shared" si="56"/>
        <v>0</v>
      </c>
      <c r="W122" s="47">
        <f t="shared" si="56"/>
        <v>0</v>
      </c>
    </row>
    <row r="123" spans="2:23" s="16" customFormat="1" x14ac:dyDescent="0.2">
      <c r="B123" s="294"/>
      <c r="C123" s="16" t="s">
        <v>172</v>
      </c>
      <c r="D123" s="47">
        <f t="shared" ref="D123:E123" si="57">D36*(1+$F$94)</f>
        <v>0</v>
      </c>
      <c r="E123" s="47">
        <f t="shared" si="57"/>
        <v>0</v>
      </c>
      <c r="F123" s="47">
        <f t="shared" ref="F123:W123" si="58">F36*(1+$F$94)</f>
        <v>0</v>
      </c>
      <c r="G123" s="47">
        <f t="shared" si="58"/>
        <v>0</v>
      </c>
      <c r="H123" s="47">
        <f t="shared" si="58"/>
        <v>0</v>
      </c>
      <c r="I123" s="47">
        <f t="shared" si="58"/>
        <v>0</v>
      </c>
      <c r="J123" s="47">
        <f t="shared" si="58"/>
        <v>0</v>
      </c>
      <c r="K123" s="47">
        <f t="shared" si="58"/>
        <v>0</v>
      </c>
      <c r="L123" s="47">
        <f t="shared" si="58"/>
        <v>0</v>
      </c>
      <c r="M123" s="47">
        <f t="shared" si="58"/>
        <v>0</v>
      </c>
      <c r="N123" s="47">
        <f t="shared" si="58"/>
        <v>0</v>
      </c>
      <c r="O123" s="47">
        <f t="shared" si="58"/>
        <v>0</v>
      </c>
      <c r="P123" s="47">
        <f t="shared" si="58"/>
        <v>0</v>
      </c>
      <c r="Q123" s="47">
        <f t="shared" si="58"/>
        <v>0</v>
      </c>
      <c r="R123" s="47">
        <f t="shared" si="58"/>
        <v>0</v>
      </c>
      <c r="S123" s="47">
        <f t="shared" si="58"/>
        <v>0</v>
      </c>
      <c r="T123" s="47">
        <f t="shared" si="58"/>
        <v>0</v>
      </c>
      <c r="U123" s="47">
        <f t="shared" si="58"/>
        <v>0</v>
      </c>
      <c r="V123" s="47">
        <f t="shared" si="58"/>
        <v>0</v>
      </c>
      <c r="W123" s="47">
        <f t="shared" si="58"/>
        <v>0</v>
      </c>
    </row>
    <row r="124" spans="2:23" s="16" customFormat="1" ht="14.5" customHeight="1" x14ac:dyDescent="0.2">
      <c r="B124" s="294" t="s">
        <v>175</v>
      </c>
      <c r="C124" s="53" t="s">
        <v>173</v>
      </c>
      <c r="D124" s="47">
        <f t="shared" ref="D124:E124" si="59">D37</f>
        <v>0</v>
      </c>
      <c r="E124" s="47">
        <f t="shared" si="59"/>
        <v>0</v>
      </c>
      <c r="F124" s="47">
        <f t="shared" ref="F124:W124" si="60">F37</f>
        <v>225791129.13401258</v>
      </c>
      <c r="G124" s="47">
        <f t="shared" si="60"/>
        <v>225791129.13401258</v>
      </c>
      <c r="H124" s="47">
        <f t="shared" si="60"/>
        <v>225791129.13401258</v>
      </c>
      <c r="I124" s="47">
        <f t="shared" si="60"/>
        <v>225791129.13401258</v>
      </c>
      <c r="J124" s="47">
        <f t="shared" si="60"/>
        <v>225791129.13401258</v>
      </c>
      <c r="K124" s="47">
        <f t="shared" si="60"/>
        <v>225791129.13401258</v>
      </c>
      <c r="L124" s="47">
        <f t="shared" si="60"/>
        <v>225791129.13401258</v>
      </c>
      <c r="M124" s="47">
        <f t="shared" si="60"/>
        <v>225791129.13401258</v>
      </c>
      <c r="N124" s="47">
        <f t="shared" si="60"/>
        <v>225791129.13401258</v>
      </c>
      <c r="O124" s="47">
        <f t="shared" si="60"/>
        <v>225791129.13401258</v>
      </c>
      <c r="P124" s="47">
        <f t="shared" si="60"/>
        <v>225791129.13401258</v>
      </c>
      <c r="Q124" s="47">
        <f t="shared" si="60"/>
        <v>225791129.13401258</v>
      </c>
      <c r="R124" s="47">
        <f t="shared" si="60"/>
        <v>225791129.13401258</v>
      </c>
      <c r="S124" s="47">
        <f t="shared" si="60"/>
        <v>225791129.13401258</v>
      </c>
      <c r="T124" s="47">
        <f t="shared" si="60"/>
        <v>225791129.13401258</v>
      </c>
      <c r="U124" s="47">
        <f t="shared" si="60"/>
        <v>225791129.13401258</v>
      </c>
      <c r="V124" s="47">
        <f t="shared" si="60"/>
        <v>225791129.13401258</v>
      </c>
      <c r="W124" s="47">
        <f t="shared" si="60"/>
        <v>451582258.26802558</v>
      </c>
    </row>
    <row r="125" spans="2:23" s="16" customFormat="1" x14ac:dyDescent="0.2">
      <c r="B125" s="294"/>
      <c r="C125" s="16" t="s">
        <v>171</v>
      </c>
      <c r="D125" s="47">
        <f t="shared" ref="D125" si="61">D38</f>
        <v>0</v>
      </c>
      <c r="E125" s="47">
        <f>E38*(1+$F$94)</f>
        <v>0</v>
      </c>
      <c r="F125" s="47">
        <f t="shared" ref="F125:W125" si="62">F38*(1+$F$94)</f>
        <v>0</v>
      </c>
      <c r="G125" s="47">
        <f t="shared" si="62"/>
        <v>0</v>
      </c>
      <c r="H125" s="47">
        <f t="shared" si="62"/>
        <v>0</v>
      </c>
      <c r="I125" s="47">
        <f t="shared" si="62"/>
        <v>0</v>
      </c>
      <c r="J125" s="47">
        <f t="shared" si="62"/>
        <v>0</v>
      </c>
      <c r="K125" s="47">
        <f t="shared" si="62"/>
        <v>0</v>
      </c>
      <c r="L125" s="47">
        <f t="shared" si="62"/>
        <v>0</v>
      </c>
      <c r="M125" s="47">
        <f t="shared" si="62"/>
        <v>0</v>
      </c>
      <c r="N125" s="47">
        <f t="shared" si="62"/>
        <v>0</v>
      </c>
      <c r="O125" s="47">
        <f t="shared" si="62"/>
        <v>0</v>
      </c>
      <c r="P125" s="47">
        <f t="shared" si="62"/>
        <v>0</v>
      </c>
      <c r="Q125" s="47">
        <f t="shared" si="62"/>
        <v>0</v>
      </c>
      <c r="R125" s="47">
        <f t="shared" si="62"/>
        <v>0</v>
      </c>
      <c r="S125" s="47">
        <f t="shared" si="62"/>
        <v>0</v>
      </c>
      <c r="T125" s="47">
        <f t="shared" si="62"/>
        <v>0</v>
      </c>
      <c r="U125" s="47">
        <f t="shared" si="62"/>
        <v>0</v>
      </c>
      <c r="V125" s="47">
        <f t="shared" si="62"/>
        <v>0</v>
      </c>
      <c r="W125" s="47">
        <f t="shared" si="62"/>
        <v>0</v>
      </c>
    </row>
    <row r="126" spans="2:23" s="16" customFormat="1" x14ac:dyDescent="0.2">
      <c r="B126" s="294"/>
      <c r="C126" s="16" t="s">
        <v>172</v>
      </c>
      <c r="D126" s="47">
        <f t="shared" ref="D126:E126" si="63">D39</f>
        <v>0</v>
      </c>
      <c r="E126" s="47">
        <f t="shared" si="63"/>
        <v>0</v>
      </c>
      <c r="F126" s="47">
        <f t="shared" ref="F126:W126" si="64">F39</f>
        <v>0</v>
      </c>
      <c r="G126" s="47">
        <f t="shared" si="64"/>
        <v>0</v>
      </c>
      <c r="H126" s="47">
        <f t="shared" si="64"/>
        <v>0</v>
      </c>
      <c r="I126" s="47">
        <f t="shared" si="64"/>
        <v>0</v>
      </c>
      <c r="J126" s="47">
        <f t="shared" si="64"/>
        <v>0</v>
      </c>
      <c r="K126" s="47">
        <f t="shared" si="64"/>
        <v>0</v>
      </c>
      <c r="L126" s="47">
        <f t="shared" si="64"/>
        <v>0</v>
      </c>
      <c r="M126" s="47">
        <f t="shared" si="64"/>
        <v>0</v>
      </c>
      <c r="N126" s="47">
        <f t="shared" si="64"/>
        <v>0</v>
      </c>
      <c r="O126" s="47">
        <f t="shared" si="64"/>
        <v>0</v>
      </c>
      <c r="P126" s="47">
        <f t="shared" si="64"/>
        <v>0</v>
      </c>
      <c r="Q126" s="47">
        <f t="shared" si="64"/>
        <v>0</v>
      </c>
      <c r="R126" s="47">
        <f t="shared" si="64"/>
        <v>0</v>
      </c>
      <c r="S126" s="47">
        <f t="shared" si="64"/>
        <v>0</v>
      </c>
      <c r="T126" s="47">
        <f t="shared" si="64"/>
        <v>0</v>
      </c>
      <c r="U126" s="47">
        <f t="shared" si="64"/>
        <v>0</v>
      </c>
      <c r="V126" s="47">
        <f t="shared" si="64"/>
        <v>0</v>
      </c>
      <c r="W126" s="47">
        <f t="shared" si="64"/>
        <v>0</v>
      </c>
    </row>
    <row r="127" spans="2:23" s="16" customFormat="1" ht="14.5" customHeight="1" x14ac:dyDescent="0.2">
      <c r="B127" s="287" t="s">
        <v>155</v>
      </c>
      <c r="C127" s="280" t="s">
        <v>26</v>
      </c>
      <c r="D127" s="47">
        <f t="shared" ref="D127:E127" si="65">D40</f>
        <v>0</v>
      </c>
      <c r="E127" s="47">
        <f t="shared" si="65"/>
        <v>0</v>
      </c>
      <c r="F127" s="47">
        <f t="shared" ref="F127:W127" si="66">F40</f>
        <v>0</v>
      </c>
      <c r="G127" s="47">
        <f t="shared" si="66"/>
        <v>0</v>
      </c>
      <c r="H127" s="47">
        <f t="shared" si="66"/>
        <v>0</v>
      </c>
      <c r="I127" s="47">
        <f t="shared" si="66"/>
        <v>0</v>
      </c>
      <c r="J127" s="47">
        <f t="shared" si="66"/>
        <v>0</v>
      </c>
      <c r="K127" s="47">
        <f t="shared" si="66"/>
        <v>0</v>
      </c>
      <c r="L127" s="47">
        <f t="shared" si="66"/>
        <v>0</v>
      </c>
      <c r="M127" s="47">
        <f t="shared" si="66"/>
        <v>0</v>
      </c>
      <c r="N127" s="47">
        <f t="shared" si="66"/>
        <v>0</v>
      </c>
      <c r="O127" s="47">
        <f t="shared" si="66"/>
        <v>0</v>
      </c>
      <c r="P127" s="47">
        <f t="shared" si="66"/>
        <v>0</v>
      </c>
      <c r="Q127" s="47">
        <f t="shared" si="66"/>
        <v>0</v>
      </c>
      <c r="R127" s="47">
        <f t="shared" si="66"/>
        <v>0</v>
      </c>
      <c r="S127" s="47">
        <f t="shared" si="66"/>
        <v>0</v>
      </c>
      <c r="T127" s="47">
        <f t="shared" si="66"/>
        <v>0</v>
      </c>
      <c r="U127" s="47">
        <f t="shared" si="66"/>
        <v>0</v>
      </c>
      <c r="V127" s="47">
        <f t="shared" si="66"/>
        <v>0</v>
      </c>
      <c r="W127" s="47">
        <f t="shared" si="66"/>
        <v>0</v>
      </c>
    </row>
    <row r="128" spans="2:23" s="16" customFormat="1" x14ac:dyDescent="0.2">
      <c r="B128" s="287"/>
      <c r="C128" s="281" t="s">
        <v>25</v>
      </c>
      <c r="D128" s="47">
        <f t="shared" ref="D128:E128" si="67">D41*(1+$F$94)</f>
        <v>0</v>
      </c>
      <c r="E128" s="47">
        <f t="shared" si="67"/>
        <v>0</v>
      </c>
      <c r="F128" s="47">
        <f t="shared" ref="F128:W128" si="68">F41*(1+$F$94)</f>
        <v>0</v>
      </c>
      <c r="G128" s="47">
        <f t="shared" si="68"/>
        <v>0</v>
      </c>
      <c r="H128" s="47">
        <f t="shared" si="68"/>
        <v>0</v>
      </c>
      <c r="I128" s="47">
        <f t="shared" si="68"/>
        <v>0</v>
      </c>
      <c r="J128" s="47">
        <f t="shared" si="68"/>
        <v>0</v>
      </c>
      <c r="K128" s="47">
        <f t="shared" si="68"/>
        <v>0</v>
      </c>
      <c r="L128" s="47">
        <f t="shared" si="68"/>
        <v>0</v>
      </c>
      <c r="M128" s="47">
        <f t="shared" si="68"/>
        <v>0</v>
      </c>
      <c r="N128" s="47">
        <f t="shared" si="68"/>
        <v>0</v>
      </c>
      <c r="O128" s="47">
        <f t="shared" si="68"/>
        <v>0</v>
      </c>
      <c r="P128" s="47">
        <f t="shared" si="68"/>
        <v>0</v>
      </c>
      <c r="Q128" s="47">
        <f t="shared" si="68"/>
        <v>0</v>
      </c>
      <c r="R128" s="47">
        <f t="shared" si="68"/>
        <v>0</v>
      </c>
      <c r="S128" s="47">
        <f t="shared" si="68"/>
        <v>0</v>
      </c>
      <c r="T128" s="47">
        <f t="shared" si="68"/>
        <v>0</v>
      </c>
      <c r="U128" s="47">
        <f t="shared" si="68"/>
        <v>0</v>
      </c>
      <c r="V128" s="47">
        <f t="shared" si="68"/>
        <v>0</v>
      </c>
      <c r="W128" s="47">
        <f t="shared" si="68"/>
        <v>0</v>
      </c>
    </row>
    <row r="129" spans="2:23" s="16" customFormat="1" x14ac:dyDescent="0.2">
      <c r="B129" s="287"/>
      <c r="C129" s="281" t="s">
        <v>24</v>
      </c>
      <c r="D129" s="47">
        <f t="shared" ref="D129:E129" si="69">D42*(1+$F$94)</f>
        <v>0</v>
      </c>
      <c r="E129" s="47">
        <f t="shared" si="69"/>
        <v>0</v>
      </c>
      <c r="F129" s="47">
        <f t="shared" ref="F129:W129" si="70">F42*(1+$F$94)</f>
        <v>0</v>
      </c>
      <c r="G129" s="47">
        <f t="shared" si="70"/>
        <v>0</v>
      </c>
      <c r="H129" s="47">
        <f t="shared" si="70"/>
        <v>0</v>
      </c>
      <c r="I129" s="47">
        <f t="shared" si="70"/>
        <v>0</v>
      </c>
      <c r="J129" s="47">
        <f t="shared" si="70"/>
        <v>0</v>
      </c>
      <c r="K129" s="47">
        <f t="shared" si="70"/>
        <v>0</v>
      </c>
      <c r="L129" s="47">
        <f t="shared" si="70"/>
        <v>0</v>
      </c>
      <c r="M129" s="47">
        <f t="shared" si="70"/>
        <v>0</v>
      </c>
      <c r="N129" s="47">
        <f t="shared" si="70"/>
        <v>0</v>
      </c>
      <c r="O129" s="47">
        <f t="shared" si="70"/>
        <v>0</v>
      </c>
      <c r="P129" s="47">
        <f t="shared" si="70"/>
        <v>0</v>
      </c>
      <c r="Q129" s="47">
        <f t="shared" si="70"/>
        <v>0</v>
      </c>
      <c r="R129" s="47">
        <f t="shared" si="70"/>
        <v>0</v>
      </c>
      <c r="S129" s="47">
        <f t="shared" si="70"/>
        <v>0</v>
      </c>
      <c r="T129" s="47">
        <f t="shared" si="70"/>
        <v>0</v>
      </c>
      <c r="U129" s="47">
        <f t="shared" si="70"/>
        <v>0</v>
      </c>
      <c r="V129" s="47">
        <f t="shared" si="70"/>
        <v>0</v>
      </c>
      <c r="W129" s="47">
        <f t="shared" si="70"/>
        <v>0</v>
      </c>
    </row>
    <row r="130" spans="2:23" s="16" customFormat="1" ht="14.5" customHeight="1" x14ac:dyDescent="0.2">
      <c r="B130" s="287" t="s">
        <v>156</v>
      </c>
      <c r="C130" s="280" t="s">
        <v>26</v>
      </c>
      <c r="D130" s="47">
        <f t="shared" ref="D130:E130" si="71">D43</f>
        <v>0</v>
      </c>
      <c r="E130" s="47">
        <f t="shared" si="71"/>
        <v>0</v>
      </c>
      <c r="F130" s="47">
        <f t="shared" ref="F130:W130" si="72">F43</f>
        <v>0</v>
      </c>
      <c r="G130" s="47">
        <f t="shared" si="72"/>
        <v>0</v>
      </c>
      <c r="H130" s="47">
        <f t="shared" si="72"/>
        <v>0</v>
      </c>
      <c r="I130" s="47">
        <f t="shared" si="72"/>
        <v>0</v>
      </c>
      <c r="J130" s="47">
        <f t="shared" si="72"/>
        <v>0</v>
      </c>
      <c r="K130" s="47">
        <f t="shared" si="72"/>
        <v>0</v>
      </c>
      <c r="L130" s="47">
        <f t="shared" si="72"/>
        <v>0</v>
      </c>
      <c r="M130" s="47">
        <f t="shared" si="72"/>
        <v>0</v>
      </c>
      <c r="N130" s="47">
        <f t="shared" si="72"/>
        <v>0</v>
      </c>
      <c r="O130" s="47">
        <f t="shared" si="72"/>
        <v>0</v>
      </c>
      <c r="P130" s="47">
        <f t="shared" si="72"/>
        <v>0</v>
      </c>
      <c r="Q130" s="47">
        <f t="shared" si="72"/>
        <v>0</v>
      </c>
      <c r="R130" s="47">
        <f t="shared" si="72"/>
        <v>0</v>
      </c>
      <c r="S130" s="47">
        <f t="shared" si="72"/>
        <v>0</v>
      </c>
      <c r="T130" s="47">
        <f t="shared" si="72"/>
        <v>0</v>
      </c>
      <c r="U130" s="47">
        <f t="shared" si="72"/>
        <v>0</v>
      </c>
      <c r="V130" s="47">
        <f t="shared" si="72"/>
        <v>0</v>
      </c>
      <c r="W130" s="47">
        <f t="shared" si="72"/>
        <v>0</v>
      </c>
    </row>
    <row r="131" spans="2:23" s="16" customFormat="1" x14ac:dyDescent="0.2">
      <c r="B131" s="287"/>
      <c r="C131" s="281" t="s">
        <v>25</v>
      </c>
      <c r="D131" s="47">
        <f t="shared" ref="D131" si="73">D44</f>
        <v>0</v>
      </c>
      <c r="E131" s="47">
        <f>E44*(1+$F$94)</f>
        <v>0</v>
      </c>
      <c r="F131" s="47">
        <f t="shared" ref="F131:W131" si="74">F44*(1+$F$94)</f>
        <v>0</v>
      </c>
      <c r="G131" s="47">
        <f t="shared" si="74"/>
        <v>0</v>
      </c>
      <c r="H131" s="47">
        <f t="shared" si="74"/>
        <v>0</v>
      </c>
      <c r="I131" s="47">
        <f t="shared" si="74"/>
        <v>0</v>
      </c>
      <c r="J131" s="47">
        <f t="shared" si="74"/>
        <v>0</v>
      </c>
      <c r="K131" s="47">
        <f t="shared" si="74"/>
        <v>0</v>
      </c>
      <c r="L131" s="47">
        <f t="shared" si="74"/>
        <v>0</v>
      </c>
      <c r="M131" s="47">
        <f t="shared" si="74"/>
        <v>0</v>
      </c>
      <c r="N131" s="47">
        <f t="shared" si="74"/>
        <v>0</v>
      </c>
      <c r="O131" s="47">
        <f t="shared" si="74"/>
        <v>0</v>
      </c>
      <c r="P131" s="47">
        <f t="shared" si="74"/>
        <v>0</v>
      </c>
      <c r="Q131" s="47">
        <f t="shared" si="74"/>
        <v>0</v>
      </c>
      <c r="R131" s="47">
        <f t="shared" si="74"/>
        <v>0</v>
      </c>
      <c r="S131" s="47">
        <f t="shared" si="74"/>
        <v>0</v>
      </c>
      <c r="T131" s="47">
        <f t="shared" si="74"/>
        <v>0</v>
      </c>
      <c r="U131" s="47">
        <f t="shared" si="74"/>
        <v>0</v>
      </c>
      <c r="V131" s="47">
        <f t="shared" si="74"/>
        <v>0</v>
      </c>
      <c r="W131" s="47">
        <f t="shared" si="74"/>
        <v>0</v>
      </c>
    </row>
    <row r="132" spans="2:23" s="16" customFormat="1" x14ac:dyDescent="0.2">
      <c r="B132" s="287"/>
      <c r="C132" s="281" t="s">
        <v>24</v>
      </c>
      <c r="D132" s="47">
        <f t="shared" ref="D132:E132" si="75">D45</f>
        <v>0</v>
      </c>
      <c r="E132" s="47">
        <f t="shared" si="75"/>
        <v>0</v>
      </c>
      <c r="F132" s="47">
        <f t="shared" ref="F132:W132" si="76">F45</f>
        <v>0</v>
      </c>
      <c r="G132" s="47">
        <f t="shared" si="76"/>
        <v>0</v>
      </c>
      <c r="H132" s="47">
        <f t="shared" si="76"/>
        <v>0</v>
      </c>
      <c r="I132" s="47">
        <f t="shared" si="76"/>
        <v>0</v>
      </c>
      <c r="J132" s="47">
        <f t="shared" si="76"/>
        <v>0</v>
      </c>
      <c r="K132" s="47">
        <f t="shared" si="76"/>
        <v>0</v>
      </c>
      <c r="L132" s="47">
        <f t="shared" si="76"/>
        <v>0</v>
      </c>
      <c r="M132" s="47">
        <f t="shared" si="76"/>
        <v>0</v>
      </c>
      <c r="N132" s="47">
        <f t="shared" si="76"/>
        <v>0</v>
      </c>
      <c r="O132" s="47">
        <f t="shared" si="76"/>
        <v>0</v>
      </c>
      <c r="P132" s="47">
        <f t="shared" si="76"/>
        <v>0</v>
      </c>
      <c r="Q132" s="47">
        <f t="shared" si="76"/>
        <v>0</v>
      </c>
      <c r="R132" s="47">
        <f t="shared" si="76"/>
        <v>0</v>
      </c>
      <c r="S132" s="47">
        <f t="shared" si="76"/>
        <v>0</v>
      </c>
      <c r="T132" s="47">
        <f t="shared" si="76"/>
        <v>0</v>
      </c>
      <c r="U132" s="47">
        <f t="shared" si="76"/>
        <v>0</v>
      </c>
      <c r="V132" s="47">
        <f t="shared" si="76"/>
        <v>0</v>
      </c>
      <c r="W132" s="47">
        <f t="shared" si="76"/>
        <v>0</v>
      </c>
    </row>
    <row r="133" spans="2:23" s="16" customFormat="1" ht="14.5" customHeight="1" x14ac:dyDescent="0.2">
      <c r="B133" s="287" t="s">
        <v>157</v>
      </c>
      <c r="C133" s="280" t="s">
        <v>26</v>
      </c>
      <c r="D133" s="47">
        <f t="shared" ref="D133:E133" si="77">D46</f>
        <v>0</v>
      </c>
      <c r="E133" s="47">
        <f t="shared" si="77"/>
        <v>0</v>
      </c>
      <c r="F133" s="47">
        <f t="shared" ref="F133:W133" si="78">F46</f>
        <v>0</v>
      </c>
      <c r="G133" s="47">
        <f t="shared" si="78"/>
        <v>0</v>
      </c>
      <c r="H133" s="47">
        <f t="shared" si="78"/>
        <v>0</v>
      </c>
      <c r="I133" s="47">
        <f t="shared" si="78"/>
        <v>0</v>
      </c>
      <c r="J133" s="47">
        <f t="shared" si="78"/>
        <v>0</v>
      </c>
      <c r="K133" s="47">
        <f t="shared" si="78"/>
        <v>0</v>
      </c>
      <c r="L133" s="47">
        <f t="shared" si="78"/>
        <v>0</v>
      </c>
      <c r="M133" s="47">
        <f t="shared" si="78"/>
        <v>0</v>
      </c>
      <c r="N133" s="47">
        <f t="shared" si="78"/>
        <v>0</v>
      </c>
      <c r="O133" s="47">
        <f t="shared" si="78"/>
        <v>0</v>
      </c>
      <c r="P133" s="47">
        <f t="shared" si="78"/>
        <v>0</v>
      </c>
      <c r="Q133" s="47">
        <f t="shared" si="78"/>
        <v>0</v>
      </c>
      <c r="R133" s="47">
        <f t="shared" si="78"/>
        <v>0</v>
      </c>
      <c r="S133" s="47">
        <f t="shared" si="78"/>
        <v>0</v>
      </c>
      <c r="T133" s="47">
        <f t="shared" si="78"/>
        <v>0</v>
      </c>
      <c r="U133" s="47">
        <f t="shared" si="78"/>
        <v>0</v>
      </c>
      <c r="V133" s="47">
        <f t="shared" si="78"/>
        <v>0</v>
      </c>
      <c r="W133" s="47">
        <f t="shared" si="78"/>
        <v>0</v>
      </c>
    </row>
    <row r="134" spans="2:23" s="16" customFormat="1" x14ac:dyDescent="0.2">
      <c r="B134" s="287"/>
      <c r="C134" s="281" t="s">
        <v>25</v>
      </c>
      <c r="D134" s="47">
        <f t="shared" ref="D134:E134" si="79">D47*(1+$F$94)</f>
        <v>0</v>
      </c>
      <c r="E134" s="47">
        <f t="shared" si="79"/>
        <v>0</v>
      </c>
      <c r="F134" s="47">
        <f t="shared" ref="F134:W134" si="80">F47*(1+$F$94)</f>
        <v>0</v>
      </c>
      <c r="G134" s="47">
        <f t="shared" si="80"/>
        <v>0</v>
      </c>
      <c r="H134" s="47">
        <f t="shared" si="80"/>
        <v>0</v>
      </c>
      <c r="I134" s="47">
        <f t="shared" si="80"/>
        <v>0</v>
      </c>
      <c r="J134" s="47">
        <f t="shared" si="80"/>
        <v>0</v>
      </c>
      <c r="K134" s="47">
        <f t="shared" si="80"/>
        <v>0</v>
      </c>
      <c r="L134" s="47">
        <f t="shared" si="80"/>
        <v>0</v>
      </c>
      <c r="M134" s="47">
        <f t="shared" si="80"/>
        <v>0</v>
      </c>
      <c r="N134" s="47">
        <f t="shared" si="80"/>
        <v>0</v>
      </c>
      <c r="O134" s="47">
        <f t="shared" si="80"/>
        <v>0</v>
      </c>
      <c r="P134" s="47">
        <f t="shared" si="80"/>
        <v>0</v>
      </c>
      <c r="Q134" s="47">
        <f t="shared" si="80"/>
        <v>0</v>
      </c>
      <c r="R134" s="47">
        <f t="shared" si="80"/>
        <v>0</v>
      </c>
      <c r="S134" s="47">
        <f t="shared" si="80"/>
        <v>0</v>
      </c>
      <c r="T134" s="47">
        <f t="shared" si="80"/>
        <v>0</v>
      </c>
      <c r="U134" s="47">
        <f t="shared" si="80"/>
        <v>0</v>
      </c>
      <c r="V134" s="47">
        <f t="shared" si="80"/>
        <v>0</v>
      </c>
      <c r="W134" s="47">
        <f t="shared" si="80"/>
        <v>0</v>
      </c>
    </row>
    <row r="135" spans="2:23" s="16" customFormat="1" x14ac:dyDescent="0.2">
      <c r="B135" s="287"/>
      <c r="C135" s="281" t="s">
        <v>24</v>
      </c>
      <c r="D135" s="47">
        <f t="shared" ref="D135:E135" si="81">D48*(1+$F$94)</f>
        <v>0</v>
      </c>
      <c r="E135" s="47">
        <f t="shared" si="81"/>
        <v>0</v>
      </c>
      <c r="F135" s="47">
        <f t="shared" ref="F135:W135" si="82">F48*(1+$F$94)</f>
        <v>0</v>
      </c>
      <c r="G135" s="47">
        <f t="shared" si="82"/>
        <v>0</v>
      </c>
      <c r="H135" s="47">
        <f t="shared" si="82"/>
        <v>0</v>
      </c>
      <c r="I135" s="47">
        <f t="shared" si="82"/>
        <v>0</v>
      </c>
      <c r="J135" s="47">
        <f t="shared" si="82"/>
        <v>0</v>
      </c>
      <c r="K135" s="47">
        <f t="shared" si="82"/>
        <v>0</v>
      </c>
      <c r="L135" s="47">
        <f t="shared" si="82"/>
        <v>0</v>
      </c>
      <c r="M135" s="47">
        <f t="shared" si="82"/>
        <v>0</v>
      </c>
      <c r="N135" s="47">
        <f t="shared" si="82"/>
        <v>0</v>
      </c>
      <c r="O135" s="47">
        <f t="shared" si="82"/>
        <v>0</v>
      </c>
      <c r="P135" s="47">
        <f t="shared" si="82"/>
        <v>0</v>
      </c>
      <c r="Q135" s="47">
        <f t="shared" si="82"/>
        <v>0</v>
      </c>
      <c r="R135" s="47">
        <f t="shared" si="82"/>
        <v>0</v>
      </c>
      <c r="S135" s="47">
        <f t="shared" si="82"/>
        <v>0</v>
      </c>
      <c r="T135" s="47">
        <f t="shared" si="82"/>
        <v>0</v>
      </c>
      <c r="U135" s="47">
        <f t="shared" si="82"/>
        <v>0</v>
      </c>
      <c r="V135" s="47">
        <f t="shared" si="82"/>
        <v>0</v>
      </c>
      <c r="W135" s="47">
        <f t="shared" si="82"/>
        <v>0</v>
      </c>
    </row>
    <row r="136" spans="2:23" s="16" customFormat="1" ht="14.5" customHeight="1" x14ac:dyDescent="0.2">
      <c r="B136" s="287" t="s">
        <v>158</v>
      </c>
      <c r="C136" s="280" t="s">
        <v>26</v>
      </c>
      <c r="D136" s="47">
        <f t="shared" ref="D136:E136" si="83">D49</f>
        <v>0</v>
      </c>
      <c r="E136" s="47">
        <f t="shared" si="83"/>
        <v>0</v>
      </c>
      <c r="F136" s="47">
        <f t="shared" ref="F136:W136" si="84">F49</f>
        <v>0</v>
      </c>
      <c r="G136" s="47">
        <f t="shared" si="84"/>
        <v>0</v>
      </c>
      <c r="H136" s="47">
        <f t="shared" si="84"/>
        <v>0</v>
      </c>
      <c r="I136" s="47">
        <f t="shared" si="84"/>
        <v>0</v>
      </c>
      <c r="J136" s="47">
        <f t="shared" si="84"/>
        <v>0</v>
      </c>
      <c r="K136" s="47">
        <f t="shared" si="84"/>
        <v>0</v>
      </c>
      <c r="L136" s="47">
        <f t="shared" si="84"/>
        <v>0</v>
      </c>
      <c r="M136" s="47">
        <f t="shared" si="84"/>
        <v>0</v>
      </c>
      <c r="N136" s="47">
        <f t="shared" si="84"/>
        <v>0</v>
      </c>
      <c r="O136" s="47">
        <f t="shared" si="84"/>
        <v>0</v>
      </c>
      <c r="P136" s="47">
        <f t="shared" si="84"/>
        <v>0</v>
      </c>
      <c r="Q136" s="47">
        <f t="shared" si="84"/>
        <v>0</v>
      </c>
      <c r="R136" s="47">
        <f t="shared" si="84"/>
        <v>0</v>
      </c>
      <c r="S136" s="47">
        <f t="shared" si="84"/>
        <v>0</v>
      </c>
      <c r="T136" s="47">
        <f t="shared" si="84"/>
        <v>0</v>
      </c>
      <c r="U136" s="47">
        <f t="shared" si="84"/>
        <v>0</v>
      </c>
      <c r="V136" s="47">
        <f t="shared" si="84"/>
        <v>0</v>
      </c>
      <c r="W136" s="47">
        <f t="shared" si="84"/>
        <v>0</v>
      </c>
    </row>
    <row r="137" spans="2:23" s="16" customFormat="1" x14ac:dyDescent="0.2">
      <c r="B137" s="287"/>
      <c r="C137" s="281" t="s">
        <v>25</v>
      </c>
      <c r="D137" s="47">
        <f t="shared" ref="D137" si="85">D50</f>
        <v>0</v>
      </c>
      <c r="E137" s="47">
        <f>E50*(1+$F$94)</f>
        <v>0</v>
      </c>
      <c r="F137" s="47">
        <f t="shared" ref="F137:W137" si="86">F50*(1+$F$94)</f>
        <v>0</v>
      </c>
      <c r="G137" s="47">
        <f t="shared" si="86"/>
        <v>0</v>
      </c>
      <c r="H137" s="47">
        <f t="shared" si="86"/>
        <v>0</v>
      </c>
      <c r="I137" s="47">
        <f t="shared" si="86"/>
        <v>0</v>
      </c>
      <c r="J137" s="47">
        <f t="shared" si="86"/>
        <v>0</v>
      </c>
      <c r="K137" s="47">
        <f t="shared" si="86"/>
        <v>0</v>
      </c>
      <c r="L137" s="47">
        <f t="shared" si="86"/>
        <v>0</v>
      </c>
      <c r="M137" s="47">
        <f t="shared" si="86"/>
        <v>0</v>
      </c>
      <c r="N137" s="47">
        <f t="shared" si="86"/>
        <v>0</v>
      </c>
      <c r="O137" s="47">
        <f t="shared" si="86"/>
        <v>0</v>
      </c>
      <c r="P137" s="47">
        <f t="shared" si="86"/>
        <v>0</v>
      </c>
      <c r="Q137" s="47">
        <f t="shared" si="86"/>
        <v>0</v>
      </c>
      <c r="R137" s="47">
        <f t="shared" si="86"/>
        <v>0</v>
      </c>
      <c r="S137" s="47">
        <f t="shared" si="86"/>
        <v>0</v>
      </c>
      <c r="T137" s="47">
        <f t="shared" si="86"/>
        <v>0</v>
      </c>
      <c r="U137" s="47">
        <f t="shared" si="86"/>
        <v>0</v>
      </c>
      <c r="V137" s="47">
        <f t="shared" si="86"/>
        <v>0</v>
      </c>
      <c r="W137" s="47">
        <f t="shared" si="86"/>
        <v>0</v>
      </c>
    </row>
    <row r="138" spans="2:23" s="16" customFormat="1" x14ac:dyDescent="0.2">
      <c r="B138" s="287"/>
      <c r="C138" s="281" t="s">
        <v>24</v>
      </c>
      <c r="D138" s="47">
        <f t="shared" ref="D138:E138" si="87">D51</f>
        <v>0</v>
      </c>
      <c r="E138" s="47">
        <f t="shared" si="87"/>
        <v>0</v>
      </c>
      <c r="F138" s="47">
        <f t="shared" ref="F138:W138" si="88">F51</f>
        <v>0</v>
      </c>
      <c r="G138" s="47">
        <f t="shared" si="88"/>
        <v>0</v>
      </c>
      <c r="H138" s="47">
        <f t="shared" si="88"/>
        <v>0</v>
      </c>
      <c r="I138" s="47">
        <f t="shared" si="88"/>
        <v>0</v>
      </c>
      <c r="J138" s="47">
        <f t="shared" si="88"/>
        <v>0</v>
      </c>
      <c r="K138" s="47">
        <f t="shared" si="88"/>
        <v>0</v>
      </c>
      <c r="L138" s="47">
        <f t="shared" si="88"/>
        <v>0</v>
      </c>
      <c r="M138" s="47">
        <f t="shared" si="88"/>
        <v>0</v>
      </c>
      <c r="N138" s="47">
        <f t="shared" si="88"/>
        <v>0</v>
      </c>
      <c r="O138" s="47">
        <f t="shared" si="88"/>
        <v>0</v>
      </c>
      <c r="P138" s="47">
        <f t="shared" si="88"/>
        <v>0</v>
      </c>
      <c r="Q138" s="47">
        <f t="shared" si="88"/>
        <v>0</v>
      </c>
      <c r="R138" s="47">
        <f t="shared" si="88"/>
        <v>0</v>
      </c>
      <c r="S138" s="47">
        <f t="shared" si="88"/>
        <v>0</v>
      </c>
      <c r="T138" s="47">
        <f t="shared" si="88"/>
        <v>0</v>
      </c>
      <c r="U138" s="47">
        <f t="shared" si="88"/>
        <v>0</v>
      </c>
      <c r="V138" s="47">
        <f t="shared" si="88"/>
        <v>0</v>
      </c>
      <c r="W138" s="47">
        <f t="shared" si="88"/>
        <v>0</v>
      </c>
    </row>
    <row r="139" spans="2:23" s="16" customFormat="1" ht="14.5" customHeight="1" x14ac:dyDescent="0.2">
      <c r="B139" s="287" t="s">
        <v>159</v>
      </c>
      <c r="C139" s="280" t="s">
        <v>26</v>
      </c>
      <c r="D139" s="47">
        <f t="shared" ref="D139:E139" si="89">D52</f>
        <v>0</v>
      </c>
      <c r="E139" s="47">
        <f t="shared" si="89"/>
        <v>0</v>
      </c>
      <c r="F139" s="47">
        <f t="shared" ref="F139:W139" si="90">F52</f>
        <v>0</v>
      </c>
      <c r="G139" s="47">
        <f t="shared" si="90"/>
        <v>0</v>
      </c>
      <c r="H139" s="47">
        <f t="shared" si="90"/>
        <v>0</v>
      </c>
      <c r="I139" s="47">
        <f t="shared" si="90"/>
        <v>0</v>
      </c>
      <c r="J139" s="47">
        <f t="shared" si="90"/>
        <v>0</v>
      </c>
      <c r="K139" s="47">
        <f t="shared" si="90"/>
        <v>0</v>
      </c>
      <c r="L139" s="47">
        <f t="shared" si="90"/>
        <v>0</v>
      </c>
      <c r="M139" s="47">
        <f t="shared" si="90"/>
        <v>0</v>
      </c>
      <c r="N139" s="47">
        <f t="shared" si="90"/>
        <v>0</v>
      </c>
      <c r="O139" s="47">
        <f t="shared" si="90"/>
        <v>0</v>
      </c>
      <c r="P139" s="47">
        <f t="shared" si="90"/>
        <v>0</v>
      </c>
      <c r="Q139" s="47">
        <f t="shared" si="90"/>
        <v>0</v>
      </c>
      <c r="R139" s="47">
        <f t="shared" si="90"/>
        <v>0</v>
      </c>
      <c r="S139" s="47">
        <f t="shared" si="90"/>
        <v>0</v>
      </c>
      <c r="T139" s="47">
        <f t="shared" si="90"/>
        <v>0</v>
      </c>
      <c r="U139" s="47">
        <f t="shared" si="90"/>
        <v>0</v>
      </c>
      <c r="V139" s="47">
        <f t="shared" si="90"/>
        <v>0</v>
      </c>
      <c r="W139" s="47">
        <f t="shared" si="90"/>
        <v>0</v>
      </c>
    </row>
    <row r="140" spans="2:23" s="16" customFormat="1" x14ac:dyDescent="0.2">
      <c r="B140" s="287"/>
      <c r="C140" s="281" t="s">
        <v>25</v>
      </c>
      <c r="D140" s="47">
        <f t="shared" ref="D140:E140" si="91">D53*(1+$F$94)</f>
        <v>0</v>
      </c>
      <c r="E140" s="47">
        <f t="shared" si="91"/>
        <v>0</v>
      </c>
      <c r="F140" s="47">
        <f t="shared" ref="F140:W140" si="92">F53*(1+$F$94)</f>
        <v>0</v>
      </c>
      <c r="G140" s="47">
        <f t="shared" si="92"/>
        <v>0</v>
      </c>
      <c r="H140" s="47">
        <f t="shared" si="92"/>
        <v>0</v>
      </c>
      <c r="I140" s="47">
        <f t="shared" si="92"/>
        <v>0</v>
      </c>
      <c r="J140" s="47">
        <f t="shared" si="92"/>
        <v>0</v>
      </c>
      <c r="K140" s="47">
        <f t="shared" si="92"/>
        <v>0</v>
      </c>
      <c r="L140" s="47">
        <f t="shared" si="92"/>
        <v>0</v>
      </c>
      <c r="M140" s="47">
        <f t="shared" si="92"/>
        <v>0</v>
      </c>
      <c r="N140" s="47">
        <f t="shared" si="92"/>
        <v>0</v>
      </c>
      <c r="O140" s="47">
        <f t="shared" si="92"/>
        <v>0</v>
      </c>
      <c r="P140" s="47">
        <f t="shared" si="92"/>
        <v>0</v>
      </c>
      <c r="Q140" s="47">
        <f t="shared" si="92"/>
        <v>0</v>
      </c>
      <c r="R140" s="47">
        <f t="shared" si="92"/>
        <v>0</v>
      </c>
      <c r="S140" s="47">
        <f t="shared" si="92"/>
        <v>0</v>
      </c>
      <c r="T140" s="47">
        <f t="shared" si="92"/>
        <v>0</v>
      </c>
      <c r="U140" s="47">
        <f t="shared" si="92"/>
        <v>0</v>
      </c>
      <c r="V140" s="47">
        <f t="shared" si="92"/>
        <v>0</v>
      </c>
      <c r="W140" s="47">
        <f t="shared" si="92"/>
        <v>0</v>
      </c>
    </row>
    <row r="141" spans="2:23" s="16" customFormat="1" x14ac:dyDescent="0.2">
      <c r="B141" s="287"/>
      <c r="C141" s="281" t="s">
        <v>24</v>
      </c>
      <c r="D141" s="47">
        <f t="shared" ref="D141:E141" si="93">D54*(1+$F$94)</f>
        <v>0</v>
      </c>
      <c r="E141" s="47">
        <f t="shared" si="93"/>
        <v>0</v>
      </c>
      <c r="F141" s="47">
        <f t="shared" ref="F141:W141" si="94">F54*(1+$F$94)</f>
        <v>0</v>
      </c>
      <c r="G141" s="47">
        <f t="shared" si="94"/>
        <v>0</v>
      </c>
      <c r="H141" s="47">
        <f t="shared" si="94"/>
        <v>0</v>
      </c>
      <c r="I141" s="47">
        <f t="shared" si="94"/>
        <v>0</v>
      </c>
      <c r="J141" s="47">
        <f t="shared" si="94"/>
        <v>0</v>
      </c>
      <c r="K141" s="47">
        <f t="shared" si="94"/>
        <v>0</v>
      </c>
      <c r="L141" s="47">
        <f t="shared" si="94"/>
        <v>0</v>
      </c>
      <c r="M141" s="47">
        <f t="shared" si="94"/>
        <v>0</v>
      </c>
      <c r="N141" s="47">
        <f t="shared" si="94"/>
        <v>0</v>
      </c>
      <c r="O141" s="47">
        <f t="shared" si="94"/>
        <v>0</v>
      </c>
      <c r="P141" s="47">
        <f t="shared" si="94"/>
        <v>0</v>
      </c>
      <c r="Q141" s="47">
        <f t="shared" si="94"/>
        <v>0</v>
      </c>
      <c r="R141" s="47">
        <f t="shared" si="94"/>
        <v>0</v>
      </c>
      <c r="S141" s="47">
        <f t="shared" si="94"/>
        <v>0</v>
      </c>
      <c r="T141" s="47">
        <f t="shared" si="94"/>
        <v>0</v>
      </c>
      <c r="U141" s="47">
        <f t="shared" si="94"/>
        <v>0</v>
      </c>
      <c r="V141" s="47">
        <f t="shared" si="94"/>
        <v>0</v>
      </c>
      <c r="W141" s="47">
        <f t="shared" si="94"/>
        <v>0</v>
      </c>
    </row>
    <row r="142" spans="2:23" s="16" customFormat="1" ht="14.5" customHeight="1" x14ac:dyDescent="0.2">
      <c r="B142" s="287" t="s">
        <v>160</v>
      </c>
      <c r="C142" s="280" t="s">
        <v>26</v>
      </c>
      <c r="D142" s="47">
        <f t="shared" ref="D142:E142" si="95">D55</f>
        <v>0</v>
      </c>
      <c r="E142" s="47">
        <f t="shared" si="95"/>
        <v>0</v>
      </c>
      <c r="F142" s="47">
        <f t="shared" ref="F142:W142" si="96">F55</f>
        <v>0</v>
      </c>
      <c r="G142" s="47">
        <f t="shared" si="96"/>
        <v>0</v>
      </c>
      <c r="H142" s="47">
        <f t="shared" si="96"/>
        <v>0</v>
      </c>
      <c r="I142" s="47">
        <f t="shared" si="96"/>
        <v>0</v>
      </c>
      <c r="J142" s="47">
        <f t="shared" si="96"/>
        <v>0</v>
      </c>
      <c r="K142" s="47">
        <f t="shared" si="96"/>
        <v>0</v>
      </c>
      <c r="L142" s="47">
        <f t="shared" si="96"/>
        <v>0</v>
      </c>
      <c r="M142" s="47">
        <f t="shared" si="96"/>
        <v>0</v>
      </c>
      <c r="N142" s="47">
        <f t="shared" si="96"/>
        <v>0</v>
      </c>
      <c r="O142" s="47">
        <f t="shared" si="96"/>
        <v>0</v>
      </c>
      <c r="P142" s="47">
        <f t="shared" si="96"/>
        <v>0</v>
      </c>
      <c r="Q142" s="47">
        <f t="shared" si="96"/>
        <v>0</v>
      </c>
      <c r="R142" s="47">
        <f t="shared" si="96"/>
        <v>0</v>
      </c>
      <c r="S142" s="47">
        <f t="shared" si="96"/>
        <v>0</v>
      </c>
      <c r="T142" s="47">
        <f t="shared" si="96"/>
        <v>0</v>
      </c>
      <c r="U142" s="47">
        <f t="shared" si="96"/>
        <v>0</v>
      </c>
      <c r="V142" s="47">
        <f t="shared" si="96"/>
        <v>0</v>
      </c>
      <c r="W142" s="47">
        <f t="shared" si="96"/>
        <v>0</v>
      </c>
    </row>
    <row r="143" spans="2:23" s="16" customFormat="1" x14ac:dyDescent="0.2">
      <c r="B143" s="287"/>
      <c r="C143" s="281" t="s">
        <v>25</v>
      </c>
      <c r="D143" s="47">
        <f t="shared" ref="D143" si="97">D56</f>
        <v>0</v>
      </c>
      <c r="E143" s="47">
        <f>E56*(1+$F$94)</f>
        <v>0</v>
      </c>
      <c r="F143" s="47">
        <f t="shared" ref="F143:W143" si="98">F56*(1+$F$94)</f>
        <v>0</v>
      </c>
      <c r="G143" s="47">
        <f t="shared" si="98"/>
        <v>0</v>
      </c>
      <c r="H143" s="47">
        <f t="shared" si="98"/>
        <v>0</v>
      </c>
      <c r="I143" s="47">
        <f t="shared" si="98"/>
        <v>0</v>
      </c>
      <c r="J143" s="47">
        <f t="shared" si="98"/>
        <v>0</v>
      </c>
      <c r="K143" s="47">
        <f t="shared" si="98"/>
        <v>0</v>
      </c>
      <c r="L143" s="47">
        <f t="shared" si="98"/>
        <v>0</v>
      </c>
      <c r="M143" s="47">
        <f t="shared" si="98"/>
        <v>0</v>
      </c>
      <c r="N143" s="47">
        <f t="shared" si="98"/>
        <v>0</v>
      </c>
      <c r="O143" s="47">
        <f t="shared" si="98"/>
        <v>0</v>
      </c>
      <c r="P143" s="47">
        <f t="shared" si="98"/>
        <v>0</v>
      </c>
      <c r="Q143" s="47">
        <f t="shared" si="98"/>
        <v>0</v>
      </c>
      <c r="R143" s="47">
        <f t="shared" si="98"/>
        <v>0</v>
      </c>
      <c r="S143" s="47">
        <f t="shared" si="98"/>
        <v>0</v>
      </c>
      <c r="T143" s="47">
        <f t="shared" si="98"/>
        <v>0</v>
      </c>
      <c r="U143" s="47">
        <f t="shared" si="98"/>
        <v>0</v>
      </c>
      <c r="V143" s="47">
        <f t="shared" si="98"/>
        <v>0</v>
      </c>
      <c r="W143" s="47">
        <f t="shared" si="98"/>
        <v>0</v>
      </c>
    </row>
    <row r="144" spans="2:23" s="16" customFormat="1" x14ac:dyDescent="0.2">
      <c r="B144" s="287"/>
      <c r="C144" s="281" t="s">
        <v>24</v>
      </c>
      <c r="D144" s="47">
        <f t="shared" ref="D144:E144" si="99">D57</f>
        <v>0</v>
      </c>
      <c r="E144" s="47">
        <f t="shared" si="99"/>
        <v>0</v>
      </c>
      <c r="F144" s="47">
        <f t="shared" ref="F144:W144" si="100">F57</f>
        <v>0</v>
      </c>
      <c r="G144" s="47">
        <f t="shared" si="100"/>
        <v>0</v>
      </c>
      <c r="H144" s="47">
        <f t="shared" si="100"/>
        <v>0</v>
      </c>
      <c r="I144" s="47">
        <f t="shared" si="100"/>
        <v>0</v>
      </c>
      <c r="J144" s="47">
        <f t="shared" si="100"/>
        <v>0</v>
      </c>
      <c r="K144" s="47">
        <f t="shared" si="100"/>
        <v>0</v>
      </c>
      <c r="L144" s="47">
        <f t="shared" si="100"/>
        <v>0</v>
      </c>
      <c r="M144" s="47">
        <f t="shared" si="100"/>
        <v>0</v>
      </c>
      <c r="N144" s="47">
        <f t="shared" si="100"/>
        <v>0</v>
      </c>
      <c r="O144" s="47">
        <f t="shared" si="100"/>
        <v>0</v>
      </c>
      <c r="P144" s="47">
        <f t="shared" si="100"/>
        <v>0</v>
      </c>
      <c r="Q144" s="47">
        <f t="shared" si="100"/>
        <v>0</v>
      </c>
      <c r="R144" s="47">
        <f t="shared" si="100"/>
        <v>0</v>
      </c>
      <c r="S144" s="47">
        <f t="shared" si="100"/>
        <v>0</v>
      </c>
      <c r="T144" s="47">
        <f t="shared" si="100"/>
        <v>0</v>
      </c>
      <c r="U144" s="47">
        <f t="shared" si="100"/>
        <v>0</v>
      </c>
      <c r="V144" s="47">
        <f t="shared" si="100"/>
        <v>0</v>
      </c>
      <c r="W144" s="47">
        <f t="shared" si="100"/>
        <v>0</v>
      </c>
    </row>
    <row r="145" spans="2:23" s="16" customFormat="1" ht="14.5" customHeight="1" x14ac:dyDescent="0.2">
      <c r="B145" s="287" t="s">
        <v>161</v>
      </c>
      <c r="C145" s="280" t="s">
        <v>26</v>
      </c>
      <c r="D145" s="47">
        <f t="shared" ref="D145:E145" si="101">D58</f>
        <v>0</v>
      </c>
      <c r="E145" s="47">
        <f t="shared" si="101"/>
        <v>0</v>
      </c>
      <c r="F145" s="47">
        <f t="shared" ref="F145:W145" si="102">F58</f>
        <v>0</v>
      </c>
      <c r="G145" s="47">
        <f t="shared" si="102"/>
        <v>0</v>
      </c>
      <c r="H145" s="47">
        <f t="shared" si="102"/>
        <v>0</v>
      </c>
      <c r="I145" s="47">
        <f t="shared" si="102"/>
        <v>0</v>
      </c>
      <c r="J145" s="47">
        <f t="shared" si="102"/>
        <v>0</v>
      </c>
      <c r="K145" s="47">
        <f t="shared" si="102"/>
        <v>0</v>
      </c>
      <c r="L145" s="47">
        <f t="shared" si="102"/>
        <v>0</v>
      </c>
      <c r="M145" s="47">
        <f t="shared" si="102"/>
        <v>0</v>
      </c>
      <c r="N145" s="47">
        <f t="shared" si="102"/>
        <v>0</v>
      </c>
      <c r="O145" s="47">
        <f t="shared" si="102"/>
        <v>0</v>
      </c>
      <c r="P145" s="47">
        <f t="shared" si="102"/>
        <v>0</v>
      </c>
      <c r="Q145" s="47">
        <f t="shared" si="102"/>
        <v>0</v>
      </c>
      <c r="R145" s="47">
        <f t="shared" si="102"/>
        <v>0</v>
      </c>
      <c r="S145" s="47">
        <f t="shared" si="102"/>
        <v>0</v>
      </c>
      <c r="T145" s="47">
        <f t="shared" si="102"/>
        <v>0</v>
      </c>
      <c r="U145" s="47">
        <f t="shared" si="102"/>
        <v>0</v>
      </c>
      <c r="V145" s="47">
        <f t="shared" si="102"/>
        <v>0</v>
      </c>
      <c r="W145" s="47">
        <f t="shared" si="102"/>
        <v>0</v>
      </c>
    </row>
    <row r="146" spans="2:23" s="16" customFormat="1" x14ac:dyDescent="0.2">
      <c r="B146" s="287"/>
      <c r="C146" s="281" t="s">
        <v>25</v>
      </c>
      <c r="D146" s="47">
        <f t="shared" ref="D146:E146" si="103">D59*(1+$F$94)</f>
        <v>0</v>
      </c>
      <c r="E146" s="47">
        <f t="shared" si="103"/>
        <v>0</v>
      </c>
      <c r="F146" s="47">
        <f t="shared" ref="F146:W146" si="104">F59*(1+$F$94)</f>
        <v>0</v>
      </c>
      <c r="G146" s="47">
        <f t="shared" si="104"/>
        <v>0</v>
      </c>
      <c r="H146" s="47">
        <f t="shared" si="104"/>
        <v>0</v>
      </c>
      <c r="I146" s="47">
        <f t="shared" si="104"/>
        <v>0</v>
      </c>
      <c r="J146" s="47">
        <f t="shared" si="104"/>
        <v>0</v>
      </c>
      <c r="K146" s="47">
        <f t="shared" si="104"/>
        <v>0</v>
      </c>
      <c r="L146" s="47">
        <f t="shared" si="104"/>
        <v>0</v>
      </c>
      <c r="M146" s="47">
        <f t="shared" si="104"/>
        <v>0</v>
      </c>
      <c r="N146" s="47">
        <f t="shared" si="104"/>
        <v>0</v>
      </c>
      <c r="O146" s="47">
        <f t="shared" si="104"/>
        <v>0</v>
      </c>
      <c r="P146" s="47">
        <f t="shared" si="104"/>
        <v>0</v>
      </c>
      <c r="Q146" s="47">
        <f t="shared" si="104"/>
        <v>0</v>
      </c>
      <c r="R146" s="47">
        <f t="shared" si="104"/>
        <v>0</v>
      </c>
      <c r="S146" s="47">
        <f t="shared" si="104"/>
        <v>0</v>
      </c>
      <c r="T146" s="47">
        <f t="shared" si="104"/>
        <v>0</v>
      </c>
      <c r="U146" s="47">
        <f t="shared" si="104"/>
        <v>0</v>
      </c>
      <c r="V146" s="47">
        <f t="shared" si="104"/>
        <v>0</v>
      </c>
      <c r="W146" s="47">
        <f t="shared" si="104"/>
        <v>0</v>
      </c>
    </row>
    <row r="147" spans="2:23" s="16" customFormat="1" x14ac:dyDescent="0.2">
      <c r="B147" s="287"/>
      <c r="C147" s="281" t="s">
        <v>24</v>
      </c>
      <c r="D147" s="47">
        <f t="shared" ref="D147:E147" si="105">D60*(1+$F$94)</f>
        <v>0</v>
      </c>
      <c r="E147" s="47">
        <f t="shared" si="105"/>
        <v>0</v>
      </c>
      <c r="F147" s="47">
        <f t="shared" ref="F147:W147" si="106">F60*(1+$F$94)</f>
        <v>0</v>
      </c>
      <c r="G147" s="47">
        <f t="shared" si="106"/>
        <v>0</v>
      </c>
      <c r="H147" s="47">
        <f t="shared" si="106"/>
        <v>0</v>
      </c>
      <c r="I147" s="47">
        <f t="shared" si="106"/>
        <v>0</v>
      </c>
      <c r="J147" s="47">
        <f t="shared" si="106"/>
        <v>0</v>
      </c>
      <c r="K147" s="47">
        <f t="shared" si="106"/>
        <v>0</v>
      </c>
      <c r="L147" s="47">
        <f t="shared" si="106"/>
        <v>0</v>
      </c>
      <c r="M147" s="47">
        <f t="shared" si="106"/>
        <v>0</v>
      </c>
      <c r="N147" s="47">
        <f t="shared" si="106"/>
        <v>0</v>
      </c>
      <c r="O147" s="47">
        <f t="shared" si="106"/>
        <v>0</v>
      </c>
      <c r="P147" s="47">
        <f t="shared" si="106"/>
        <v>0</v>
      </c>
      <c r="Q147" s="47">
        <f t="shared" si="106"/>
        <v>0</v>
      </c>
      <c r="R147" s="47">
        <f t="shared" si="106"/>
        <v>0</v>
      </c>
      <c r="S147" s="47">
        <f t="shared" si="106"/>
        <v>0</v>
      </c>
      <c r="T147" s="47">
        <f t="shared" si="106"/>
        <v>0</v>
      </c>
      <c r="U147" s="47">
        <f t="shared" si="106"/>
        <v>0</v>
      </c>
      <c r="V147" s="47">
        <f t="shared" si="106"/>
        <v>0</v>
      </c>
      <c r="W147" s="47">
        <f t="shared" si="106"/>
        <v>0</v>
      </c>
    </row>
    <row r="148" spans="2:23" s="16" customFormat="1" ht="14.5" customHeight="1" x14ac:dyDescent="0.2">
      <c r="B148" s="287" t="s">
        <v>162</v>
      </c>
      <c r="C148" s="280" t="s">
        <v>26</v>
      </c>
      <c r="D148" s="47">
        <f t="shared" ref="D148:E148" si="107">D61</f>
        <v>0</v>
      </c>
      <c r="E148" s="47">
        <f t="shared" si="107"/>
        <v>0</v>
      </c>
      <c r="F148" s="47">
        <f t="shared" ref="F148:W148" si="108">F61</f>
        <v>0</v>
      </c>
      <c r="G148" s="47">
        <f t="shared" si="108"/>
        <v>0</v>
      </c>
      <c r="H148" s="47">
        <f t="shared" si="108"/>
        <v>0</v>
      </c>
      <c r="I148" s="47">
        <f t="shared" si="108"/>
        <v>0</v>
      </c>
      <c r="J148" s="47">
        <f t="shared" si="108"/>
        <v>0</v>
      </c>
      <c r="K148" s="47">
        <f t="shared" si="108"/>
        <v>0</v>
      </c>
      <c r="L148" s="47">
        <f t="shared" si="108"/>
        <v>0</v>
      </c>
      <c r="M148" s="47">
        <f t="shared" si="108"/>
        <v>0</v>
      </c>
      <c r="N148" s="47">
        <f t="shared" si="108"/>
        <v>0</v>
      </c>
      <c r="O148" s="47">
        <f t="shared" si="108"/>
        <v>0</v>
      </c>
      <c r="P148" s="47">
        <f t="shared" si="108"/>
        <v>0</v>
      </c>
      <c r="Q148" s="47">
        <f t="shared" si="108"/>
        <v>0</v>
      </c>
      <c r="R148" s="47">
        <f t="shared" si="108"/>
        <v>0</v>
      </c>
      <c r="S148" s="47">
        <f t="shared" si="108"/>
        <v>0</v>
      </c>
      <c r="T148" s="47">
        <f t="shared" si="108"/>
        <v>0</v>
      </c>
      <c r="U148" s="47">
        <f t="shared" si="108"/>
        <v>0</v>
      </c>
      <c r="V148" s="47">
        <f t="shared" si="108"/>
        <v>0</v>
      </c>
      <c r="W148" s="47">
        <f t="shared" si="108"/>
        <v>0</v>
      </c>
    </row>
    <row r="149" spans="2:23" s="16" customFormat="1" x14ac:dyDescent="0.2">
      <c r="B149" s="287"/>
      <c r="C149" s="281" t="s">
        <v>25</v>
      </c>
      <c r="D149" s="47">
        <f t="shared" ref="D149" si="109">D62</f>
        <v>0</v>
      </c>
      <c r="E149" s="47">
        <f>E62*(1+$F$94)</f>
        <v>0</v>
      </c>
      <c r="F149" s="47">
        <f t="shared" ref="F149:W149" si="110">F62*(1+$F$94)</f>
        <v>0</v>
      </c>
      <c r="G149" s="47">
        <f t="shared" si="110"/>
        <v>0</v>
      </c>
      <c r="H149" s="47">
        <f t="shared" si="110"/>
        <v>0</v>
      </c>
      <c r="I149" s="47">
        <f t="shared" si="110"/>
        <v>0</v>
      </c>
      <c r="J149" s="47">
        <f t="shared" si="110"/>
        <v>0</v>
      </c>
      <c r="K149" s="47">
        <f t="shared" si="110"/>
        <v>0</v>
      </c>
      <c r="L149" s="47">
        <f t="shared" si="110"/>
        <v>0</v>
      </c>
      <c r="M149" s="47">
        <f t="shared" si="110"/>
        <v>0</v>
      </c>
      <c r="N149" s="47">
        <f t="shared" si="110"/>
        <v>0</v>
      </c>
      <c r="O149" s="47">
        <f t="shared" si="110"/>
        <v>0</v>
      </c>
      <c r="P149" s="47">
        <f t="shared" si="110"/>
        <v>0</v>
      </c>
      <c r="Q149" s="47">
        <f t="shared" si="110"/>
        <v>0</v>
      </c>
      <c r="R149" s="47">
        <f t="shared" si="110"/>
        <v>0</v>
      </c>
      <c r="S149" s="47">
        <f t="shared" si="110"/>
        <v>0</v>
      </c>
      <c r="T149" s="47">
        <f t="shared" si="110"/>
        <v>0</v>
      </c>
      <c r="U149" s="47">
        <f t="shared" si="110"/>
        <v>0</v>
      </c>
      <c r="V149" s="47">
        <f t="shared" si="110"/>
        <v>0</v>
      </c>
      <c r="W149" s="47">
        <f t="shared" si="110"/>
        <v>0</v>
      </c>
    </row>
    <row r="150" spans="2:23" s="16" customFormat="1" x14ac:dyDescent="0.2">
      <c r="B150" s="287"/>
      <c r="C150" s="281" t="s">
        <v>24</v>
      </c>
      <c r="D150" s="47">
        <f t="shared" ref="D150:E150" si="111">D63</f>
        <v>0</v>
      </c>
      <c r="E150" s="47">
        <f t="shared" si="111"/>
        <v>0</v>
      </c>
      <c r="F150" s="47">
        <f t="shared" ref="F150:W150" si="112">F63</f>
        <v>0</v>
      </c>
      <c r="G150" s="47">
        <f t="shared" si="112"/>
        <v>0</v>
      </c>
      <c r="H150" s="47">
        <f t="shared" si="112"/>
        <v>0</v>
      </c>
      <c r="I150" s="47">
        <f t="shared" si="112"/>
        <v>0</v>
      </c>
      <c r="J150" s="47">
        <f t="shared" si="112"/>
        <v>0</v>
      </c>
      <c r="K150" s="47">
        <f t="shared" si="112"/>
        <v>0</v>
      </c>
      <c r="L150" s="47">
        <f t="shared" si="112"/>
        <v>0</v>
      </c>
      <c r="M150" s="47">
        <f t="shared" si="112"/>
        <v>0</v>
      </c>
      <c r="N150" s="47">
        <f t="shared" si="112"/>
        <v>0</v>
      </c>
      <c r="O150" s="47">
        <f t="shared" si="112"/>
        <v>0</v>
      </c>
      <c r="P150" s="47">
        <f t="shared" si="112"/>
        <v>0</v>
      </c>
      <c r="Q150" s="47">
        <f t="shared" si="112"/>
        <v>0</v>
      </c>
      <c r="R150" s="47">
        <f t="shared" si="112"/>
        <v>0</v>
      </c>
      <c r="S150" s="47">
        <f t="shared" si="112"/>
        <v>0</v>
      </c>
      <c r="T150" s="47">
        <f t="shared" si="112"/>
        <v>0</v>
      </c>
      <c r="U150" s="47">
        <f t="shared" si="112"/>
        <v>0</v>
      </c>
      <c r="V150" s="47">
        <f t="shared" si="112"/>
        <v>0</v>
      </c>
      <c r="W150" s="47">
        <f t="shared" si="112"/>
        <v>0</v>
      </c>
    </row>
    <row r="151" spans="2:23" s="16" customFormat="1" ht="14.5" customHeight="1" x14ac:dyDescent="0.2">
      <c r="B151" s="287" t="s">
        <v>163</v>
      </c>
      <c r="C151" s="280" t="s">
        <v>26</v>
      </c>
      <c r="D151" s="47">
        <f t="shared" ref="D151:E151" si="113">D64</f>
        <v>0</v>
      </c>
      <c r="E151" s="47">
        <f t="shared" si="113"/>
        <v>0</v>
      </c>
      <c r="F151" s="47">
        <f t="shared" ref="F151:W151" si="114">F64</f>
        <v>0</v>
      </c>
      <c r="G151" s="47">
        <f t="shared" si="114"/>
        <v>0</v>
      </c>
      <c r="H151" s="47">
        <f t="shared" si="114"/>
        <v>0</v>
      </c>
      <c r="I151" s="47">
        <f t="shared" si="114"/>
        <v>0</v>
      </c>
      <c r="J151" s="47">
        <f t="shared" si="114"/>
        <v>0</v>
      </c>
      <c r="K151" s="47">
        <f t="shared" si="114"/>
        <v>0</v>
      </c>
      <c r="L151" s="47">
        <f t="shared" si="114"/>
        <v>0</v>
      </c>
      <c r="M151" s="47">
        <f t="shared" si="114"/>
        <v>0</v>
      </c>
      <c r="N151" s="47">
        <f t="shared" si="114"/>
        <v>0</v>
      </c>
      <c r="O151" s="47">
        <f t="shared" si="114"/>
        <v>0</v>
      </c>
      <c r="P151" s="47">
        <f t="shared" si="114"/>
        <v>0</v>
      </c>
      <c r="Q151" s="47">
        <f t="shared" si="114"/>
        <v>0</v>
      </c>
      <c r="R151" s="47">
        <f t="shared" si="114"/>
        <v>0</v>
      </c>
      <c r="S151" s="47">
        <f t="shared" si="114"/>
        <v>0</v>
      </c>
      <c r="T151" s="47">
        <f t="shared" si="114"/>
        <v>0</v>
      </c>
      <c r="U151" s="47">
        <f t="shared" si="114"/>
        <v>0</v>
      </c>
      <c r="V151" s="47">
        <f t="shared" si="114"/>
        <v>0</v>
      </c>
      <c r="W151" s="47">
        <f t="shared" si="114"/>
        <v>0</v>
      </c>
    </row>
    <row r="152" spans="2:23" s="16" customFormat="1" x14ac:dyDescent="0.2">
      <c r="B152" s="287"/>
      <c r="C152" s="281" t="s">
        <v>25</v>
      </c>
      <c r="D152" s="47">
        <f t="shared" ref="D152:E152" si="115">D65*(1+$F$94)</f>
        <v>0</v>
      </c>
      <c r="E152" s="47">
        <f t="shared" si="115"/>
        <v>0</v>
      </c>
      <c r="F152" s="47">
        <f t="shared" ref="F152:W152" si="116">F65*(1+$F$94)</f>
        <v>0</v>
      </c>
      <c r="G152" s="47">
        <f t="shared" si="116"/>
        <v>0</v>
      </c>
      <c r="H152" s="47">
        <f t="shared" si="116"/>
        <v>0</v>
      </c>
      <c r="I152" s="47">
        <f t="shared" si="116"/>
        <v>0</v>
      </c>
      <c r="J152" s="47">
        <f t="shared" si="116"/>
        <v>0</v>
      </c>
      <c r="K152" s="47">
        <f t="shared" si="116"/>
        <v>0</v>
      </c>
      <c r="L152" s="47">
        <f t="shared" si="116"/>
        <v>0</v>
      </c>
      <c r="M152" s="47">
        <f t="shared" si="116"/>
        <v>0</v>
      </c>
      <c r="N152" s="47">
        <f t="shared" si="116"/>
        <v>0</v>
      </c>
      <c r="O152" s="47">
        <f t="shared" si="116"/>
        <v>0</v>
      </c>
      <c r="P152" s="47">
        <f t="shared" si="116"/>
        <v>0</v>
      </c>
      <c r="Q152" s="47">
        <f t="shared" si="116"/>
        <v>0</v>
      </c>
      <c r="R152" s="47">
        <f t="shared" si="116"/>
        <v>0</v>
      </c>
      <c r="S152" s="47">
        <f t="shared" si="116"/>
        <v>0</v>
      </c>
      <c r="T152" s="47">
        <f t="shared" si="116"/>
        <v>0</v>
      </c>
      <c r="U152" s="47">
        <f t="shared" si="116"/>
        <v>0</v>
      </c>
      <c r="V152" s="47">
        <f t="shared" si="116"/>
        <v>0</v>
      </c>
      <c r="W152" s="47">
        <f t="shared" si="116"/>
        <v>0</v>
      </c>
    </row>
    <row r="153" spans="2:23" s="16" customFormat="1" x14ac:dyDescent="0.2">
      <c r="B153" s="287"/>
      <c r="C153" s="281" t="s">
        <v>24</v>
      </c>
      <c r="D153" s="47">
        <f t="shared" ref="D153:E153" si="117">D66*(1+$F$94)</f>
        <v>0</v>
      </c>
      <c r="E153" s="47">
        <f t="shared" si="117"/>
        <v>0</v>
      </c>
      <c r="F153" s="47">
        <f t="shared" ref="F153:W153" si="118">F66*(1+$F$94)</f>
        <v>0</v>
      </c>
      <c r="G153" s="47">
        <f t="shared" si="118"/>
        <v>0</v>
      </c>
      <c r="H153" s="47">
        <f t="shared" si="118"/>
        <v>0</v>
      </c>
      <c r="I153" s="47">
        <f t="shared" si="118"/>
        <v>0</v>
      </c>
      <c r="J153" s="47">
        <f t="shared" si="118"/>
        <v>0</v>
      </c>
      <c r="K153" s="47">
        <f t="shared" si="118"/>
        <v>0</v>
      </c>
      <c r="L153" s="47">
        <f t="shared" si="118"/>
        <v>0</v>
      </c>
      <c r="M153" s="47">
        <f t="shared" si="118"/>
        <v>0</v>
      </c>
      <c r="N153" s="47">
        <f t="shared" si="118"/>
        <v>0</v>
      </c>
      <c r="O153" s="47">
        <f t="shared" si="118"/>
        <v>0</v>
      </c>
      <c r="P153" s="47">
        <f t="shared" si="118"/>
        <v>0</v>
      </c>
      <c r="Q153" s="47">
        <f t="shared" si="118"/>
        <v>0</v>
      </c>
      <c r="R153" s="47">
        <f t="shared" si="118"/>
        <v>0</v>
      </c>
      <c r="S153" s="47">
        <f t="shared" si="118"/>
        <v>0</v>
      </c>
      <c r="T153" s="47">
        <f t="shared" si="118"/>
        <v>0</v>
      </c>
      <c r="U153" s="47">
        <f t="shared" si="118"/>
        <v>0</v>
      </c>
      <c r="V153" s="47">
        <f t="shared" si="118"/>
        <v>0</v>
      </c>
      <c r="W153" s="47">
        <f t="shared" si="118"/>
        <v>0</v>
      </c>
    </row>
    <row r="154" spans="2:23" s="16" customFormat="1" ht="14.5" customHeight="1" x14ac:dyDescent="0.2">
      <c r="B154" s="287" t="s">
        <v>164</v>
      </c>
      <c r="C154" s="280" t="s">
        <v>26</v>
      </c>
      <c r="D154" s="47">
        <f t="shared" ref="D154:E154" si="119">D67</f>
        <v>0</v>
      </c>
      <c r="E154" s="47">
        <f t="shared" si="119"/>
        <v>0</v>
      </c>
      <c r="F154" s="47">
        <f t="shared" ref="F154:W154" si="120">F67</f>
        <v>0</v>
      </c>
      <c r="G154" s="47">
        <f t="shared" si="120"/>
        <v>0</v>
      </c>
      <c r="H154" s="47">
        <f t="shared" si="120"/>
        <v>0</v>
      </c>
      <c r="I154" s="47">
        <f t="shared" si="120"/>
        <v>0</v>
      </c>
      <c r="J154" s="47">
        <f t="shared" si="120"/>
        <v>0</v>
      </c>
      <c r="K154" s="47">
        <f t="shared" si="120"/>
        <v>0</v>
      </c>
      <c r="L154" s="47">
        <f t="shared" si="120"/>
        <v>0</v>
      </c>
      <c r="M154" s="47">
        <f t="shared" si="120"/>
        <v>0</v>
      </c>
      <c r="N154" s="47">
        <f t="shared" si="120"/>
        <v>0</v>
      </c>
      <c r="O154" s="47">
        <f t="shared" si="120"/>
        <v>0</v>
      </c>
      <c r="P154" s="47">
        <f t="shared" si="120"/>
        <v>0</v>
      </c>
      <c r="Q154" s="47">
        <f t="shared" si="120"/>
        <v>0</v>
      </c>
      <c r="R154" s="47">
        <f t="shared" si="120"/>
        <v>0</v>
      </c>
      <c r="S154" s="47">
        <f t="shared" si="120"/>
        <v>0</v>
      </c>
      <c r="T154" s="47">
        <f t="shared" si="120"/>
        <v>0</v>
      </c>
      <c r="U154" s="47">
        <f t="shared" si="120"/>
        <v>0</v>
      </c>
      <c r="V154" s="47">
        <f t="shared" si="120"/>
        <v>0</v>
      </c>
      <c r="W154" s="47">
        <f t="shared" si="120"/>
        <v>0</v>
      </c>
    </row>
    <row r="155" spans="2:23" s="16" customFormat="1" x14ac:dyDescent="0.2">
      <c r="B155" s="287"/>
      <c r="C155" s="281" t="s">
        <v>25</v>
      </c>
      <c r="D155" s="47">
        <f t="shared" ref="D155" si="121">D68</f>
        <v>0</v>
      </c>
      <c r="E155" s="47">
        <f>E68*(1+$F$94)</f>
        <v>0</v>
      </c>
      <c r="F155" s="47">
        <f t="shared" ref="F155:W155" si="122">F68*(1+$F$94)</f>
        <v>0</v>
      </c>
      <c r="G155" s="47">
        <f t="shared" si="122"/>
        <v>0</v>
      </c>
      <c r="H155" s="47">
        <f t="shared" si="122"/>
        <v>0</v>
      </c>
      <c r="I155" s="47">
        <f t="shared" si="122"/>
        <v>0</v>
      </c>
      <c r="J155" s="47">
        <f t="shared" si="122"/>
        <v>0</v>
      </c>
      <c r="K155" s="47">
        <f t="shared" si="122"/>
        <v>0</v>
      </c>
      <c r="L155" s="47">
        <f t="shared" si="122"/>
        <v>0</v>
      </c>
      <c r="M155" s="47">
        <f t="shared" si="122"/>
        <v>0</v>
      </c>
      <c r="N155" s="47">
        <f t="shared" si="122"/>
        <v>0</v>
      </c>
      <c r="O155" s="47">
        <f t="shared" si="122"/>
        <v>0</v>
      </c>
      <c r="P155" s="47">
        <f t="shared" si="122"/>
        <v>0</v>
      </c>
      <c r="Q155" s="47">
        <f t="shared" si="122"/>
        <v>0</v>
      </c>
      <c r="R155" s="47">
        <f t="shared" si="122"/>
        <v>0</v>
      </c>
      <c r="S155" s="47">
        <f t="shared" si="122"/>
        <v>0</v>
      </c>
      <c r="T155" s="47">
        <f t="shared" si="122"/>
        <v>0</v>
      </c>
      <c r="U155" s="47">
        <f t="shared" si="122"/>
        <v>0</v>
      </c>
      <c r="V155" s="47">
        <f t="shared" si="122"/>
        <v>0</v>
      </c>
      <c r="W155" s="47">
        <f t="shared" si="122"/>
        <v>0</v>
      </c>
    </row>
    <row r="156" spans="2:23" s="16" customFormat="1" x14ac:dyDescent="0.2">
      <c r="B156" s="287"/>
      <c r="C156" s="281" t="s">
        <v>24</v>
      </c>
      <c r="D156" s="47">
        <f t="shared" ref="D156:E156" si="123">D69</f>
        <v>0</v>
      </c>
      <c r="E156" s="47">
        <f t="shared" si="123"/>
        <v>0</v>
      </c>
      <c r="F156" s="47">
        <f t="shared" ref="F156:W156" si="124">F69</f>
        <v>0</v>
      </c>
      <c r="G156" s="47">
        <f t="shared" si="124"/>
        <v>0</v>
      </c>
      <c r="H156" s="47">
        <f t="shared" si="124"/>
        <v>0</v>
      </c>
      <c r="I156" s="47">
        <f t="shared" si="124"/>
        <v>0</v>
      </c>
      <c r="J156" s="47">
        <f t="shared" si="124"/>
        <v>0</v>
      </c>
      <c r="K156" s="47">
        <f t="shared" si="124"/>
        <v>0</v>
      </c>
      <c r="L156" s="47">
        <f t="shared" si="124"/>
        <v>0</v>
      </c>
      <c r="M156" s="47">
        <f t="shared" si="124"/>
        <v>0</v>
      </c>
      <c r="N156" s="47">
        <f t="shared" si="124"/>
        <v>0</v>
      </c>
      <c r="O156" s="47">
        <f t="shared" si="124"/>
        <v>0</v>
      </c>
      <c r="P156" s="47">
        <f t="shared" si="124"/>
        <v>0</v>
      </c>
      <c r="Q156" s="47">
        <f t="shared" si="124"/>
        <v>0</v>
      </c>
      <c r="R156" s="47">
        <f t="shared" si="124"/>
        <v>0</v>
      </c>
      <c r="S156" s="47">
        <f t="shared" si="124"/>
        <v>0</v>
      </c>
      <c r="T156" s="47">
        <f t="shared" si="124"/>
        <v>0</v>
      </c>
      <c r="U156" s="47">
        <f t="shared" si="124"/>
        <v>0</v>
      </c>
      <c r="V156" s="47">
        <f t="shared" si="124"/>
        <v>0</v>
      </c>
      <c r="W156" s="47">
        <f t="shared" si="124"/>
        <v>0</v>
      </c>
    </row>
    <row r="157" spans="2:23" s="16" customFormat="1" ht="14.5" customHeight="1" x14ac:dyDescent="0.2">
      <c r="B157" s="287" t="s">
        <v>165</v>
      </c>
      <c r="C157" s="280" t="s">
        <v>26</v>
      </c>
      <c r="D157" s="47">
        <f t="shared" ref="D157:E157" si="125">D70</f>
        <v>0</v>
      </c>
      <c r="E157" s="47">
        <f t="shared" si="125"/>
        <v>0</v>
      </c>
      <c r="F157" s="47">
        <f t="shared" ref="F157:W157" si="126">F70</f>
        <v>0</v>
      </c>
      <c r="G157" s="47">
        <f t="shared" si="126"/>
        <v>0</v>
      </c>
      <c r="H157" s="47">
        <f t="shared" si="126"/>
        <v>0</v>
      </c>
      <c r="I157" s="47">
        <f t="shared" si="126"/>
        <v>0</v>
      </c>
      <c r="J157" s="47">
        <f t="shared" si="126"/>
        <v>0</v>
      </c>
      <c r="K157" s="47">
        <f t="shared" si="126"/>
        <v>0</v>
      </c>
      <c r="L157" s="47">
        <f t="shared" si="126"/>
        <v>0</v>
      </c>
      <c r="M157" s="47">
        <f t="shared" si="126"/>
        <v>0</v>
      </c>
      <c r="N157" s="47">
        <f t="shared" si="126"/>
        <v>0</v>
      </c>
      <c r="O157" s="47">
        <f t="shared" si="126"/>
        <v>0</v>
      </c>
      <c r="P157" s="47">
        <f t="shared" si="126"/>
        <v>0</v>
      </c>
      <c r="Q157" s="47">
        <f t="shared" si="126"/>
        <v>0</v>
      </c>
      <c r="R157" s="47">
        <f t="shared" si="126"/>
        <v>0</v>
      </c>
      <c r="S157" s="47">
        <f t="shared" si="126"/>
        <v>0</v>
      </c>
      <c r="T157" s="47">
        <f t="shared" si="126"/>
        <v>0</v>
      </c>
      <c r="U157" s="47">
        <f t="shared" si="126"/>
        <v>0</v>
      </c>
      <c r="V157" s="47">
        <f t="shared" si="126"/>
        <v>0</v>
      </c>
      <c r="W157" s="47">
        <f t="shared" si="126"/>
        <v>0</v>
      </c>
    </row>
    <row r="158" spans="2:23" s="16" customFormat="1" x14ac:dyDescent="0.2">
      <c r="B158" s="287"/>
      <c r="C158" s="281" t="s">
        <v>25</v>
      </c>
      <c r="D158" s="47">
        <f t="shared" ref="D158:E158" si="127">D71*(1+$F$94)</f>
        <v>0</v>
      </c>
      <c r="E158" s="47">
        <f t="shared" si="127"/>
        <v>0</v>
      </c>
      <c r="F158" s="47">
        <f t="shared" ref="F158:W158" si="128">F71*(1+$F$94)</f>
        <v>0</v>
      </c>
      <c r="G158" s="47">
        <f t="shared" si="128"/>
        <v>0</v>
      </c>
      <c r="H158" s="47">
        <f t="shared" si="128"/>
        <v>0</v>
      </c>
      <c r="I158" s="47">
        <f t="shared" si="128"/>
        <v>0</v>
      </c>
      <c r="J158" s="47">
        <f t="shared" si="128"/>
        <v>0</v>
      </c>
      <c r="K158" s="47">
        <f t="shared" si="128"/>
        <v>0</v>
      </c>
      <c r="L158" s="47">
        <f t="shared" si="128"/>
        <v>0</v>
      </c>
      <c r="M158" s="47">
        <f t="shared" si="128"/>
        <v>0</v>
      </c>
      <c r="N158" s="47">
        <f t="shared" si="128"/>
        <v>0</v>
      </c>
      <c r="O158" s="47">
        <f t="shared" si="128"/>
        <v>0</v>
      </c>
      <c r="P158" s="47">
        <f t="shared" si="128"/>
        <v>0</v>
      </c>
      <c r="Q158" s="47">
        <f t="shared" si="128"/>
        <v>0</v>
      </c>
      <c r="R158" s="47">
        <f t="shared" si="128"/>
        <v>0</v>
      </c>
      <c r="S158" s="47">
        <f t="shared" si="128"/>
        <v>0</v>
      </c>
      <c r="T158" s="47">
        <f t="shared" si="128"/>
        <v>0</v>
      </c>
      <c r="U158" s="47">
        <f t="shared" si="128"/>
        <v>0</v>
      </c>
      <c r="V158" s="47">
        <f t="shared" si="128"/>
        <v>0</v>
      </c>
      <c r="W158" s="47">
        <f t="shared" si="128"/>
        <v>0</v>
      </c>
    </row>
    <row r="159" spans="2:23" s="16" customFormat="1" x14ac:dyDescent="0.2">
      <c r="B159" s="287"/>
      <c r="C159" s="281" t="s">
        <v>24</v>
      </c>
      <c r="D159" s="47">
        <f t="shared" ref="D159:E159" si="129">D72*(1+$F$94)</f>
        <v>0</v>
      </c>
      <c r="E159" s="47">
        <f t="shared" si="129"/>
        <v>0</v>
      </c>
      <c r="F159" s="47">
        <f t="shared" ref="F159:W159" si="130">F72*(1+$F$94)</f>
        <v>0</v>
      </c>
      <c r="G159" s="47">
        <f t="shared" si="130"/>
        <v>0</v>
      </c>
      <c r="H159" s="47">
        <f t="shared" si="130"/>
        <v>0</v>
      </c>
      <c r="I159" s="47">
        <f t="shared" si="130"/>
        <v>0</v>
      </c>
      <c r="J159" s="47">
        <f t="shared" si="130"/>
        <v>0</v>
      </c>
      <c r="K159" s="47">
        <f t="shared" si="130"/>
        <v>0</v>
      </c>
      <c r="L159" s="47">
        <f t="shared" si="130"/>
        <v>0</v>
      </c>
      <c r="M159" s="47">
        <f t="shared" si="130"/>
        <v>0</v>
      </c>
      <c r="N159" s="47">
        <f t="shared" si="130"/>
        <v>0</v>
      </c>
      <c r="O159" s="47">
        <f t="shared" si="130"/>
        <v>0</v>
      </c>
      <c r="P159" s="47">
        <f t="shared" si="130"/>
        <v>0</v>
      </c>
      <c r="Q159" s="47">
        <f t="shared" si="130"/>
        <v>0</v>
      </c>
      <c r="R159" s="47">
        <f t="shared" si="130"/>
        <v>0</v>
      </c>
      <c r="S159" s="47">
        <f t="shared" si="130"/>
        <v>0</v>
      </c>
      <c r="T159" s="47">
        <f t="shared" si="130"/>
        <v>0</v>
      </c>
      <c r="U159" s="47">
        <f t="shared" si="130"/>
        <v>0</v>
      </c>
      <c r="V159" s="47">
        <f t="shared" si="130"/>
        <v>0</v>
      </c>
      <c r="W159" s="47">
        <f t="shared" si="130"/>
        <v>0</v>
      </c>
    </row>
    <row r="160" spans="2:23" s="16" customFormat="1" ht="14.5" customHeight="1" x14ac:dyDescent="0.2">
      <c r="B160" s="287" t="s">
        <v>166</v>
      </c>
      <c r="C160" s="280" t="s">
        <v>26</v>
      </c>
      <c r="D160" s="47">
        <f t="shared" ref="D160:E160" si="131">D73</f>
        <v>0</v>
      </c>
      <c r="E160" s="47">
        <f t="shared" si="131"/>
        <v>0</v>
      </c>
      <c r="F160" s="47">
        <f t="shared" ref="F160:W160" si="132">F73</f>
        <v>0</v>
      </c>
      <c r="G160" s="47">
        <f t="shared" si="132"/>
        <v>0</v>
      </c>
      <c r="H160" s="47">
        <f t="shared" si="132"/>
        <v>0</v>
      </c>
      <c r="I160" s="47">
        <f t="shared" si="132"/>
        <v>0</v>
      </c>
      <c r="J160" s="47">
        <f t="shared" si="132"/>
        <v>0</v>
      </c>
      <c r="K160" s="47">
        <f t="shared" si="132"/>
        <v>0</v>
      </c>
      <c r="L160" s="47">
        <f t="shared" si="132"/>
        <v>0</v>
      </c>
      <c r="M160" s="47">
        <f t="shared" si="132"/>
        <v>0</v>
      </c>
      <c r="N160" s="47">
        <f t="shared" si="132"/>
        <v>0</v>
      </c>
      <c r="O160" s="47">
        <f t="shared" si="132"/>
        <v>0</v>
      </c>
      <c r="P160" s="47">
        <f t="shared" si="132"/>
        <v>0</v>
      </c>
      <c r="Q160" s="47">
        <f t="shared" si="132"/>
        <v>0</v>
      </c>
      <c r="R160" s="47">
        <f t="shared" si="132"/>
        <v>0</v>
      </c>
      <c r="S160" s="47">
        <f t="shared" si="132"/>
        <v>0</v>
      </c>
      <c r="T160" s="47">
        <f t="shared" si="132"/>
        <v>0</v>
      </c>
      <c r="U160" s="47">
        <f t="shared" si="132"/>
        <v>0</v>
      </c>
      <c r="V160" s="47">
        <f t="shared" si="132"/>
        <v>0</v>
      </c>
      <c r="W160" s="47">
        <f t="shared" si="132"/>
        <v>0</v>
      </c>
    </row>
    <row r="161" spans="2:23" s="16" customFormat="1" x14ac:dyDescent="0.2">
      <c r="B161" s="287"/>
      <c r="C161" s="281" t="s">
        <v>25</v>
      </c>
      <c r="D161" s="47">
        <f t="shared" ref="D161" si="133">D74</f>
        <v>0</v>
      </c>
      <c r="E161" s="47">
        <f>E74*(1+$F$94)</f>
        <v>0</v>
      </c>
      <c r="F161" s="47">
        <f t="shared" ref="F161:W161" si="134">F74*(1+$F$94)</f>
        <v>0</v>
      </c>
      <c r="G161" s="47">
        <f t="shared" si="134"/>
        <v>0</v>
      </c>
      <c r="H161" s="47">
        <f t="shared" si="134"/>
        <v>0</v>
      </c>
      <c r="I161" s="47">
        <f t="shared" si="134"/>
        <v>0</v>
      </c>
      <c r="J161" s="47">
        <f t="shared" si="134"/>
        <v>0</v>
      </c>
      <c r="K161" s="47">
        <f t="shared" si="134"/>
        <v>0</v>
      </c>
      <c r="L161" s="47">
        <f t="shared" si="134"/>
        <v>0</v>
      </c>
      <c r="M161" s="47">
        <f t="shared" si="134"/>
        <v>0</v>
      </c>
      <c r="N161" s="47">
        <f t="shared" si="134"/>
        <v>0</v>
      </c>
      <c r="O161" s="47">
        <f t="shared" si="134"/>
        <v>0</v>
      </c>
      <c r="P161" s="47">
        <f t="shared" si="134"/>
        <v>0</v>
      </c>
      <c r="Q161" s="47">
        <f t="shared" si="134"/>
        <v>0</v>
      </c>
      <c r="R161" s="47">
        <f t="shared" si="134"/>
        <v>0</v>
      </c>
      <c r="S161" s="47">
        <f t="shared" si="134"/>
        <v>0</v>
      </c>
      <c r="T161" s="47">
        <f t="shared" si="134"/>
        <v>0</v>
      </c>
      <c r="U161" s="47">
        <f t="shared" si="134"/>
        <v>0</v>
      </c>
      <c r="V161" s="47">
        <f t="shared" si="134"/>
        <v>0</v>
      </c>
      <c r="W161" s="47">
        <f t="shared" si="134"/>
        <v>0</v>
      </c>
    </row>
    <row r="162" spans="2:23" s="16" customFormat="1" x14ac:dyDescent="0.2">
      <c r="B162" s="287"/>
      <c r="C162" s="281" t="s">
        <v>24</v>
      </c>
      <c r="D162" s="47">
        <f t="shared" ref="D162:E162" si="135">D75</f>
        <v>0</v>
      </c>
      <c r="E162" s="47">
        <f t="shared" si="135"/>
        <v>0</v>
      </c>
      <c r="F162" s="47">
        <f t="shared" ref="F162:W162" si="136">F75</f>
        <v>0</v>
      </c>
      <c r="G162" s="47">
        <f t="shared" si="136"/>
        <v>0</v>
      </c>
      <c r="H162" s="47">
        <f t="shared" si="136"/>
        <v>0</v>
      </c>
      <c r="I162" s="47">
        <f t="shared" si="136"/>
        <v>0</v>
      </c>
      <c r="J162" s="47">
        <f t="shared" si="136"/>
        <v>0</v>
      </c>
      <c r="K162" s="47">
        <f t="shared" si="136"/>
        <v>0</v>
      </c>
      <c r="L162" s="47">
        <f t="shared" si="136"/>
        <v>0</v>
      </c>
      <c r="M162" s="47">
        <f t="shared" si="136"/>
        <v>0</v>
      </c>
      <c r="N162" s="47">
        <f t="shared" si="136"/>
        <v>0</v>
      </c>
      <c r="O162" s="47">
        <f t="shared" si="136"/>
        <v>0</v>
      </c>
      <c r="P162" s="47">
        <f t="shared" si="136"/>
        <v>0</v>
      </c>
      <c r="Q162" s="47">
        <f t="shared" si="136"/>
        <v>0</v>
      </c>
      <c r="R162" s="47">
        <f t="shared" si="136"/>
        <v>0</v>
      </c>
      <c r="S162" s="47">
        <f t="shared" si="136"/>
        <v>0</v>
      </c>
      <c r="T162" s="47">
        <f t="shared" si="136"/>
        <v>0</v>
      </c>
      <c r="U162" s="47">
        <f t="shared" si="136"/>
        <v>0</v>
      </c>
      <c r="V162" s="47">
        <f t="shared" si="136"/>
        <v>0</v>
      </c>
      <c r="W162" s="47">
        <f t="shared" si="136"/>
        <v>0</v>
      </c>
    </row>
    <row r="163" spans="2:23" s="16" customFormat="1" ht="14.5" customHeight="1" x14ac:dyDescent="0.2">
      <c r="B163" s="287" t="s">
        <v>167</v>
      </c>
      <c r="C163" s="280" t="s">
        <v>26</v>
      </c>
      <c r="D163" s="47">
        <f t="shared" ref="D163:E163" si="137">D76</f>
        <v>0</v>
      </c>
      <c r="E163" s="47">
        <f t="shared" si="137"/>
        <v>0</v>
      </c>
      <c r="F163" s="47">
        <f t="shared" ref="F163:W163" si="138">F76</f>
        <v>0</v>
      </c>
      <c r="G163" s="47">
        <f t="shared" si="138"/>
        <v>0</v>
      </c>
      <c r="H163" s="47">
        <f t="shared" si="138"/>
        <v>0</v>
      </c>
      <c r="I163" s="47">
        <f t="shared" si="138"/>
        <v>0</v>
      </c>
      <c r="J163" s="47">
        <f t="shared" si="138"/>
        <v>0</v>
      </c>
      <c r="K163" s="47">
        <f t="shared" si="138"/>
        <v>0</v>
      </c>
      <c r="L163" s="47">
        <f t="shared" si="138"/>
        <v>0</v>
      </c>
      <c r="M163" s="47">
        <f t="shared" si="138"/>
        <v>0</v>
      </c>
      <c r="N163" s="47">
        <f t="shared" si="138"/>
        <v>0</v>
      </c>
      <c r="O163" s="47">
        <f t="shared" si="138"/>
        <v>0</v>
      </c>
      <c r="P163" s="47">
        <f t="shared" si="138"/>
        <v>0</v>
      </c>
      <c r="Q163" s="47">
        <f t="shared" si="138"/>
        <v>0</v>
      </c>
      <c r="R163" s="47">
        <f t="shared" si="138"/>
        <v>0</v>
      </c>
      <c r="S163" s="47">
        <f t="shared" si="138"/>
        <v>0</v>
      </c>
      <c r="T163" s="47">
        <f t="shared" si="138"/>
        <v>0</v>
      </c>
      <c r="U163" s="47">
        <f t="shared" si="138"/>
        <v>0</v>
      </c>
      <c r="V163" s="47">
        <f t="shared" si="138"/>
        <v>0</v>
      </c>
      <c r="W163" s="47">
        <f t="shared" si="138"/>
        <v>0</v>
      </c>
    </row>
    <row r="164" spans="2:23" s="16" customFormat="1" x14ac:dyDescent="0.2">
      <c r="B164" s="287"/>
      <c r="C164" s="281" t="s">
        <v>25</v>
      </c>
      <c r="D164" s="47">
        <f t="shared" ref="D164:E164" si="139">D77*(1+$F$94)</f>
        <v>0</v>
      </c>
      <c r="E164" s="47">
        <f t="shared" si="139"/>
        <v>0</v>
      </c>
      <c r="F164" s="47">
        <f t="shared" ref="F164:W164" si="140">F77*(1+$F$94)</f>
        <v>0</v>
      </c>
      <c r="G164" s="47">
        <f t="shared" si="140"/>
        <v>0</v>
      </c>
      <c r="H164" s="47">
        <f t="shared" si="140"/>
        <v>0</v>
      </c>
      <c r="I164" s="47">
        <f t="shared" si="140"/>
        <v>0</v>
      </c>
      <c r="J164" s="47">
        <f t="shared" si="140"/>
        <v>0</v>
      </c>
      <c r="K164" s="47">
        <f t="shared" si="140"/>
        <v>0</v>
      </c>
      <c r="L164" s="47">
        <f t="shared" si="140"/>
        <v>0</v>
      </c>
      <c r="M164" s="47">
        <f t="shared" si="140"/>
        <v>0</v>
      </c>
      <c r="N164" s="47">
        <f t="shared" si="140"/>
        <v>0</v>
      </c>
      <c r="O164" s="47">
        <f t="shared" si="140"/>
        <v>0</v>
      </c>
      <c r="P164" s="47">
        <f t="shared" si="140"/>
        <v>0</v>
      </c>
      <c r="Q164" s="47">
        <f t="shared" si="140"/>
        <v>0</v>
      </c>
      <c r="R164" s="47">
        <f t="shared" si="140"/>
        <v>0</v>
      </c>
      <c r="S164" s="47">
        <f t="shared" si="140"/>
        <v>0</v>
      </c>
      <c r="T164" s="47">
        <f t="shared" si="140"/>
        <v>0</v>
      </c>
      <c r="U164" s="47">
        <f t="shared" si="140"/>
        <v>0</v>
      </c>
      <c r="V164" s="47">
        <f t="shared" si="140"/>
        <v>0</v>
      </c>
      <c r="W164" s="47">
        <f t="shared" si="140"/>
        <v>0</v>
      </c>
    </row>
    <row r="165" spans="2:23" s="16" customFormat="1" x14ac:dyDescent="0.2">
      <c r="B165" s="287"/>
      <c r="C165" s="281" t="s">
        <v>24</v>
      </c>
      <c r="D165" s="47">
        <f t="shared" ref="D165:E165" si="141">D78*(1+$F$94)</f>
        <v>0</v>
      </c>
      <c r="E165" s="47">
        <f t="shared" si="141"/>
        <v>0</v>
      </c>
      <c r="F165" s="47">
        <f t="shared" ref="F165:W165" si="142">F78*(1+$F$94)</f>
        <v>0</v>
      </c>
      <c r="G165" s="47">
        <f t="shared" si="142"/>
        <v>0</v>
      </c>
      <c r="H165" s="47">
        <f t="shared" si="142"/>
        <v>0</v>
      </c>
      <c r="I165" s="47">
        <f t="shared" si="142"/>
        <v>0</v>
      </c>
      <c r="J165" s="47">
        <f t="shared" si="142"/>
        <v>0</v>
      </c>
      <c r="K165" s="47">
        <f t="shared" si="142"/>
        <v>0</v>
      </c>
      <c r="L165" s="47">
        <f t="shared" si="142"/>
        <v>0</v>
      </c>
      <c r="M165" s="47">
        <f t="shared" si="142"/>
        <v>0</v>
      </c>
      <c r="N165" s="47">
        <f t="shared" si="142"/>
        <v>0</v>
      </c>
      <c r="O165" s="47">
        <f t="shared" si="142"/>
        <v>0</v>
      </c>
      <c r="P165" s="47">
        <f t="shared" si="142"/>
        <v>0</v>
      </c>
      <c r="Q165" s="47">
        <f t="shared" si="142"/>
        <v>0</v>
      </c>
      <c r="R165" s="47">
        <f t="shared" si="142"/>
        <v>0</v>
      </c>
      <c r="S165" s="47">
        <f t="shared" si="142"/>
        <v>0</v>
      </c>
      <c r="T165" s="47">
        <f t="shared" si="142"/>
        <v>0</v>
      </c>
      <c r="U165" s="47">
        <f t="shared" si="142"/>
        <v>0</v>
      </c>
      <c r="V165" s="47">
        <f t="shared" si="142"/>
        <v>0</v>
      </c>
      <c r="W165" s="47">
        <f t="shared" si="142"/>
        <v>0</v>
      </c>
    </row>
    <row r="166" spans="2:23" s="16" customFormat="1" ht="14.5" customHeight="1" x14ac:dyDescent="0.2">
      <c r="B166" s="287" t="s">
        <v>168</v>
      </c>
      <c r="C166" s="280" t="s">
        <v>26</v>
      </c>
      <c r="D166" s="47">
        <f t="shared" ref="D166:E166" si="143">D79</f>
        <v>0</v>
      </c>
      <c r="E166" s="47">
        <f t="shared" si="143"/>
        <v>0</v>
      </c>
      <c r="F166" s="47">
        <f t="shared" ref="F166:W166" si="144">F79</f>
        <v>0</v>
      </c>
      <c r="G166" s="47">
        <f t="shared" si="144"/>
        <v>0</v>
      </c>
      <c r="H166" s="47">
        <f t="shared" si="144"/>
        <v>0</v>
      </c>
      <c r="I166" s="47">
        <f t="shared" si="144"/>
        <v>0</v>
      </c>
      <c r="J166" s="47">
        <f t="shared" si="144"/>
        <v>0</v>
      </c>
      <c r="K166" s="47">
        <f t="shared" si="144"/>
        <v>0</v>
      </c>
      <c r="L166" s="47">
        <f t="shared" si="144"/>
        <v>0</v>
      </c>
      <c r="M166" s="47">
        <f t="shared" si="144"/>
        <v>0</v>
      </c>
      <c r="N166" s="47">
        <f t="shared" si="144"/>
        <v>0</v>
      </c>
      <c r="O166" s="47">
        <f t="shared" si="144"/>
        <v>0</v>
      </c>
      <c r="P166" s="47">
        <f t="shared" si="144"/>
        <v>0</v>
      </c>
      <c r="Q166" s="47">
        <f t="shared" si="144"/>
        <v>0</v>
      </c>
      <c r="R166" s="47">
        <f t="shared" si="144"/>
        <v>0</v>
      </c>
      <c r="S166" s="47">
        <f t="shared" si="144"/>
        <v>0</v>
      </c>
      <c r="T166" s="47">
        <f t="shared" si="144"/>
        <v>0</v>
      </c>
      <c r="U166" s="47">
        <f t="shared" si="144"/>
        <v>0</v>
      </c>
      <c r="V166" s="47">
        <f t="shared" si="144"/>
        <v>0</v>
      </c>
      <c r="W166" s="47">
        <f t="shared" si="144"/>
        <v>0</v>
      </c>
    </row>
    <row r="167" spans="2:23" s="16" customFormat="1" x14ac:dyDescent="0.2">
      <c r="B167" s="287"/>
      <c r="C167" s="281" t="s">
        <v>25</v>
      </c>
      <c r="D167" s="47">
        <f t="shared" ref="D167" si="145">D80</f>
        <v>0</v>
      </c>
      <c r="E167" s="47">
        <f>E80*(1+$F$94)</f>
        <v>0</v>
      </c>
      <c r="F167" s="47">
        <f t="shared" ref="F167:W167" si="146">F80*(1+$F$94)</f>
        <v>0</v>
      </c>
      <c r="G167" s="47">
        <f t="shared" si="146"/>
        <v>0</v>
      </c>
      <c r="H167" s="47">
        <f t="shared" si="146"/>
        <v>0</v>
      </c>
      <c r="I167" s="47">
        <f t="shared" si="146"/>
        <v>0</v>
      </c>
      <c r="J167" s="47">
        <f t="shared" si="146"/>
        <v>0</v>
      </c>
      <c r="K167" s="47">
        <f t="shared" si="146"/>
        <v>0</v>
      </c>
      <c r="L167" s="47">
        <f t="shared" si="146"/>
        <v>0</v>
      </c>
      <c r="M167" s="47">
        <f t="shared" si="146"/>
        <v>0</v>
      </c>
      <c r="N167" s="47">
        <f t="shared" si="146"/>
        <v>0</v>
      </c>
      <c r="O167" s="47">
        <f t="shared" si="146"/>
        <v>0</v>
      </c>
      <c r="P167" s="47">
        <f t="shared" si="146"/>
        <v>0</v>
      </c>
      <c r="Q167" s="47">
        <f t="shared" si="146"/>
        <v>0</v>
      </c>
      <c r="R167" s="47">
        <f t="shared" si="146"/>
        <v>0</v>
      </c>
      <c r="S167" s="47">
        <f t="shared" si="146"/>
        <v>0</v>
      </c>
      <c r="T167" s="47">
        <f t="shared" si="146"/>
        <v>0</v>
      </c>
      <c r="U167" s="47">
        <f t="shared" si="146"/>
        <v>0</v>
      </c>
      <c r="V167" s="47">
        <f t="shared" si="146"/>
        <v>0</v>
      </c>
      <c r="W167" s="47">
        <f t="shared" si="146"/>
        <v>0</v>
      </c>
    </row>
    <row r="168" spans="2:23" s="16" customFormat="1" x14ac:dyDescent="0.2">
      <c r="B168" s="287"/>
      <c r="C168" s="281" t="s">
        <v>24</v>
      </c>
      <c r="D168" s="47">
        <f t="shared" ref="D168:E168" si="147">D81</f>
        <v>0</v>
      </c>
      <c r="E168" s="47">
        <f t="shared" si="147"/>
        <v>0</v>
      </c>
      <c r="F168" s="47">
        <f t="shared" ref="F168:W168" si="148">F81</f>
        <v>0</v>
      </c>
      <c r="G168" s="47">
        <f t="shared" si="148"/>
        <v>0</v>
      </c>
      <c r="H168" s="47">
        <f t="shared" si="148"/>
        <v>0</v>
      </c>
      <c r="I168" s="47">
        <f t="shared" si="148"/>
        <v>0</v>
      </c>
      <c r="J168" s="47">
        <f t="shared" si="148"/>
        <v>0</v>
      </c>
      <c r="K168" s="47">
        <f t="shared" si="148"/>
        <v>0</v>
      </c>
      <c r="L168" s="47">
        <f t="shared" si="148"/>
        <v>0</v>
      </c>
      <c r="M168" s="47">
        <f t="shared" si="148"/>
        <v>0</v>
      </c>
      <c r="N168" s="47">
        <f t="shared" si="148"/>
        <v>0</v>
      </c>
      <c r="O168" s="47">
        <f t="shared" si="148"/>
        <v>0</v>
      </c>
      <c r="P168" s="47">
        <f t="shared" si="148"/>
        <v>0</v>
      </c>
      <c r="Q168" s="47">
        <f t="shared" si="148"/>
        <v>0</v>
      </c>
      <c r="R168" s="47">
        <f t="shared" si="148"/>
        <v>0</v>
      </c>
      <c r="S168" s="47">
        <f t="shared" si="148"/>
        <v>0</v>
      </c>
      <c r="T168" s="47">
        <f t="shared" si="148"/>
        <v>0</v>
      </c>
      <c r="U168" s="47">
        <f t="shared" si="148"/>
        <v>0</v>
      </c>
      <c r="V168" s="47">
        <f t="shared" si="148"/>
        <v>0</v>
      </c>
      <c r="W168" s="47">
        <f t="shared" si="148"/>
        <v>0</v>
      </c>
    </row>
    <row r="169" spans="2:23" s="16" customFormat="1" ht="14.5" customHeight="1" x14ac:dyDescent="0.2">
      <c r="B169" s="287" t="s">
        <v>169</v>
      </c>
      <c r="C169" s="280" t="s">
        <v>26</v>
      </c>
      <c r="D169" s="47">
        <f t="shared" ref="D169:E169" si="149">D82</f>
        <v>0</v>
      </c>
      <c r="E169" s="47">
        <f t="shared" si="149"/>
        <v>0</v>
      </c>
      <c r="F169" s="47">
        <f t="shared" ref="F169:W169" si="150">F82</f>
        <v>0</v>
      </c>
      <c r="G169" s="47">
        <f t="shared" si="150"/>
        <v>0</v>
      </c>
      <c r="H169" s="47">
        <f t="shared" si="150"/>
        <v>0</v>
      </c>
      <c r="I169" s="47">
        <f t="shared" si="150"/>
        <v>0</v>
      </c>
      <c r="J169" s="47">
        <f t="shared" si="150"/>
        <v>0</v>
      </c>
      <c r="K169" s="47">
        <f t="shared" si="150"/>
        <v>0</v>
      </c>
      <c r="L169" s="47">
        <f t="shared" si="150"/>
        <v>0</v>
      </c>
      <c r="M169" s="47">
        <f t="shared" si="150"/>
        <v>0</v>
      </c>
      <c r="N169" s="47">
        <f t="shared" si="150"/>
        <v>0</v>
      </c>
      <c r="O169" s="47">
        <f t="shared" si="150"/>
        <v>0</v>
      </c>
      <c r="P169" s="47">
        <f t="shared" si="150"/>
        <v>0</v>
      </c>
      <c r="Q169" s="47">
        <f t="shared" si="150"/>
        <v>0</v>
      </c>
      <c r="R169" s="47">
        <f t="shared" si="150"/>
        <v>0</v>
      </c>
      <c r="S169" s="47">
        <f t="shared" si="150"/>
        <v>0</v>
      </c>
      <c r="T169" s="47">
        <f t="shared" si="150"/>
        <v>0</v>
      </c>
      <c r="U169" s="47">
        <f t="shared" si="150"/>
        <v>0</v>
      </c>
      <c r="V169" s="47">
        <f t="shared" si="150"/>
        <v>0</v>
      </c>
      <c r="W169" s="47">
        <f t="shared" si="150"/>
        <v>0</v>
      </c>
    </row>
    <row r="170" spans="2:23" s="16" customFormat="1" x14ac:dyDescent="0.2">
      <c r="B170" s="287"/>
      <c r="C170" s="281" t="s">
        <v>25</v>
      </c>
      <c r="D170" s="47">
        <f t="shared" ref="D170:E170" si="151">D83*(1+$F$94)</f>
        <v>0</v>
      </c>
      <c r="E170" s="47">
        <f t="shared" si="151"/>
        <v>0</v>
      </c>
      <c r="F170" s="47">
        <f t="shared" ref="F170:W170" si="152">F83*(1+$F$94)</f>
        <v>0</v>
      </c>
      <c r="G170" s="47">
        <f t="shared" si="152"/>
        <v>0</v>
      </c>
      <c r="H170" s="47">
        <f t="shared" si="152"/>
        <v>0</v>
      </c>
      <c r="I170" s="47">
        <f t="shared" si="152"/>
        <v>0</v>
      </c>
      <c r="J170" s="47">
        <f t="shared" si="152"/>
        <v>0</v>
      </c>
      <c r="K170" s="47">
        <f t="shared" si="152"/>
        <v>0</v>
      </c>
      <c r="L170" s="47">
        <f t="shared" si="152"/>
        <v>0</v>
      </c>
      <c r="M170" s="47">
        <f t="shared" si="152"/>
        <v>0</v>
      </c>
      <c r="N170" s="47">
        <f t="shared" si="152"/>
        <v>0</v>
      </c>
      <c r="O170" s="47">
        <f t="shared" si="152"/>
        <v>0</v>
      </c>
      <c r="P170" s="47">
        <f t="shared" si="152"/>
        <v>0</v>
      </c>
      <c r="Q170" s="47">
        <f t="shared" si="152"/>
        <v>0</v>
      </c>
      <c r="R170" s="47">
        <f t="shared" si="152"/>
        <v>0</v>
      </c>
      <c r="S170" s="47">
        <f t="shared" si="152"/>
        <v>0</v>
      </c>
      <c r="T170" s="47">
        <f t="shared" si="152"/>
        <v>0</v>
      </c>
      <c r="U170" s="47">
        <f t="shared" si="152"/>
        <v>0</v>
      </c>
      <c r="V170" s="47">
        <f t="shared" si="152"/>
        <v>0</v>
      </c>
      <c r="W170" s="47">
        <f t="shared" si="152"/>
        <v>0</v>
      </c>
    </row>
    <row r="171" spans="2:23" s="16" customFormat="1" x14ac:dyDescent="0.2">
      <c r="B171" s="287"/>
      <c r="C171" s="281" t="s">
        <v>24</v>
      </c>
      <c r="D171" s="47">
        <f t="shared" ref="D171:E171" si="153">D84*(1+$F$94)</f>
        <v>0</v>
      </c>
      <c r="E171" s="47">
        <f t="shared" si="153"/>
        <v>0</v>
      </c>
      <c r="F171" s="47">
        <f t="shared" ref="F171:W171" si="154">F84*(1+$F$94)</f>
        <v>0</v>
      </c>
      <c r="G171" s="47">
        <f t="shared" si="154"/>
        <v>0</v>
      </c>
      <c r="H171" s="47">
        <f t="shared" si="154"/>
        <v>0</v>
      </c>
      <c r="I171" s="47">
        <f t="shared" si="154"/>
        <v>0</v>
      </c>
      <c r="J171" s="47">
        <f t="shared" si="154"/>
        <v>0</v>
      </c>
      <c r="K171" s="47">
        <f t="shared" si="154"/>
        <v>0</v>
      </c>
      <c r="L171" s="47">
        <f t="shared" si="154"/>
        <v>0</v>
      </c>
      <c r="M171" s="47">
        <f t="shared" si="154"/>
        <v>0</v>
      </c>
      <c r="N171" s="47">
        <f t="shared" si="154"/>
        <v>0</v>
      </c>
      <c r="O171" s="47">
        <f t="shared" si="154"/>
        <v>0</v>
      </c>
      <c r="P171" s="47">
        <f t="shared" si="154"/>
        <v>0</v>
      </c>
      <c r="Q171" s="47">
        <f t="shared" si="154"/>
        <v>0</v>
      </c>
      <c r="R171" s="47">
        <f t="shared" si="154"/>
        <v>0</v>
      </c>
      <c r="S171" s="47">
        <f t="shared" si="154"/>
        <v>0</v>
      </c>
      <c r="T171" s="47">
        <f t="shared" si="154"/>
        <v>0</v>
      </c>
      <c r="U171" s="47">
        <f t="shared" si="154"/>
        <v>0</v>
      </c>
      <c r="V171" s="47">
        <f t="shared" si="154"/>
        <v>0</v>
      </c>
      <c r="W171" s="47">
        <f t="shared" si="154"/>
        <v>0</v>
      </c>
    </row>
    <row r="172" spans="2:23" s="16" customFormat="1" ht="14.5" customHeight="1" x14ac:dyDescent="0.2">
      <c r="B172" s="287" t="s">
        <v>170</v>
      </c>
      <c r="C172" s="280" t="s">
        <v>26</v>
      </c>
      <c r="D172" s="47">
        <f t="shared" ref="D172:E172" si="155">D85</f>
        <v>0</v>
      </c>
      <c r="E172" s="47">
        <f t="shared" si="155"/>
        <v>0</v>
      </c>
      <c r="F172" s="47">
        <f t="shared" ref="F172:W172" si="156">F85</f>
        <v>0</v>
      </c>
      <c r="G172" s="47">
        <f t="shared" si="156"/>
        <v>0</v>
      </c>
      <c r="H172" s="47">
        <f t="shared" si="156"/>
        <v>0</v>
      </c>
      <c r="I172" s="47">
        <f t="shared" si="156"/>
        <v>0</v>
      </c>
      <c r="J172" s="47">
        <f t="shared" si="156"/>
        <v>0</v>
      </c>
      <c r="K172" s="47">
        <f t="shared" si="156"/>
        <v>0</v>
      </c>
      <c r="L172" s="47">
        <f t="shared" si="156"/>
        <v>0</v>
      </c>
      <c r="M172" s="47">
        <f t="shared" si="156"/>
        <v>0</v>
      </c>
      <c r="N172" s="47">
        <f t="shared" si="156"/>
        <v>0</v>
      </c>
      <c r="O172" s="47">
        <f t="shared" si="156"/>
        <v>0</v>
      </c>
      <c r="P172" s="47">
        <f t="shared" si="156"/>
        <v>0</v>
      </c>
      <c r="Q172" s="47">
        <f t="shared" si="156"/>
        <v>0</v>
      </c>
      <c r="R172" s="47">
        <f t="shared" si="156"/>
        <v>0</v>
      </c>
      <c r="S172" s="47">
        <f t="shared" si="156"/>
        <v>0</v>
      </c>
      <c r="T172" s="47">
        <f t="shared" si="156"/>
        <v>0</v>
      </c>
      <c r="U172" s="47">
        <f t="shared" si="156"/>
        <v>0</v>
      </c>
      <c r="V172" s="47">
        <f t="shared" si="156"/>
        <v>0</v>
      </c>
      <c r="W172" s="47">
        <f t="shared" si="156"/>
        <v>0</v>
      </c>
    </row>
    <row r="173" spans="2:23" s="16" customFormat="1" x14ac:dyDescent="0.2">
      <c r="B173" s="287"/>
      <c r="C173" s="281" t="s">
        <v>25</v>
      </c>
      <c r="D173" s="47">
        <f t="shared" ref="D173" si="157">D86</f>
        <v>0</v>
      </c>
      <c r="E173" s="47">
        <f>E86*(1+$F$94)</f>
        <v>0</v>
      </c>
      <c r="F173" s="47">
        <f t="shared" ref="F173:W173" si="158">F86*(1+$F$94)</f>
        <v>0</v>
      </c>
      <c r="G173" s="47">
        <f t="shared" si="158"/>
        <v>0</v>
      </c>
      <c r="H173" s="47">
        <f t="shared" si="158"/>
        <v>0</v>
      </c>
      <c r="I173" s="47">
        <f t="shared" si="158"/>
        <v>0</v>
      </c>
      <c r="J173" s="47">
        <f t="shared" si="158"/>
        <v>0</v>
      </c>
      <c r="K173" s="47">
        <f t="shared" si="158"/>
        <v>0</v>
      </c>
      <c r="L173" s="47">
        <f t="shared" si="158"/>
        <v>0</v>
      </c>
      <c r="M173" s="47">
        <f t="shared" si="158"/>
        <v>0</v>
      </c>
      <c r="N173" s="47">
        <f t="shared" si="158"/>
        <v>0</v>
      </c>
      <c r="O173" s="47">
        <f t="shared" si="158"/>
        <v>0</v>
      </c>
      <c r="P173" s="47">
        <f t="shared" si="158"/>
        <v>0</v>
      </c>
      <c r="Q173" s="47">
        <f t="shared" si="158"/>
        <v>0</v>
      </c>
      <c r="R173" s="47">
        <f t="shared" si="158"/>
        <v>0</v>
      </c>
      <c r="S173" s="47">
        <f t="shared" si="158"/>
        <v>0</v>
      </c>
      <c r="T173" s="47">
        <f t="shared" si="158"/>
        <v>0</v>
      </c>
      <c r="U173" s="47">
        <f t="shared" si="158"/>
        <v>0</v>
      </c>
      <c r="V173" s="47">
        <f t="shared" si="158"/>
        <v>0</v>
      </c>
      <c r="W173" s="47">
        <f t="shared" si="158"/>
        <v>0</v>
      </c>
    </row>
    <row r="174" spans="2:23" s="16" customFormat="1" x14ac:dyDescent="0.2">
      <c r="B174" s="287"/>
      <c r="C174" s="281" t="s">
        <v>24</v>
      </c>
      <c r="D174" s="47">
        <f t="shared" ref="D174:E174" si="159">D87</f>
        <v>0</v>
      </c>
      <c r="E174" s="47">
        <f t="shared" si="159"/>
        <v>0</v>
      </c>
      <c r="F174" s="47">
        <f t="shared" ref="F174:W174" si="160">F87</f>
        <v>0</v>
      </c>
      <c r="G174" s="47">
        <f t="shared" si="160"/>
        <v>0</v>
      </c>
      <c r="H174" s="47">
        <f t="shared" si="160"/>
        <v>0</v>
      </c>
      <c r="I174" s="47">
        <f t="shared" si="160"/>
        <v>0</v>
      </c>
      <c r="J174" s="47">
        <f t="shared" si="160"/>
        <v>0</v>
      </c>
      <c r="K174" s="47">
        <f t="shared" si="160"/>
        <v>0</v>
      </c>
      <c r="L174" s="47">
        <f t="shared" si="160"/>
        <v>0</v>
      </c>
      <c r="M174" s="47">
        <f t="shared" si="160"/>
        <v>0</v>
      </c>
      <c r="N174" s="47">
        <f t="shared" si="160"/>
        <v>0</v>
      </c>
      <c r="O174" s="47">
        <f t="shared" si="160"/>
        <v>0</v>
      </c>
      <c r="P174" s="47">
        <f t="shared" si="160"/>
        <v>0</v>
      </c>
      <c r="Q174" s="47">
        <f t="shared" si="160"/>
        <v>0</v>
      </c>
      <c r="R174" s="47">
        <f t="shared" si="160"/>
        <v>0</v>
      </c>
      <c r="S174" s="47">
        <f t="shared" si="160"/>
        <v>0</v>
      </c>
      <c r="T174" s="47">
        <f t="shared" si="160"/>
        <v>0</v>
      </c>
      <c r="U174" s="47">
        <f t="shared" si="160"/>
        <v>0</v>
      </c>
      <c r="V174" s="47">
        <f t="shared" si="160"/>
        <v>0</v>
      </c>
      <c r="W174" s="47">
        <f t="shared" si="160"/>
        <v>0</v>
      </c>
    </row>
    <row r="175" spans="2:23" s="10" customFormat="1" x14ac:dyDescent="0.2">
      <c r="B175" s="62"/>
      <c r="C175" s="16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74"/>
    </row>
    <row r="176" spans="2:23" s="10" customFormat="1" x14ac:dyDescent="0.2">
      <c r="B176" s="9" t="s">
        <v>54</v>
      </c>
      <c r="D176" s="52">
        <f t="shared" ref="D176:W176" si="161">(D96+D98+D99-D101-D102+D104+D105-D107-D108+D110+D111-D113-D114+D116+D117-D119-D120+D122+D123-D125-D126+D128+D129-D131-D132+D134+D135-D137-D138+D140+D141-D143-D144+D146+D147-D149-D150+D152+D153-D155-D156+D158+D159-D161-D162+D164+D165-D167-D168+D170+D171-D173-D174)/(1+$D$5)^(D95+1-$D$8)</f>
        <v>30085914.897551887</v>
      </c>
      <c r="E176" s="52">
        <f t="shared" si="161"/>
        <v>46167412.971393511</v>
      </c>
      <c r="F176" s="52">
        <f t="shared" si="161"/>
        <v>40111004.773322351</v>
      </c>
      <c r="G176" s="52">
        <f t="shared" si="161"/>
        <v>-4372507.4758476559</v>
      </c>
      <c r="H176" s="52">
        <f t="shared" si="161"/>
        <v>-4393036.6104576793</v>
      </c>
      <c r="I176" s="52">
        <f t="shared" si="161"/>
        <v>-4218197.1664089244</v>
      </c>
      <c r="J176" s="52">
        <f t="shared" si="161"/>
        <v>-4049075.6339704935</v>
      </c>
      <c r="K176" s="52">
        <f t="shared" si="161"/>
        <v>-3885584.8857320375</v>
      </c>
      <c r="L176" s="52">
        <f t="shared" si="161"/>
        <v>-4142048.5890331138</v>
      </c>
      <c r="M176" s="52">
        <f t="shared" si="161"/>
        <v>-3988047.1418290529</v>
      </c>
      <c r="N176" s="52">
        <f t="shared" si="161"/>
        <v>1974122.1458631167</v>
      </c>
      <c r="O176" s="52">
        <f t="shared" si="161"/>
        <v>-3659219.4740777249</v>
      </c>
      <c r="P176" s="52">
        <f t="shared" si="161"/>
        <v>-4183830.6778284665</v>
      </c>
      <c r="Q176" s="52">
        <f t="shared" si="161"/>
        <v>-4017354.4837176264</v>
      </c>
      <c r="R176" s="52">
        <f t="shared" si="161"/>
        <v>-3840941.2290997365</v>
      </c>
      <c r="S176" s="52">
        <f t="shared" si="161"/>
        <v>-3671627.7340457612</v>
      </c>
      <c r="T176" s="52">
        <f t="shared" si="161"/>
        <v>-4344798.7054631477</v>
      </c>
      <c r="U176" s="52">
        <f t="shared" si="161"/>
        <v>-4162448.2295196014</v>
      </c>
      <c r="V176" s="52">
        <f t="shared" si="161"/>
        <v>-3972995.3209754955</v>
      </c>
      <c r="W176" s="75">
        <f t="shared" si="161"/>
        <v>-9310381.2089184988</v>
      </c>
    </row>
    <row r="177" spans="2:23" s="10" customFormat="1" x14ac:dyDescent="0.2">
      <c r="B177" s="9" t="s">
        <v>2</v>
      </c>
      <c r="D177" s="52">
        <f t="shared" ref="D177:W177" si="162">(D97-D100+D103-D106+D109-D112+D115-D118+D121-D124+D127-D130+D133-D136+D139-D142+D145-D148+D151-D154+D157-D160+D163-D166+D169-D172)/(1+$D$5)^(D95+1-$D$8)</f>
        <v>0</v>
      </c>
      <c r="E177" s="52">
        <f t="shared" si="162"/>
        <v>0</v>
      </c>
      <c r="F177" s="52">
        <f t="shared" si="162"/>
        <v>-4212579.6032358399</v>
      </c>
      <c r="G177" s="52">
        <f t="shared" si="162"/>
        <v>-2590751.1557273213</v>
      </c>
      <c r="H177" s="52">
        <f t="shared" si="162"/>
        <v>-1947791.1378984856</v>
      </c>
      <c r="I177" s="52">
        <f t="shared" si="162"/>
        <v>-492610.56404082506</v>
      </c>
      <c r="J177" s="52">
        <f t="shared" si="162"/>
        <v>879032.00338422216</v>
      </c>
      <c r="K177" s="52">
        <f t="shared" si="162"/>
        <v>2168313.1488307142</v>
      </c>
      <c r="L177" s="52">
        <f t="shared" si="162"/>
        <v>2383218.6267013005</v>
      </c>
      <c r="M177" s="52">
        <f t="shared" si="162"/>
        <v>3548262.254988011</v>
      </c>
      <c r="N177" s="52">
        <f t="shared" si="162"/>
        <v>4637251.3230129434</v>
      </c>
      <c r="O177" s="52">
        <f t="shared" si="162"/>
        <v>5658738.6484467573</v>
      </c>
      <c r="P177" s="52">
        <f t="shared" si="162"/>
        <v>5457450.9405649398</v>
      </c>
      <c r="Q177" s="52">
        <f t="shared" si="162"/>
        <v>6392024.5820949208</v>
      </c>
      <c r="R177" s="52">
        <f t="shared" si="162"/>
        <v>7259147.6853624107</v>
      </c>
      <c r="S177" s="52">
        <f t="shared" si="162"/>
        <v>8071873.9014835106</v>
      </c>
      <c r="T177" s="52">
        <f t="shared" si="162"/>
        <v>7618566.2214838536</v>
      </c>
      <c r="U177" s="52">
        <f t="shared" si="162"/>
        <v>8365719.6521883477</v>
      </c>
      <c r="V177" s="52">
        <f t="shared" si="162"/>
        <v>9060005.4049396887</v>
      </c>
      <c r="W177" s="75">
        <f t="shared" si="162"/>
        <v>17787162.689798281</v>
      </c>
    </row>
    <row r="178" spans="2:23" s="10" customFormat="1" x14ac:dyDescent="0.2">
      <c r="B178" s="9"/>
      <c r="D178" s="54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70"/>
    </row>
    <row r="179" spans="2:23" s="10" customFormat="1" ht="16" thickBot="1" x14ac:dyDescent="0.25">
      <c r="B179" s="66" t="s">
        <v>55</v>
      </c>
      <c r="C179" s="23"/>
      <c r="D179" s="91">
        <f>SUM(D177:W177)-SUM(D176:W176)</f>
        <v>31916674.401171595</v>
      </c>
      <c r="E179" s="92"/>
      <c r="F179" s="93"/>
      <c r="G179" s="51"/>
      <c r="H179" s="94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63"/>
    </row>
    <row r="180" spans="2:23" s="10" customFormat="1" x14ac:dyDescent="0.2"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</sheetData>
  <mergeCells count="54">
    <mergeCell ref="B25:B27"/>
    <mergeCell ref="B10:B12"/>
    <mergeCell ref="B13:B15"/>
    <mergeCell ref="B16:B18"/>
    <mergeCell ref="B19:B21"/>
    <mergeCell ref="B22:B24"/>
    <mergeCell ref="B49:B51"/>
    <mergeCell ref="B52:B54"/>
    <mergeCell ref="B55:B57"/>
    <mergeCell ref="B28:B30"/>
    <mergeCell ref="B31:B33"/>
    <mergeCell ref="B34:B36"/>
    <mergeCell ref="B37:B39"/>
    <mergeCell ref="B40:B42"/>
    <mergeCell ref="B4:C4"/>
    <mergeCell ref="B5:C5"/>
    <mergeCell ref="B97:B99"/>
    <mergeCell ref="B100:B102"/>
    <mergeCell ref="B73:B75"/>
    <mergeCell ref="B76:B78"/>
    <mergeCell ref="B79:B81"/>
    <mergeCell ref="B82:B84"/>
    <mergeCell ref="B85:B87"/>
    <mergeCell ref="B58:B60"/>
    <mergeCell ref="B61:B63"/>
    <mergeCell ref="B64:B66"/>
    <mergeCell ref="B67:B69"/>
    <mergeCell ref="B70:B72"/>
    <mergeCell ref="B43:B45"/>
    <mergeCell ref="B46:B48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63:B165"/>
    <mergeCell ref="B166:B168"/>
    <mergeCell ref="B169:B171"/>
    <mergeCell ref="B172:B174"/>
    <mergeCell ref="B148:B150"/>
    <mergeCell ref="B151:B153"/>
    <mergeCell ref="B154:B156"/>
    <mergeCell ref="B157:B159"/>
    <mergeCell ref="B160:B1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B1:N124"/>
  <sheetViews>
    <sheetView topLeftCell="B1" zoomScale="74" zoomScaleNormal="60" workbookViewId="0">
      <selection activeCell="G54" sqref="G54"/>
    </sheetView>
  </sheetViews>
  <sheetFormatPr baseColWidth="10" defaultColWidth="8.83203125" defaultRowHeight="15" x14ac:dyDescent="0.2"/>
  <cols>
    <col min="1" max="1" width="2.5" customWidth="1"/>
    <col min="2" max="2" width="31.83203125" customWidth="1"/>
    <col min="3" max="3" width="27.5" customWidth="1"/>
    <col min="4" max="5" width="18" customWidth="1"/>
    <col min="6" max="7" width="17.83203125" customWidth="1"/>
    <col min="8" max="8" width="13.83203125" customWidth="1"/>
    <col min="9" max="9" width="31.83203125" customWidth="1"/>
    <col min="10" max="10" width="27.5" customWidth="1"/>
    <col min="11" max="14" width="18" customWidth="1"/>
    <col min="15" max="15" width="13.83203125" customWidth="1"/>
  </cols>
  <sheetData>
    <row r="1" spans="2:14" ht="14.5" customHeight="1" x14ac:dyDescent="0.2"/>
    <row r="2" spans="2:14" ht="29" x14ac:dyDescent="0.35">
      <c r="B2" s="36" t="s">
        <v>57</v>
      </c>
      <c r="M2" s="10"/>
      <c r="N2" s="10"/>
    </row>
    <row r="3" spans="2:14" ht="14.5" customHeight="1" thickBot="1" x14ac:dyDescent="0.4">
      <c r="B3" s="36"/>
      <c r="M3" s="10"/>
      <c r="N3" s="10"/>
    </row>
    <row r="4" spans="2:14" s="5" customFormat="1" ht="29" customHeight="1" x14ac:dyDescent="0.2">
      <c r="B4" s="301" t="s">
        <v>117</v>
      </c>
      <c r="C4" s="302"/>
      <c r="D4" s="300">
        <v>2030</v>
      </c>
      <c r="E4" s="300"/>
      <c r="F4" s="298">
        <v>2050</v>
      </c>
      <c r="G4" s="299"/>
      <c r="H4" s="3"/>
      <c r="I4" s="301" t="s">
        <v>118</v>
      </c>
      <c r="J4" s="302"/>
      <c r="K4" s="300">
        <v>2030</v>
      </c>
      <c r="L4" s="300"/>
      <c r="M4" s="298">
        <v>2050</v>
      </c>
      <c r="N4" s="299"/>
    </row>
    <row r="5" spans="2:14" ht="29" customHeight="1" x14ac:dyDescent="0.2">
      <c r="B5" s="303"/>
      <c r="C5" s="304"/>
      <c r="D5" s="50" t="s">
        <v>7</v>
      </c>
      <c r="E5" s="50" t="s">
        <v>8</v>
      </c>
      <c r="F5" s="50" t="s">
        <v>7</v>
      </c>
      <c r="G5" s="80" t="s">
        <v>8</v>
      </c>
      <c r="H5" s="3"/>
      <c r="I5" s="303"/>
      <c r="J5" s="304"/>
      <c r="K5" s="50" t="s">
        <v>7</v>
      </c>
      <c r="L5" s="50" t="s">
        <v>8</v>
      </c>
      <c r="M5" s="50" t="s">
        <v>7</v>
      </c>
      <c r="N5" s="80" t="s">
        <v>8</v>
      </c>
    </row>
    <row r="6" spans="2:14" ht="14.5" customHeight="1" x14ac:dyDescent="0.2">
      <c r="B6" s="297" t="s">
        <v>68</v>
      </c>
      <c r="C6" s="77" t="s">
        <v>178</v>
      </c>
      <c r="D6" s="79">
        <v>0</v>
      </c>
      <c r="E6" s="79">
        <v>0</v>
      </c>
      <c r="F6" s="79">
        <v>0</v>
      </c>
      <c r="G6" s="81">
        <v>0</v>
      </c>
      <c r="H6" s="3"/>
      <c r="I6" s="297" t="s">
        <v>68</v>
      </c>
      <c r="J6" s="77" t="s">
        <v>178</v>
      </c>
      <c r="K6" s="79">
        <v>0</v>
      </c>
      <c r="L6" s="79">
        <v>0</v>
      </c>
      <c r="M6" s="79">
        <v>0</v>
      </c>
      <c r="N6" s="81">
        <v>0</v>
      </c>
    </row>
    <row r="7" spans="2:14" ht="14.5" customHeight="1" x14ac:dyDescent="0.2">
      <c r="B7" s="297"/>
      <c r="C7" s="78" t="s">
        <v>179</v>
      </c>
      <c r="D7" s="79">
        <v>0</v>
      </c>
      <c r="E7" s="79">
        <v>0</v>
      </c>
      <c r="F7" s="79">
        <v>0</v>
      </c>
      <c r="G7" s="81">
        <v>0</v>
      </c>
      <c r="H7" s="3"/>
      <c r="I7" s="297"/>
      <c r="J7" s="78" t="s">
        <v>179</v>
      </c>
      <c r="K7" s="79">
        <v>0</v>
      </c>
      <c r="L7" s="79">
        <v>0</v>
      </c>
      <c r="M7" s="79">
        <v>0</v>
      </c>
      <c r="N7" s="81">
        <v>0</v>
      </c>
    </row>
    <row r="8" spans="2:14" ht="14.5" customHeight="1" x14ac:dyDescent="0.2">
      <c r="B8" s="297"/>
      <c r="C8" s="78" t="s">
        <v>180</v>
      </c>
      <c r="D8" s="79">
        <v>0</v>
      </c>
      <c r="E8" s="79">
        <v>0</v>
      </c>
      <c r="F8" s="79">
        <v>0</v>
      </c>
      <c r="G8" s="81">
        <v>0</v>
      </c>
      <c r="H8" s="3"/>
      <c r="I8" s="297"/>
      <c r="J8" s="78" t="s">
        <v>180</v>
      </c>
      <c r="K8" s="79">
        <v>0</v>
      </c>
      <c r="L8" s="79">
        <v>0</v>
      </c>
      <c r="M8" s="79">
        <v>0</v>
      </c>
      <c r="N8" s="81">
        <v>0</v>
      </c>
    </row>
    <row r="9" spans="2:14" ht="14.5" customHeight="1" x14ac:dyDescent="0.2">
      <c r="B9" s="297"/>
      <c r="C9" s="78" t="s">
        <v>66</v>
      </c>
      <c r="D9" s="79">
        <v>0</v>
      </c>
      <c r="E9" s="79">
        <v>0</v>
      </c>
      <c r="F9" s="79">
        <v>0</v>
      </c>
      <c r="G9" s="81">
        <v>0</v>
      </c>
      <c r="H9" s="3"/>
      <c r="I9" s="297"/>
      <c r="J9" s="78" t="s">
        <v>66</v>
      </c>
      <c r="K9" s="79">
        <v>0</v>
      </c>
      <c r="L9" s="79">
        <v>0</v>
      </c>
      <c r="M9" s="79">
        <v>0</v>
      </c>
      <c r="N9" s="81">
        <v>0</v>
      </c>
    </row>
    <row r="10" spans="2:14" ht="14.5" customHeight="1" x14ac:dyDescent="0.2">
      <c r="B10" s="297"/>
      <c r="C10" s="78" t="s">
        <v>181</v>
      </c>
      <c r="D10" s="79">
        <v>0</v>
      </c>
      <c r="E10" s="79">
        <v>0</v>
      </c>
      <c r="F10" s="79">
        <v>0</v>
      </c>
      <c r="G10" s="81">
        <v>0</v>
      </c>
      <c r="H10" s="3"/>
      <c r="I10" s="297"/>
      <c r="J10" s="78" t="s">
        <v>181</v>
      </c>
      <c r="K10" s="79">
        <v>0</v>
      </c>
      <c r="L10" s="79">
        <v>0</v>
      </c>
      <c r="M10" s="79">
        <v>0</v>
      </c>
      <c r="N10" s="81">
        <v>0</v>
      </c>
    </row>
    <row r="11" spans="2:14" ht="14.5" customHeight="1" x14ac:dyDescent="0.2">
      <c r="B11" s="297"/>
      <c r="C11" s="286" t="s">
        <v>59</v>
      </c>
      <c r="D11" s="79">
        <v>0</v>
      </c>
      <c r="E11" s="79">
        <v>0</v>
      </c>
      <c r="F11" s="79">
        <v>0</v>
      </c>
      <c r="G11" s="81">
        <v>0</v>
      </c>
      <c r="H11" s="3"/>
      <c r="I11" s="297"/>
      <c r="J11" s="286" t="s">
        <v>59</v>
      </c>
      <c r="K11" s="79">
        <v>0</v>
      </c>
      <c r="L11" s="79">
        <v>0</v>
      </c>
      <c r="M11" s="79">
        <v>0</v>
      </c>
      <c r="N11" s="81">
        <v>0</v>
      </c>
    </row>
    <row r="12" spans="2:14" ht="14.5" customHeight="1" x14ac:dyDescent="0.2">
      <c r="B12" s="297"/>
      <c r="C12" s="286" t="s">
        <v>60</v>
      </c>
      <c r="D12" s="79">
        <v>0</v>
      </c>
      <c r="E12" s="79">
        <v>0</v>
      </c>
      <c r="F12" s="79">
        <v>0</v>
      </c>
      <c r="G12" s="81">
        <v>0</v>
      </c>
      <c r="H12" s="3"/>
      <c r="I12" s="297"/>
      <c r="J12" s="286" t="s">
        <v>60</v>
      </c>
      <c r="K12" s="79">
        <v>0</v>
      </c>
      <c r="L12" s="79">
        <v>0</v>
      </c>
      <c r="M12" s="79">
        <v>0</v>
      </c>
      <c r="N12" s="81">
        <v>0</v>
      </c>
    </row>
    <row r="13" spans="2:14" ht="14.5" customHeight="1" x14ac:dyDescent="0.2">
      <c r="B13" s="297"/>
      <c r="C13" s="286" t="s">
        <v>61</v>
      </c>
      <c r="D13" s="79">
        <v>0</v>
      </c>
      <c r="E13" s="79">
        <v>0</v>
      </c>
      <c r="F13" s="79">
        <v>0</v>
      </c>
      <c r="G13" s="81">
        <v>0</v>
      </c>
      <c r="H13" s="3"/>
      <c r="I13" s="297"/>
      <c r="J13" s="286" t="s">
        <v>61</v>
      </c>
      <c r="K13" s="79">
        <v>0</v>
      </c>
      <c r="L13" s="79">
        <v>0</v>
      </c>
      <c r="M13" s="79">
        <v>0</v>
      </c>
      <c r="N13" s="81">
        <v>0</v>
      </c>
    </row>
    <row r="14" spans="2:14" ht="14.5" customHeight="1" x14ac:dyDescent="0.2">
      <c r="B14" s="297"/>
      <c r="C14" s="286" t="s">
        <v>62</v>
      </c>
      <c r="D14" s="79">
        <v>0</v>
      </c>
      <c r="E14" s="79">
        <v>0</v>
      </c>
      <c r="F14" s="79">
        <v>0</v>
      </c>
      <c r="G14" s="81">
        <v>0</v>
      </c>
      <c r="H14" s="3"/>
      <c r="I14" s="297"/>
      <c r="J14" s="286" t="s">
        <v>62</v>
      </c>
      <c r="K14" s="79">
        <v>0</v>
      </c>
      <c r="L14" s="79">
        <v>0</v>
      </c>
      <c r="M14" s="79">
        <v>0</v>
      </c>
      <c r="N14" s="81">
        <v>0</v>
      </c>
    </row>
    <row r="15" spans="2:14" ht="14.5" customHeight="1" x14ac:dyDescent="0.2">
      <c r="B15" s="297"/>
      <c r="C15" s="286" t="s">
        <v>63</v>
      </c>
      <c r="D15" s="79">
        <v>0</v>
      </c>
      <c r="E15" s="79">
        <v>0</v>
      </c>
      <c r="F15" s="79">
        <v>0</v>
      </c>
      <c r="G15" s="81">
        <v>0</v>
      </c>
      <c r="H15" s="3"/>
      <c r="I15" s="297"/>
      <c r="J15" s="286" t="s">
        <v>63</v>
      </c>
      <c r="K15" s="79">
        <v>0</v>
      </c>
      <c r="L15" s="79">
        <v>0</v>
      </c>
      <c r="M15" s="79">
        <v>0</v>
      </c>
      <c r="N15" s="81">
        <v>0</v>
      </c>
    </row>
    <row r="16" spans="2:14" ht="14.5" customHeight="1" x14ac:dyDescent="0.2">
      <c r="B16" s="297"/>
      <c r="C16" s="286" t="s">
        <v>64</v>
      </c>
      <c r="D16" s="79">
        <v>0</v>
      </c>
      <c r="E16" s="79">
        <v>0</v>
      </c>
      <c r="F16" s="79">
        <v>0</v>
      </c>
      <c r="G16" s="81">
        <v>0</v>
      </c>
      <c r="H16" s="34"/>
      <c r="I16" s="297"/>
      <c r="J16" s="286" t="s">
        <v>64</v>
      </c>
      <c r="K16" s="79">
        <v>0</v>
      </c>
      <c r="L16" s="79">
        <v>0</v>
      </c>
      <c r="M16" s="79">
        <v>0</v>
      </c>
      <c r="N16" s="81">
        <v>0</v>
      </c>
    </row>
    <row r="17" spans="2:14" x14ac:dyDescent="0.2">
      <c r="B17" s="297"/>
      <c r="C17" s="286" t="s">
        <v>65</v>
      </c>
      <c r="D17" s="79">
        <v>0</v>
      </c>
      <c r="E17" s="79">
        <v>0</v>
      </c>
      <c r="F17" s="79">
        <v>0</v>
      </c>
      <c r="G17" s="81">
        <v>0</v>
      </c>
      <c r="H17" s="34"/>
      <c r="I17" s="297"/>
      <c r="J17" s="286" t="s">
        <v>65</v>
      </c>
      <c r="K17" s="79">
        <v>0</v>
      </c>
      <c r="L17" s="79">
        <v>0</v>
      </c>
      <c r="M17" s="79">
        <v>0</v>
      </c>
      <c r="N17" s="81">
        <v>0</v>
      </c>
    </row>
    <row r="18" spans="2:14" x14ac:dyDescent="0.2">
      <c r="B18" s="297"/>
      <c r="C18" s="286" t="s">
        <v>66</v>
      </c>
      <c r="D18" s="79">
        <v>0</v>
      </c>
      <c r="E18" s="79">
        <v>0</v>
      </c>
      <c r="F18" s="79">
        <v>0</v>
      </c>
      <c r="G18" s="81">
        <v>0</v>
      </c>
      <c r="H18" s="34"/>
      <c r="I18" s="297"/>
      <c r="J18" s="286" t="s">
        <v>66</v>
      </c>
      <c r="K18" s="79">
        <v>0</v>
      </c>
      <c r="L18" s="79">
        <v>0</v>
      </c>
      <c r="M18" s="79">
        <v>0</v>
      </c>
      <c r="N18" s="81">
        <v>0</v>
      </c>
    </row>
    <row r="19" spans="2:14" x14ac:dyDescent="0.2">
      <c r="B19" s="297" t="s">
        <v>67</v>
      </c>
      <c r="C19" s="77" t="s">
        <v>178</v>
      </c>
      <c r="D19" s="79">
        <v>0</v>
      </c>
      <c r="E19" s="79">
        <v>0</v>
      </c>
      <c r="F19" s="79">
        <v>0</v>
      </c>
      <c r="G19" s="81">
        <v>0</v>
      </c>
      <c r="I19" s="297" t="s">
        <v>67</v>
      </c>
      <c r="J19" s="77" t="s">
        <v>178</v>
      </c>
      <c r="K19" s="79">
        <v>0</v>
      </c>
      <c r="L19" s="79">
        <v>0</v>
      </c>
      <c r="M19" s="79">
        <v>0</v>
      </c>
      <c r="N19" s="81">
        <v>0</v>
      </c>
    </row>
    <row r="20" spans="2:14" x14ac:dyDescent="0.2">
      <c r="B20" s="297"/>
      <c r="C20" s="78" t="s">
        <v>179</v>
      </c>
      <c r="D20" s="79">
        <v>0</v>
      </c>
      <c r="E20" s="79">
        <v>0</v>
      </c>
      <c r="F20" s="79">
        <v>0</v>
      </c>
      <c r="G20" s="81">
        <v>0</v>
      </c>
      <c r="I20" s="297"/>
      <c r="J20" s="78" t="s">
        <v>179</v>
      </c>
      <c r="K20" s="79">
        <v>0</v>
      </c>
      <c r="L20" s="79">
        <v>0</v>
      </c>
      <c r="M20" s="79">
        <v>0</v>
      </c>
      <c r="N20" s="81">
        <v>0</v>
      </c>
    </row>
    <row r="21" spans="2:14" x14ac:dyDescent="0.2">
      <c r="B21" s="297"/>
      <c r="C21" s="78" t="s">
        <v>180</v>
      </c>
      <c r="D21" s="79">
        <v>0</v>
      </c>
      <c r="E21" s="79">
        <v>0</v>
      </c>
      <c r="F21" s="79">
        <v>0</v>
      </c>
      <c r="G21" s="81">
        <v>0</v>
      </c>
      <c r="I21" s="297"/>
      <c r="J21" s="78" t="s">
        <v>180</v>
      </c>
      <c r="K21" s="79">
        <v>0</v>
      </c>
      <c r="L21" s="79">
        <v>0</v>
      </c>
      <c r="M21" s="79">
        <v>0</v>
      </c>
      <c r="N21" s="81">
        <v>0</v>
      </c>
    </row>
    <row r="22" spans="2:14" x14ac:dyDescent="0.2">
      <c r="B22" s="297"/>
      <c r="C22" s="78" t="s">
        <v>66</v>
      </c>
      <c r="D22" s="79">
        <v>0</v>
      </c>
      <c r="E22" s="79">
        <v>0</v>
      </c>
      <c r="F22" s="79">
        <v>0</v>
      </c>
      <c r="G22" s="81">
        <v>0</v>
      </c>
      <c r="I22" s="297"/>
      <c r="J22" s="78" t="s">
        <v>66</v>
      </c>
      <c r="K22" s="79">
        <v>0</v>
      </c>
      <c r="L22" s="79">
        <v>0</v>
      </c>
      <c r="M22" s="79">
        <v>0</v>
      </c>
      <c r="N22" s="81">
        <v>0</v>
      </c>
    </row>
    <row r="23" spans="2:14" x14ac:dyDescent="0.2">
      <c r="B23" s="297"/>
      <c r="C23" s="78" t="s">
        <v>181</v>
      </c>
      <c r="D23" s="79">
        <v>0</v>
      </c>
      <c r="E23" s="79">
        <v>0</v>
      </c>
      <c r="F23" s="79">
        <v>0</v>
      </c>
      <c r="G23" s="81">
        <v>0</v>
      </c>
      <c r="I23" s="297"/>
      <c r="J23" s="78" t="s">
        <v>181</v>
      </c>
      <c r="K23" s="79">
        <v>0</v>
      </c>
      <c r="L23" s="79">
        <v>0</v>
      </c>
      <c r="M23" s="79">
        <v>0</v>
      </c>
      <c r="N23" s="81">
        <v>0</v>
      </c>
    </row>
    <row r="24" spans="2:14" x14ac:dyDescent="0.2">
      <c r="B24" s="297"/>
      <c r="C24" s="286" t="s">
        <v>59</v>
      </c>
      <c r="D24" s="79">
        <v>0</v>
      </c>
      <c r="E24" s="79">
        <v>0</v>
      </c>
      <c r="F24" s="79">
        <v>0</v>
      </c>
      <c r="G24" s="81">
        <v>0</v>
      </c>
      <c r="I24" s="297"/>
      <c r="J24" s="286" t="s">
        <v>59</v>
      </c>
      <c r="K24" s="79">
        <v>0</v>
      </c>
      <c r="L24" s="79">
        <v>0</v>
      </c>
      <c r="M24" s="79">
        <v>0</v>
      </c>
      <c r="N24" s="81">
        <v>0</v>
      </c>
    </row>
    <row r="25" spans="2:14" x14ac:dyDescent="0.2">
      <c r="B25" s="297"/>
      <c r="C25" s="286" t="s">
        <v>60</v>
      </c>
      <c r="D25" s="79">
        <v>0</v>
      </c>
      <c r="E25" s="79">
        <v>0</v>
      </c>
      <c r="F25" s="79">
        <v>0</v>
      </c>
      <c r="G25" s="81">
        <v>0</v>
      </c>
      <c r="I25" s="297"/>
      <c r="J25" s="286" t="s">
        <v>60</v>
      </c>
      <c r="K25" s="79">
        <v>0</v>
      </c>
      <c r="L25" s="79">
        <v>0</v>
      </c>
      <c r="M25" s="79">
        <v>0</v>
      </c>
      <c r="N25" s="81">
        <v>0</v>
      </c>
    </row>
    <row r="26" spans="2:14" x14ac:dyDescent="0.2">
      <c r="B26" s="297"/>
      <c r="C26" s="286" t="s">
        <v>61</v>
      </c>
      <c r="D26" s="79">
        <v>0</v>
      </c>
      <c r="E26" s="79">
        <v>0</v>
      </c>
      <c r="F26" s="79">
        <v>0</v>
      </c>
      <c r="G26" s="81">
        <v>0</v>
      </c>
      <c r="I26" s="297"/>
      <c r="J26" s="286" t="s">
        <v>61</v>
      </c>
      <c r="K26" s="79">
        <v>0</v>
      </c>
      <c r="L26" s="79">
        <v>0</v>
      </c>
      <c r="M26" s="79">
        <v>0</v>
      </c>
      <c r="N26" s="81">
        <v>0</v>
      </c>
    </row>
    <row r="27" spans="2:14" x14ac:dyDescent="0.2">
      <c r="B27" s="297"/>
      <c r="C27" s="286" t="s">
        <v>62</v>
      </c>
      <c r="D27" s="79">
        <v>0</v>
      </c>
      <c r="E27" s="79">
        <v>0</v>
      </c>
      <c r="F27" s="79">
        <v>0</v>
      </c>
      <c r="G27" s="81">
        <v>0</v>
      </c>
      <c r="I27" s="297"/>
      <c r="J27" s="286" t="s">
        <v>62</v>
      </c>
      <c r="K27" s="79">
        <v>0</v>
      </c>
      <c r="L27" s="79">
        <v>0</v>
      </c>
      <c r="M27" s="79">
        <v>0</v>
      </c>
      <c r="N27" s="81">
        <v>0</v>
      </c>
    </row>
    <row r="28" spans="2:14" x14ac:dyDescent="0.2">
      <c r="B28" s="297"/>
      <c r="C28" s="286" t="s">
        <v>63</v>
      </c>
      <c r="D28" s="79">
        <v>0</v>
      </c>
      <c r="E28" s="79">
        <v>0</v>
      </c>
      <c r="F28" s="79">
        <v>0</v>
      </c>
      <c r="G28" s="81">
        <v>0</v>
      </c>
      <c r="I28" s="297"/>
      <c r="J28" s="286" t="s">
        <v>63</v>
      </c>
      <c r="K28" s="79">
        <v>0</v>
      </c>
      <c r="L28" s="79">
        <v>0</v>
      </c>
      <c r="M28" s="79">
        <v>0</v>
      </c>
      <c r="N28" s="81">
        <v>0</v>
      </c>
    </row>
    <row r="29" spans="2:14" x14ac:dyDescent="0.2">
      <c r="B29" s="297"/>
      <c r="C29" s="286" t="s">
        <v>64</v>
      </c>
      <c r="D29" s="79">
        <v>0</v>
      </c>
      <c r="E29" s="79">
        <v>0</v>
      </c>
      <c r="F29" s="79">
        <v>0</v>
      </c>
      <c r="G29" s="81">
        <v>0</v>
      </c>
      <c r="I29" s="297"/>
      <c r="J29" s="286" t="s">
        <v>64</v>
      </c>
      <c r="K29" s="79">
        <v>0</v>
      </c>
      <c r="L29" s="79">
        <v>0</v>
      </c>
      <c r="M29" s="79">
        <v>0</v>
      </c>
      <c r="N29" s="81">
        <v>0</v>
      </c>
    </row>
    <row r="30" spans="2:14" x14ac:dyDescent="0.2">
      <c r="B30" s="297"/>
      <c r="C30" s="286" t="s">
        <v>65</v>
      </c>
      <c r="D30" s="79">
        <v>0</v>
      </c>
      <c r="E30" s="79">
        <v>0</v>
      </c>
      <c r="F30" s="79">
        <v>0</v>
      </c>
      <c r="G30" s="81">
        <v>0</v>
      </c>
      <c r="I30" s="297"/>
      <c r="J30" s="286" t="s">
        <v>65</v>
      </c>
      <c r="K30" s="79">
        <v>0</v>
      </c>
      <c r="L30" s="79">
        <v>0</v>
      </c>
      <c r="M30" s="79">
        <v>0</v>
      </c>
      <c r="N30" s="81">
        <v>0</v>
      </c>
    </row>
    <row r="31" spans="2:14" x14ac:dyDescent="0.2">
      <c r="B31" s="297"/>
      <c r="C31" s="286" t="s">
        <v>66</v>
      </c>
      <c r="D31" s="79">
        <v>0</v>
      </c>
      <c r="E31" s="79">
        <v>0</v>
      </c>
      <c r="F31" s="79">
        <v>0</v>
      </c>
      <c r="G31" s="81">
        <v>0</v>
      </c>
      <c r="I31" s="297"/>
      <c r="J31" s="286" t="s">
        <v>66</v>
      </c>
      <c r="K31" s="79">
        <v>0</v>
      </c>
      <c r="L31" s="79">
        <v>0</v>
      </c>
      <c r="M31" s="79">
        <v>0</v>
      </c>
      <c r="N31" s="81">
        <v>0</v>
      </c>
    </row>
    <row r="32" spans="2:14" ht="32" x14ac:dyDescent="0.2">
      <c r="B32" s="265" t="s">
        <v>69</v>
      </c>
      <c r="C32" s="266" t="s">
        <v>76</v>
      </c>
      <c r="D32" s="184">
        <v>0</v>
      </c>
      <c r="E32" s="184">
        <v>0</v>
      </c>
      <c r="F32" s="184">
        <v>0</v>
      </c>
      <c r="G32" s="185">
        <v>0</v>
      </c>
      <c r="I32" s="265" t="s">
        <v>69</v>
      </c>
      <c r="J32" s="266" t="s">
        <v>76</v>
      </c>
      <c r="K32" s="184">
        <v>0</v>
      </c>
      <c r="L32" s="184">
        <v>0</v>
      </c>
      <c r="M32" s="184">
        <v>0</v>
      </c>
      <c r="N32" s="185">
        <v>0</v>
      </c>
    </row>
    <row r="33" spans="2:14" ht="17" thickBot="1" x14ac:dyDescent="0.25">
      <c r="B33" s="82" t="s">
        <v>75</v>
      </c>
      <c r="C33" s="186" t="s">
        <v>77</v>
      </c>
      <c r="D33" s="187">
        <v>0</v>
      </c>
      <c r="E33" s="187">
        <v>0</v>
      </c>
      <c r="F33" s="187">
        <v>0</v>
      </c>
      <c r="G33" s="188">
        <v>0</v>
      </c>
      <c r="I33" s="82" t="s">
        <v>75</v>
      </c>
      <c r="J33" s="186" t="s">
        <v>77</v>
      </c>
      <c r="K33" s="187">
        <v>0</v>
      </c>
      <c r="L33" s="187">
        <v>0</v>
      </c>
      <c r="M33" s="187">
        <v>0</v>
      </c>
      <c r="N33" s="188">
        <v>0</v>
      </c>
    </row>
    <row r="35" spans="2:14" x14ac:dyDescent="0.2">
      <c r="B35" t="s">
        <v>94</v>
      </c>
      <c r="C35" s="203" t="s">
        <v>183</v>
      </c>
    </row>
    <row r="36" spans="2:14" x14ac:dyDescent="0.2">
      <c r="B36" t="s">
        <v>95</v>
      </c>
      <c r="C36" s="204" t="s">
        <v>184</v>
      </c>
    </row>
    <row r="37" spans="2:14" x14ac:dyDescent="0.2">
      <c r="B37" t="s">
        <v>96</v>
      </c>
      <c r="C37" s="204" t="s">
        <v>182</v>
      </c>
    </row>
    <row r="38" spans="2:14" ht="16" thickBot="1" x14ac:dyDescent="0.25"/>
    <row r="39" spans="2:14" ht="27" customHeight="1" x14ac:dyDescent="0.3">
      <c r="B39" s="200" t="str">
        <f>CONCATENATE("Disaster impacts (",C35,")")</f>
        <v>Disaster impacts (Floods)</v>
      </c>
      <c r="C39" s="201"/>
      <c r="D39" s="201"/>
      <c r="E39" s="202"/>
      <c r="F39" s="37"/>
      <c r="H39" s="95" t="str">
        <f>CONCATENATE("Change in disaster impacts (",C35,")")</f>
        <v>Change in disaster impacts (Floods)</v>
      </c>
      <c r="I39" s="8"/>
      <c r="J39" s="8"/>
      <c r="K39" s="8"/>
      <c r="L39" s="8"/>
      <c r="M39" s="8"/>
      <c r="N39" s="21"/>
    </row>
    <row r="40" spans="2:14" s="15" customFormat="1" x14ac:dyDescent="0.2">
      <c r="B40" s="18"/>
      <c r="C40" s="19"/>
      <c r="D40" s="310">
        <f>'Baseline scenario'!D4</f>
        <v>2022</v>
      </c>
      <c r="E40" s="311"/>
      <c r="H40" s="18"/>
      <c r="I40" s="19"/>
      <c r="J40" s="19"/>
      <c r="K40" s="258">
        <v>2030</v>
      </c>
      <c r="L40" s="258"/>
      <c r="M40" s="258">
        <v>2050</v>
      </c>
      <c r="N40" s="259"/>
    </row>
    <row r="41" spans="2:14" ht="16" x14ac:dyDescent="0.2">
      <c r="B41" s="11"/>
      <c r="C41" s="6"/>
      <c r="D41" s="32" t="s">
        <v>7</v>
      </c>
      <c r="E41" s="83" t="s">
        <v>8</v>
      </c>
      <c r="H41" s="11"/>
      <c r="I41" s="6"/>
      <c r="J41" s="6"/>
      <c r="K41" s="210" t="s">
        <v>7</v>
      </c>
      <c r="L41" s="210" t="s">
        <v>8</v>
      </c>
      <c r="M41" s="210" t="s">
        <v>7</v>
      </c>
      <c r="N41" s="149" t="s">
        <v>8</v>
      </c>
    </row>
    <row r="42" spans="2:14" x14ac:dyDescent="0.2">
      <c r="B42" s="307" t="s">
        <v>14</v>
      </c>
      <c r="C42" s="308"/>
      <c r="D42" s="308"/>
      <c r="E42" s="309"/>
      <c r="H42" s="267" t="s">
        <v>14</v>
      </c>
      <c r="I42" s="268"/>
      <c r="J42" s="268"/>
      <c r="K42" s="268"/>
      <c r="L42" s="268"/>
      <c r="M42" s="268"/>
      <c r="N42" s="269"/>
    </row>
    <row r="43" spans="2:14" x14ac:dyDescent="0.2">
      <c r="B43" s="9" t="s">
        <v>70</v>
      </c>
      <c r="C43" s="10"/>
      <c r="D43" s="312">
        <v>5</v>
      </c>
      <c r="E43" s="313"/>
      <c r="F43" t="s">
        <v>18</v>
      </c>
      <c r="H43" s="9" t="s">
        <v>70</v>
      </c>
      <c r="I43" s="10"/>
      <c r="J43" s="10"/>
      <c r="K43" s="262">
        <v>5</v>
      </c>
      <c r="L43" s="262">
        <v>5</v>
      </c>
      <c r="M43" s="262">
        <v>5</v>
      </c>
      <c r="N43" s="263">
        <v>5</v>
      </c>
    </row>
    <row r="44" spans="2:14" x14ac:dyDescent="0.2">
      <c r="B44" s="9" t="s">
        <v>71</v>
      </c>
      <c r="C44" s="10"/>
      <c r="D44" s="79">
        <v>0</v>
      </c>
      <c r="E44" s="81">
        <v>0</v>
      </c>
      <c r="H44" s="9" t="s">
        <v>71</v>
      </c>
      <c r="I44" s="10"/>
      <c r="J44" s="10"/>
      <c r="K44" s="102">
        <f t="shared" ref="K44:L47" si="0">D44</f>
        <v>0</v>
      </c>
      <c r="L44" s="102">
        <f t="shared" si="0"/>
        <v>0</v>
      </c>
      <c r="M44" s="102">
        <v>0</v>
      </c>
      <c r="N44" s="103">
        <v>0</v>
      </c>
    </row>
    <row r="45" spans="2:14" x14ac:dyDescent="0.2">
      <c r="B45" s="9" t="s">
        <v>72</v>
      </c>
      <c r="C45" s="10"/>
      <c r="D45" s="79">
        <v>0</v>
      </c>
      <c r="E45" s="81">
        <v>0</v>
      </c>
      <c r="H45" s="9" t="s">
        <v>72</v>
      </c>
      <c r="I45" s="10"/>
      <c r="J45" s="10"/>
      <c r="K45" s="102">
        <f t="shared" si="0"/>
        <v>0</v>
      </c>
      <c r="L45" s="102">
        <f t="shared" si="0"/>
        <v>0</v>
      </c>
      <c r="M45" s="102">
        <v>0</v>
      </c>
      <c r="N45" s="103">
        <v>0</v>
      </c>
    </row>
    <row r="46" spans="2:14" ht="13" customHeight="1" x14ac:dyDescent="0.2">
      <c r="B46" s="9" t="s">
        <v>73</v>
      </c>
      <c r="C46" s="10"/>
      <c r="D46" s="84">
        <v>0</v>
      </c>
      <c r="E46" s="85">
        <v>0</v>
      </c>
      <c r="H46" s="9" t="s">
        <v>73</v>
      </c>
      <c r="I46" s="10"/>
      <c r="J46" s="10"/>
      <c r="K46" s="104">
        <f t="shared" si="0"/>
        <v>0</v>
      </c>
      <c r="L46" s="104">
        <f t="shared" si="0"/>
        <v>0</v>
      </c>
      <c r="M46" s="104">
        <f>D46</f>
        <v>0</v>
      </c>
      <c r="N46" s="105">
        <f>E46</f>
        <v>0</v>
      </c>
    </row>
    <row r="47" spans="2:14" x14ac:dyDescent="0.2">
      <c r="B47" s="9" t="s">
        <v>74</v>
      </c>
      <c r="C47" s="10"/>
      <c r="D47" s="84">
        <v>0</v>
      </c>
      <c r="E47" s="85">
        <v>0</v>
      </c>
      <c r="H47" s="9" t="s">
        <v>74</v>
      </c>
      <c r="I47" s="10"/>
      <c r="J47" s="10"/>
      <c r="K47" s="104">
        <f t="shared" si="0"/>
        <v>0</v>
      </c>
      <c r="L47" s="104">
        <f t="shared" si="0"/>
        <v>0</v>
      </c>
      <c r="M47" s="104">
        <f>D47</f>
        <v>0</v>
      </c>
      <c r="N47" s="105">
        <f>E47</f>
        <v>0</v>
      </c>
    </row>
    <row r="48" spans="2:14" x14ac:dyDescent="0.2">
      <c r="B48" s="307" t="s">
        <v>15</v>
      </c>
      <c r="C48" s="308"/>
      <c r="D48" s="308"/>
      <c r="E48" s="309"/>
      <c r="H48" s="267" t="s">
        <v>15</v>
      </c>
      <c r="I48" s="268"/>
      <c r="J48" s="268"/>
      <c r="K48" s="268"/>
      <c r="L48" s="268"/>
      <c r="M48" s="268"/>
      <c r="N48" s="269"/>
    </row>
    <row r="49" spans="2:14" x14ac:dyDescent="0.2">
      <c r="B49" s="9" t="s">
        <v>70</v>
      </c>
      <c r="C49" s="10"/>
      <c r="D49" s="295">
        <v>10</v>
      </c>
      <c r="E49" s="296"/>
      <c r="H49" s="9" t="s">
        <v>70</v>
      </c>
      <c r="I49" s="10"/>
      <c r="J49" s="10"/>
      <c r="K49" s="262">
        <v>10</v>
      </c>
      <c r="L49" s="262">
        <v>10</v>
      </c>
      <c r="M49" s="262">
        <v>10</v>
      </c>
      <c r="N49" s="262">
        <v>10</v>
      </c>
    </row>
    <row r="50" spans="2:14" x14ac:dyDescent="0.2">
      <c r="B50" s="9" t="s">
        <v>71</v>
      </c>
      <c r="C50" s="10"/>
      <c r="D50" s="79">
        <v>0</v>
      </c>
      <c r="E50" s="81">
        <v>0</v>
      </c>
      <c r="H50" s="9" t="s">
        <v>71</v>
      </c>
      <c r="I50" s="10"/>
      <c r="J50" s="10"/>
      <c r="K50" s="102">
        <f t="shared" ref="K50:L53" si="1">D50</f>
        <v>0</v>
      </c>
      <c r="L50" s="102">
        <f t="shared" si="1"/>
        <v>0</v>
      </c>
      <c r="M50" s="102">
        <f t="shared" ref="M50:N53" si="2">D50</f>
        <v>0</v>
      </c>
      <c r="N50" s="103">
        <f t="shared" si="2"/>
        <v>0</v>
      </c>
    </row>
    <row r="51" spans="2:14" x14ac:dyDescent="0.2">
      <c r="B51" s="9" t="s">
        <v>72</v>
      </c>
      <c r="C51" s="10"/>
      <c r="D51" s="79">
        <v>0</v>
      </c>
      <c r="E51" s="81">
        <v>0</v>
      </c>
      <c r="H51" s="9" t="s">
        <v>72</v>
      </c>
      <c r="I51" s="10"/>
      <c r="J51" s="10"/>
      <c r="K51" s="102">
        <f t="shared" si="1"/>
        <v>0</v>
      </c>
      <c r="L51" s="102">
        <f t="shared" si="1"/>
        <v>0</v>
      </c>
      <c r="M51" s="102">
        <f t="shared" si="2"/>
        <v>0</v>
      </c>
      <c r="N51" s="103">
        <f t="shared" si="2"/>
        <v>0</v>
      </c>
    </row>
    <row r="52" spans="2:14" x14ac:dyDescent="0.2">
      <c r="B52" s="9" t="s">
        <v>73</v>
      </c>
      <c r="C52" s="10"/>
      <c r="D52" s="84">
        <v>0</v>
      </c>
      <c r="E52" s="85">
        <v>0</v>
      </c>
      <c r="H52" s="9" t="s">
        <v>73</v>
      </c>
      <c r="I52" s="10"/>
      <c r="J52" s="10"/>
      <c r="K52" s="104">
        <f t="shared" si="1"/>
        <v>0</v>
      </c>
      <c r="L52" s="104">
        <f t="shared" si="1"/>
        <v>0</v>
      </c>
      <c r="M52" s="104">
        <f t="shared" si="2"/>
        <v>0</v>
      </c>
      <c r="N52" s="105">
        <f t="shared" si="2"/>
        <v>0</v>
      </c>
    </row>
    <row r="53" spans="2:14" x14ac:dyDescent="0.2">
      <c r="B53" s="9" t="s">
        <v>74</v>
      </c>
      <c r="C53" s="10"/>
      <c r="D53" s="84">
        <v>0</v>
      </c>
      <c r="E53" s="85">
        <v>0</v>
      </c>
      <c r="F53" t="s">
        <v>18</v>
      </c>
      <c r="H53" s="9" t="s">
        <v>74</v>
      </c>
      <c r="I53" s="10"/>
      <c r="J53" s="10"/>
      <c r="K53" s="104">
        <f t="shared" si="1"/>
        <v>0</v>
      </c>
      <c r="L53" s="104">
        <f t="shared" si="1"/>
        <v>0</v>
      </c>
      <c r="M53" s="104">
        <f t="shared" si="2"/>
        <v>0</v>
      </c>
      <c r="N53" s="105">
        <f t="shared" si="2"/>
        <v>0</v>
      </c>
    </row>
    <row r="54" spans="2:14" x14ac:dyDescent="0.2">
      <c r="B54" s="307" t="s">
        <v>16</v>
      </c>
      <c r="C54" s="308"/>
      <c r="D54" s="308"/>
      <c r="E54" s="309"/>
      <c r="H54" s="267" t="s">
        <v>16</v>
      </c>
      <c r="I54" s="268"/>
      <c r="J54" s="268"/>
      <c r="K54" s="268"/>
      <c r="L54" s="268"/>
      <c r="M54" s="268"/>
      <c r="N54" s="269"/>
    </row>
    <row r="55" spans="2:14" x14ac:dyDescent="0.2">
      <c r="B55" s="9" t="s">
        <v>70</v>
      </c>
      <c r="C55" s="10"/>
      <c r="D55" s="295">
        <v>100</v>
      </c>
      <c r="E55" s="296"/>
      <c r="H55" s="9" t="s">
        <v>70</v>
      </c>
      <c r="I55" s="10"/>
      <c r="J55" s="10"/>
      <c r="K55" s="262">
        <v>100</v>
      </c>
      <c r="L55" s="262">
        <v>100</v>
      </c>
      <c r="M55" s="262">
        <v>100</v>
      </c>
      <c r="N55" s="263">
        <v>100</v>
      </c>
    </row>
    <row r="56" spans="2:14" x14ac:dyDescent="0.2">
      <c r="B56" s="9" t="s">
        <v>71</v>
      </c>
      <c r="C56" s="10"/>
      <c r="D56" s="79">
        <v>0</v>
      </c>
      <c r="E56" s="81">
        <v>0</v>
      </c>
      <c r="H56" s="9" t="s">
        <v>71</v>
      </c>
      <c r="I56" s="10"/>
      <c r="J56" s="10"/>
      <c r="K56" s="102">
        <f t="shared" ref="K56:L59" si="3">D56</f>
        <v>0</v>
      </c>
      <c r="L56" s="102">
        <f t="shared" si="3"/>
        <v>0</v>
      </c>
      <c r="M56" s="102">
        <f t="shared" ref="M56:N59" si="4">D56</f>
        <v>0</v>
      </c>
      <c r="N56" s="103">
        <f t="shared" si="4"/>
        <v>0</v>
      </c>
    </row>
    <row r="57" spans="2:14" x14ac:dyDescent="0.2">
      <c r="B57" s="9" t="s">
        <v>72</v>
      </c>
      <c r="C57" s="10"/>
      <c r="D57" s="79">
        <v>0</v>
      </c>
      <c r="E57" s="81">
        <v>0</v>
      </c>
      <c r="H57" s="9" t="s">
        <v>72</v>
      </c>
      <c r="I57" s="10"/>
      <c r="J57" s="10"/>
      <c r="K57" s="102">
        <f t="shared" si="3"/>
        <v>0</v>
      </c>
      <c r="L57" s="102">
        <f t="shared" si="3"/>
        <v>0</v>
      </c>
      <c r="M57" s="102">
        <f t="shared" si="4"/>
        <v>0</v>
      </c>
      <c r="N57" s="103">
        <f t="shared" si="4"/>
        <v>0</v>
      </c>
    </row>
    <row r="58" spans="2:14" x14ac:dyDescent="0.2">
      <c r="B58" s="9" t="s">
        <v>73</v>
      </c>
      <c r="C58" s="10"/>
      <c r="D58" s="84">
        <v>0</v>
      </c>
      <c r="E58" s="85">
        <v>0</v>
      </c>
      <c r="H58" s="9" t="s">
        <v>73</v>
      </c>
      <c r="I58" s="10"/>
      <c r="J58" s="10"/>
      <c r="K58" s="104">
        <f t="shared" si="3"/>
        <v>0</v>
      </c>
      <c r="L58" s="104">
        <f t="shared" si="3"/>
        <v>0</v>
      </c>
      <c r="M58" s="104">
        <f t="shared" si="4"/>
        <v>0</v>
      </c>
      <c r="N58" s="105">
        <f t="shared" si="4"/>
        <v>0</v>
      </c>
    </row>
    <row r="59" spans="2:14" x14ac:dyDescent="0.2">
      <c r="B59" s="9" t="s">
        <v>74</v>
      </c>
      <c r="C59" s="10"/>
      <c r="D59" s="84">
        <v>0</v>
      </c>
      <c r="E59" s="85">
        <v>0</v>
      </c>
      <c r="H59" s="9" t="s">
        <v>74</v>
      </c>
      <c r="I59" s="10"/>
      <c r="J59" s="10"/>
      <c r="K59" s="104">
        <f t="shared" si="3"/>
        <v>0</v>
      </c>
      <c r="L59" s="104">
        <f t="shared" si="3"/>
        <v>0</v>
      </c>
      <c r="M59" s="104">
        <f t="shared" si="4"/>
        <v>0</v>
      </c>
      <c r="N59" s="105">
        <f t="shared" si="4"/>
        <v>0</v>
      </c>
    </row>
    <row r="60" spans="2:14" x14ac:dyDescent="0.2">
      <c r="B60" s="307" t="s">
        <v>17</v>
      </c>
      <c r="C60" s="308"/>
      <c r="D60" s="308"/>
      <c r="E60" s="309"/>
      <c r="H60" s="267" t="s">
        <v>17</v>
      </c>
      <c r="I60" s="268"/>
      <c r="J60" s="268"/>
      <c r="K60" s="268"/>
      <c r="L60" s="268"/>
      <c r="M60" s="268"/>
      <c r="N60" s="269"/>
    </row>
    <row r="61" spans="2:14" x14ac:dyDescent="0.2">
      <c r="B61" s="9" t="s">
        <v>70</v>
      </c>
      <c r="C61" s="10"/>
      <c r="D61" s="295">
        <v>1000</v>
      </c>
      <c r="E61" s="296"/>
      <c r="H61" s="9" t="s">
        <v>70</v>
      </c>
      <c r="I61" s="10"/>
      <c r="J61" s="10"/>
      <c r="K61" s="262">
        <v>1000</v>
      </c>
      <c r="L61" s="262">
        <v>1000</v>
      </c>
      <c r="M61" s="262">
        <v>1000</v>
      </c>
      <c r="N61" s="263">
        <v>1000</v>
      </c>
    </row>
    <row r="62" spans="2:14" x14ac:dyDescent="0.2">
      <c r="B62" s="9" t="s">
        <v>71</v>
      </c>
      <c r="C62" s="10"/>
      <c r="D62" s="79">
        <v>0</v>
      </c>
      <c r="E62" s="81">
        <v>0</v>
      </c>
      <c r="H62" s="9" t="s">
        <v>71</v>
      </c>
      <c r="I62" s="10"/>
      <c r="J62" s="10"/>
      <c r="K62" s="102">
        <f t="shared" ref="K62:L65" si="5">D62</f>
        <v>0</v>
      </c>
      <c r="L62" s="102">
        <f t="shared" si="5"/>
        <v>0</v>
      </c>
      <c r="M62" s="102">
        <f t="shared" ref="M62:N65" si="6">D62</f>
        <v>0</v>
      </c>
      <c r="N62" s="103">
        <f t="shared" si="6"/>
        <v>0</v>
      </c>
    </row>
    <row r="63" spans="2:14" x14ac:dyDescent="0.2">
      <c r="B63" s="9" t="s">
        <v>72</v>
      </c>
      <c r="C63" s="10"/>
      <c r="D63" s="79">
        <v>0</v>
      </c>
      <c r="E63" s="81">
        <v>0</v>
      </c>
      <c r="H63" s="9" t="s">
        <v>72</v>
      </c>
      <c r="I63" s="10"/>
      <c r="J63" s="10"/>
      <c r="K63" s="102">
        <f t="shared" si="5"/>
        <v>0</v>
      </c>
      <c r="L63" s="102">
        <f t="shared" si="5"/>
        <v>0</v>
      </c>
      <c r="M63" s="102">
        <f t="shared" si="6"/>
        <v>0</v>
      </c>
      <c r="N63" s="103">
        <f t="shared" si="6"/>
        <v>0</v>
      </c>
    </row>
    <row r="64" spans="2:14" x14ac:dyDescent="0.2">
      <c r="B64" s="9" t="s">
        <v>73</v>
      </c>
      <c r="C64" s="10"/>
      <c r="D64" s="84">
        <v>0</v>
      </c>
      <c r="E64" s="85">
        <v>0</v>
      </c>
      <c r="F64" t="s">
        <v>18</v>
      </c>
      <c r="H64" s="9" t="s">
        <v>73</v>
      </c>
      <c r="I64" s="10"/>
      <c r="J64" s="10"/>
      <c r="K64" s="104">
        <f t="shared" si="5"/>
        <v>0</v>
      </c>
      <c r="L64" s="104">
        <f t="shared" si="5"/>
        <v>0</v>
      </c>
      <c r="M64" s="104">
        <f t="shared" si="6"/>
        <v>0</v>
      </c>
      <c r="N64" s="105">
        <f t="shared" si="6"/>
        <v>0</v>
      </c>
    </row>
    <row r="65" spans="2:14" ht="16" thickBot="1" x14ac:dyDescent="0.25">
      <c r="B65" s="13" t="s">
        <v>74</v>
      </c>
      <c r="C65" s="14"/>
      <c r="D65" s="86">
        <v>0</v>
      </c>
      <c r="E65" s="87">
        <v>0</v>
      </c>
      <c r="H65" s="13" t="s">
        <v>74</v>
      </c>
      <c r="I65" s="14"/>
      <c r="J65" s="14"/>
      <c r="K65" s="106">
        <f t="shared" si="5"/>
        <v>0</v>
      </c>
      <c r="L65" s="106">
        <f t="shared" si="5"/>
        <v>0</v>
      </c>
      <c r="M65" s="106">
        <f t="shared" si="6"/>
        <v>0</v>
      </c>
      <c r="N65" s="107">
        <f t="shared" si="6"/>
        <v>0</v>
      </c>
    </row>
    <row r="66" spans="2:14" ht="16" thickBot="1" x14ac:dyDescent="0.25">
      <c r="B66" s="10"/>
      <c r="C66" s="10"/>
      <c r="D66" s="88"/>
      <c r="E66" s="88"/>
      <c r="H66" s="10"/>
      <c r="I66" s="10"/>
      <c r="J66" s="10"/>
      <c r="K66" s="10"/>
    </row>
    <row r="67" spans="2:14" ht="24" x14ac:dyDescent="0.3">
      <c r="B67" s="200" t="str">
        <f>CONCATENATE("Disaster impacts (",C36,")")</f>
        <v>Disaster impacts (Landslides)</v>
      </c>
      <c r="C67" s="201"/>
      <c r="D67" s="201"/>
      <c r="E67" s="202"/>
      <c r="H67" s="95" t="str">
        <f>CONCATENATE("Change in disaster impacts (",C36,")")</f>
        <v>Change in disaster impacts (Landslides)</v>
      </c>
      <c r="I67" s="8"/>
      <c r="J67" s="8"/>
      <c r="K67" s="8"/>
      <c r="L67" s="8"/>
      <c r="M67" s="8"/>
      <c r="N67" s="21"/>
    </row>
    <row r="68" spans="2:14" x14ac:dyDescent="0.2">
      <c r="B68" s="28"/>
      <c r="C68" s="19"/>
      <c r="D68" s="310">
        <f>'Baseline scenario'!D4</f>
        <v>2022</v>
      </c>
      <c r="E68" s="311"/>
      <c r="H68" s="18"/>
      <c r="I68" s="19"/>
      <c r="J68" s="19"/>
      <c r="K68" s="258">
        <v>2030</v>
      </c>
      <c r="L68" s="258"/>
      <c r="M68" s="258">
        <v>2050</v>
      </c>
      <c r="N68" s="259"/>
    </row>
    <row r="69" spans="2:14" ht="16" x14ac:dyDescent="0.2">
      <c r="B69" s="11"/>
      <c r="C69" s="10"/>
      <c r="D69" s="32" t="s">
        <v>7</v>
      </c>
      <c r="E69" s="83" t="s">
        <v>8</v>
      </c>
      <c r="H69" s="11"/>
      <c r="I69" s="6"/>
      <c r="J69" s="6"/>
      <c r="K69" s="210" t="s">
        <v>7</v>
      </c>
      <c r="L69" s="210" t="s">
        <v>8</v>
      </c>
      <c r="M69" s="210" t="s">
        <v>7</v>
      </c>
      <c r="N69" s="149" t="s">
        <v>8</v>
      </c>
    </row>
    <row r="70" spans="2:14" x14ac:dyDescent="0.2">
      <c r="B70" s="307" t="s">
        <v>14</v>
      </c>
      <c r="C70" s="308"/>
      <c r="D70" s="308"/>
      <c r="E70" s="309"/>
      <c r="H70" s="267" t="s">
        <v>14</v>
      </c>
      <c r="I70" s="268"/>
      <c r="J70" s="268"/>
      <c r="K70" s="268"/>
      <c r="L70" s="268"/>
      <c r="M70" s="268"/>
      <c r="N70" s="269"/>
    </row>
    <row r="71" spans="2:14" x14ac:dyDescent="0.2">
      <c r="B71" s="9" t="s">
        <v>70</v>
      </c>
      <c r="C71" s="10"/>
      <c r="D71" s="295">
        <v>5</v>
      </c>
      <c r="E71" s="296"/>
      <c r="H71" s="9" t="s">
        <v>70</v>
      </c>
      <c r="I71" s="10"/>
      <c r="J71" s="10"/>
      <c r="K71" s="262">
        <v>5</v>
      </c>
      <c r="L71" s="262">
        <v>5</v>
      </c>
      <c r="M71" s="262">
        <v>5</v>
      </c>
      <c r="N71" s="263">
        <v>5</v>
      </c>
    </row>
    <row r="72" spans="2:14" x14ac:dyDescent="0.2">
      <c r="B72" s="9" t="s">
        <v>71</v>
      </c>
      <c r="C72" s="10"/>
      <c r="D72" s="79">
        <v>0</v>
      </c>
      <c r="E72" s="81">
        <v>0</v>
      </c>
      <c r="H72" s="9" t="s">
        <v>71</v>
      </c>
      <c r="I72" s="10"/>
      <c r="J72" s="10"/>
      <c r="K72" s="102">
        <f t="shared" ref="K72:L75" si="7">D72</f>
        <v>0</v>
      </c>
      <c r="L72" s="102">
        <f t="shared" si="7"/>
        <v>0</v>
      </c>
      <c r="M72" s="102">
        <f t="shared" ref="M72:N75" si="8">D72</f>
        <v>0</v>
      </c>
      <c r="N72" s="103">
        <f t="shared" si="8"/>
        <v>0</v>
      </c>
    </row>
    <row r="73" spans="2:14" x14ac:dyDescent="0.2">
      <c r="B73" s="9" t="s">
        <v>72</v>
      </c>
      <c r="C73" s="10"/>
      <c r="D73" s="79">
        <v>0</v>
      </c>
      <c r="E73" s="81">
        <v>0</v>
      </c>
      <c r="H73" s="9" t="s">
        <v>72</v>
      </c>
      <c r="I73" s="10"/>
      <c r="J73" s="10"/>
      <c r="K73" s="102">
        <f t="shared" si="7"/>
        <v>0</v>
      </c>
      <c r="L73" s="102">
        <f t="shared" si="7"/>
        <v>0</v>
      </c>
      <c r="M73" s="102">
        <f t="shared" si="8"/>
        <v>0</v>
      </c>
      <c r="N73" s="103">
        <f t="shared" si="8"/>
        <v>0</v>
      </c>
    </row>
    <row r="74" spans="2:14" x14ac:dyDescent="0.2">
      <c r="B74" s="9" t="s">
        <v>73</v>
      </c>
      <c r="C74" s="10"/>
      <c r="D74" s="84">
        <v>0</v>
      </c>
      <c r="E74" s="85">
        <v>0</v>
      </c>
      <c r="H74" s="9" t="s">
        <v>73</v>
      </c>
      <c r="I74" s="10"/>
      <c r="J74" s="10"/>
      <c r="K74" s="104">
        <f t="shared" si="7"/>
        <v>0</v>
      </c>
      <c r="L74" s="104">
        <f t="shared" si="7"/>
        <v>0</v>
      </c>
      <c r="M74" s="104">
        <f t="shared" si="8"/>
        <v>0</v>
      </c>
      <c r="N74" s="105">
        <f t="shared" si="8"/>
        <v>0</v>
      </c>
    </row>
    <row r="75" spans="2:14" x14ac:dyDescent="0.2">
      <c r="B75" s="9" t="s">
        <v>74</v>
      </c>
      <c r="C75" s="10"/>
      <c r="D75" s="84">
        <v>0</v>
      </c>
      <c r="E75" s="85">
        <v>0</v>
      </c>
      <c r="H75" s="9" t="s">
        <v>74</v>
      </c>
      <c r="I75" s="10"/>
      <c r="J75" s="10"/>
      <c r="K75" s="104">
        <f t="shared" si="7"/>
        <v>0</v>
      </c>
      <c r="L75" s="104">
        <f t="shared" si="7"/>
        <v>0</v>
      </c>
      <c r="M75" s="104">
        <f t="shared" si="8"/>
        <v>0</v>
      </c>
      <c r="N75" s="105">
        <f t="shared" si="8"/>
        <v>0</v>
      </c>
    </row>
    <row r="76" spans="2:14" x14ac:dyDescent="0.2">
      <c r="B76" s="307" t="s">
        <v>15</v>
      </c>
      <c r="C76" s="308"/>
      <c r="D76" s="308"/>
      <c r="E76" s="309"/>
      <c r="H76" s="267" t="s">
        <v>15</v>
      </c>
      <c r="I76" s="268"/>
      <c r="J76" s="268"/>
      <c r="K76" s="268"/>
      <c r="L76" s="268"/>
      <c r="M76" s="268"/>
      <c r="N76" s="269"/>
    </row>
    <row r="77" spans="2:14" x14ac:dyDescent="0.2">
      <c r="B77" s="9" t="s">
        <v>70</v>
      </c>
      <c r="C77" s="10"/>
      <c r="D77" s="295">
        <v>10</v>
      </c>
      <c r="E77" s="296"/>
      <c r="H77" s="9" t="s">
        <v>70</v>
      </c>
      <c r="I77" s="10"/>
      <c r="J77" s="10"/>
      <c r="K77" s="262">
        <v>10</v>
      </c>
      <c r="L77" s="262">
        <v>10</v>
      </c>
      <c r="M77" s="262">
        <v>10</v>
      </c>
      <c r="N77" s="263">
        <v>10</v>
      </c>
    </row>
    <row r="78" spans="2:14" x14ac:dyDescent="0.2">
      <c r="B78" s="9" t="s">
        <v>71</v>
      </c>
      <c r="C78" s="10"/>
      <c r="D78" s="79">
        <v>0</v>
      </c>
      <c r="E78" s="81">
        <v>0</v>
      </c>
      <c r="H78" s="9" t="s">
        <v>71</v>
      </c>
      <c r="I78" s="10"/>
      <c r="J78" s="10"/>
      <c r="K78" s="102">
        <f t="shared" ref="K78:L81" si="9">D78</f>
        <v>0</v>
      </c>
      <c r="L78" s="102">
        <f t="shared" si="9"/>
        <v>0</v>
      </c>
      <c r="M78" s="102">
        <f t="shared" ref="M78:N81" si="10">D78</f>
        <v>0</v>
      </c>
      <c r="N78" s="103">
        <f t="shared" si="10"/>
        <v>0</v>
      </c>
    </row>
    <row r="79" spans="2:14" x14ac:dyDescent="0.2">
      <c r="B79" s="9" t="s">
        <v>72</v>
      </c>
      <c r="C79" s="10"/>
      <c r="D79" s="79">
        <v>0</v>
      </c>
      <c r="E79" s="81">
        <v>0</v>
      </c>
      <c r="H79" s="9" t="s">
        <v>72</v>
      </c>
      <c r="I79" s="10"/>
      <c r="J79" s="10"/>
      <c r="K79" s="102">
        <f t="shared" si="9"/>
        <v>0</v>
      </c>
      <c r="L79" s="102">
        <f t="shared" si="9"/>
        <v>0</v>
      </c>
      <c r="M79" s="102">
        <f t="shared" si="10"/>
        <v>0</v>
      </c>
      <c r="N79" s="103">
        <f t="shared" si="10"/>
        <v>0</v>
      </c>
    </row>
    <row r="80" spans="2:14" x14ac:dyDescent="0.2">
      <c r="B80" s="9" t="s">
        <v>73</v>
      </c>
      <c r="C80" s="10"/>
      <c r="D80" s="84">
        <v>0</v>
      </c>
      <c r="E80" s="85">
        <v>0</v>
      </c>
      <c r="H80" s="9" t="s">
        <v>73</v>
      </c>
      <c r="I80" s="10"/>
      <c r="J80" s="10"/>
      <c r="K80" s="104">
        <f t="shared" si="9"/>
        <v>0</v>
      </c>
      <c r="L80" s="104">
        <f t="shared" si="9"/>
        <v>0</v>
      </c>
      <c r="M80" s="104">
        <f t="shared" si="10"/>
        <v>0</v>
      </c>
      <c r="N80" s="105">
        <f t="shared" si="10"/>
        <v>0</v>
      </c>
    </row>
    <row r="81" spans="2:14" x14ac:dyDescent="0.2">
      <c r="B81" s="9" t="s">
        <v>74</v>
      </c>
      <c r="C81" s="10"/>
      <c r="D81" s="84">
        <v>0</v>
      </c>
      <c r="E81" s="85">
        <v>0</v>
      </c>
      <c r="H81" s="9" t="s">
        <v>74</v>
      </c>
      <c r="I81" s="10"/>
      <c r="J81" s="10"/>
      <c r="K81" s="104">
        <f t="shared" si="9"/>
        <v>0</v>
      </c>
      <c r="L81" s="104">
        <f t="shared" si="9"/>
        <v>0</v>
      </c>
      <c r="M81" s="104">
        <f t="shared" si="10"/>
        <v>0</v>
      </c>
      <c r="N81" s="105">
        <f t="shared" si="10"/>
        <v>0</v>
      </c>
    </row>
    <row r="82" spans="2:14" x14ac:dyDescent="0.2">
      <c r="B82" s="307" t="s">
        <v>16</v>
      </c>
      <c r="C82" s="308"/>
      <c r="D82" s="308"/>
      <c r="E82" s="309"/>
      <c r="H82" s="267" t="s">
        <v>16</v>
      </c>
      <c r="I82" s="268"/>
      <c r="J82" s="268"/>
      <c r="K82" s="268"/>
      <c r="L82" s="268"/>
      <c r="M82" s="268"/>
      <c r="N82" s="269"/>
    </row>
    <row r="83" spans="2:14" x14ac:dyDescent="0.2">
      <c r="B83" s="9" t="s">
        <v>70</v>
      </c>
      <c r="C83" s="10"/>
      <c r="D83" s="295">
        <v>100</v>
      </c>
      <c r="E83" s="296"/>
      <c r="H83" s="9" t="s">
        <v>70</v>
      </c>
      <c r="I83" s="10"/>
      <c r="J83" s="10"/>
      <c r="K83" s="262">
        <v>100</v>
      </c>
      <c r="L83" s="262">
        <v>100</v>
      </c>
      <c r="M83" s="262">
        <v>100</v>
      </c>
      <c r="N83" s="263">
        <v>100</v>
      </c>
    </row>
    <row r="84" spans="2:14" x14ac:dyDescent="0.2">
      <c r="B84" s="9" t="s">
        <v>71</v>
      </c>
      <c r="C84" s="10"/>
      <c r="D84" s="79">
        <v>0</v>
      </c>
      <c r="E84" s="81">
        <v>0</v>
      </c>
      <c r="H84" s="9" t="s">
        <v>71</v>
      </c>
      <c r="I84" s="10"/>
      <c r="J84" s="10"/>
      <c r="K84" s="102">
        <f t="shared" ref="K84:L87" si="11">D84</f>
        <v>0</v>
      </c>
      <c r="L84" s="102">
        <f t="shared" si="11"/>
        <v>0</v>
      </c>
      <c r="M84" s="102">
        <f t="shared" ref="M84:N87" si="12">D84</f>
        <v>0</v>
      </c>
      <c r="N84" s="103">
        <f t="shared" si="12"/>
        <v>0</v>
      </c>
    </row>
    <row r="85" spans="2:14" x14ac:dyDescent="0.2">
      <c r="B85" s="9" t="s">
        <v>72</v>
      </c>
      <c r="C85" s="10"/>
      <c r="D85" s="79">
        <v>0</v>
      </c>
      <c r="E85" s="81">
        <v>0</v>
      </c>
      <c r="H85" s="9" t="s">
        <v>72</v>
      </c>
      <c r="I85" s="10"/>
      <c r="J85" s="10"/>
      <c r="K85" s="102">
        <f t="shared" si="11"/>
        <v>0</v>
      </c>
      <c r="L85" s="102">
        <f t="shared" si="11"/>
        <v>0</v>
      </c>
      <c r="M85" s="102">
        <f t="shared" si="12"/>
        <v>0</v>
      </c>
      <c r="N85" s="103">
        <f t="shared" si="12"/>
        <v>0</v>
      </c>
    </row>
    <row r="86" spans="2:14" x14ac:dyDescent="0.2">
      <c r="B86" s="9" t="s">
        <v>73</v>
      </c>
      <c r="C86" s="10"/>
      <c r="D86" s="84">
        <v>0</v>
      </c>
      <c r="E86" s="85">
        <v>0</v>
      </c>
      <c r="H86" s="9" t="s">
        <v>73</v>
      </c>
      <c r="I86" s="10"/>
      <c r="J86" s="10"/>
      <c r="K86" s="104">
        <f t="shared" si="11"/>
        <v>0</v>
      </c>
      <c r="L86" s="104">
        <f t="shared" si="11"/>
        <v>0</v>
      </c>
      <c r="M86" s="104">
        <f t="shared" si="12"/>
        <v>0</v>
      </c>
      <c r="N86" s="105">
        <f t="shared" si="12"/>
        <v>0</v>
      </c>
    </row>
    <row r="87" spans="2:14" x14ac:dyDescent="0.2">
      <c r="B87" s="9" t="s">
        <v>74</v>
      </c>
      <c r="C87" s="10"/>
      <c r="D87" s="84">
        <v>0</v>
      </c>
      <c r="E87" s="85">
        <v>0</v>
      </c>
      <c r="H87" s="9" t="s">
        <v>74</v>
      </c>
      <c r="I87" s="10"/>
      <c r="J87" s="10"/>
      <c r="K87" s="104">
        <f t="shared" si="11"/>
        <v>0</v>
      </c>
      <c r="L87" s="104">
        <f t="shared" si="11"/>
        <v>0</v>
      </c>
      <c r="M87" s="104">
        <f t="shared" si="12"/>
        <v>0</v>
      </c>
      <c r="N87" s="105">
        <f t="shared" si="12"/>
        <v>0</v>
      </c>
    </row>
    <row r="88" spans="2:14" x14ac:dyDescent="0.2">
      <c r="B88" s="307" t="s">
        <v>17</v>
      </c>
      <c r="C88" s="308"/>
      <c r="D88" s="308"/>
      <c r="E88" s="309"/>
      <c r="H88" s="267" t="s">
        <v>17</v>
      </c>
      <c r="I88" s="268"/>
      <c r="J88" s="268"/>
      <c r="K88" s="268"/>
      <c r="L88" s="268"/>
      <c r="M88" s="268"/>
      <c r="N88" s="269"/>
    </row>
    <row r="89" spans="2:14" x14ac:dyDescent="0.2">
      <c r="B89" s="9" t="s">
        <v>70</v>
      </c>
      <c r="C89" s="10"/>
      <c r="D89" s="295">
        <v>1000</v>
      </c>
      <c r="E89" s="296"/>
      <c r="H89" s="9" t="s">
        <v>70</v>
      </c>
      <c r="I89" s="10"/>
      <c r="J89" s="10"/>
      <c r="K89" s="262">
        <v>1000</v>
      </c>
      <c r="L89" s="262">
        <v>1000</v>
      </c>
      <c r="M89" s="262">
        <v>1000</v>
      </c>
      <c r="N89" s="263">
        <v>1000</v>
      </c>
    </row>
    <row r="90" spans="2:14" x14ac:dyDescent="0.2">
      <c r="B90" s="9" t="s">
        <v>71</v>
      </c>
      <c r="C90" s="10"/>
      <c r="D90" s="79">
        <v>0</v>
      </c>
      <c r="E90" s="81">
        <v>0</v>
      </c>
      <c r="H90" s="9" t="s">
        <v>71</v>
      </c>
      <c r="I90" s="10"/>
      <c r="J90" s="10"/>
      <c r="K90" s="102">
        <f t="shared" ref="K90:L93" si="13">D90</f>
        <v>0</v>
      </c>
      <c r="L90" s="102">
        <f t="shared" si="13"/>
        <v>0</v>
      </c>
      <c r="M90" s="102">
        <f t="shared" ref="M90:N93" si="14">D90</f>
        <v>0</v>
      </c>
      <c r="N90" s="103">
        <f t="shared" si="14"/>
        <v>0</v>
      </c>
    </row>
    <row r="91" spans="2:14" x14ac:dyDescent="0.2">
      <c r="B91" s="9" t="s">
        <v>72</v>
      </c>
      <c r="C91" s="10"/>
      <c r="D91" s="79">
        <v>0</v>
      </c>
      <c r="E91" s="81">
        <v>0</v>
      </c>
      <c r="H91" s="9" t="s">
        <v>72</v>
      </c>
      <c r="I91" s="10"/>
      <c r="J91" s="10"/>
      <c r="K91" s="102">
        <f t="shared" si="13"/>
        <v>0</v>
      </c>
      <c r="L91" s="102">
        <f t="shared" si="13"/>
        <v>0</v>
      </c>
      <c r="M91" s="102">
        <f t="shared" si="14"/>
        <v>0</v>
      </c>
      <c r="N91" s="103">
        <f t="shared" si="14"/>
        <v>0</v>
      </c>
    </row>
    <row r="92" spans="2:14" x14ac:dyDescent="0.2">
      <c r="B92" s="9" t="s">
        <v>73</v>
      </c>
      <c r="C92" s="10"/>
      <c r="D92" s="84">
        <v>0</v>
      </c>
      <c r="E92" s="85">
        <v>0</v>
      </c>
      <c r="H92" s="9" t="s">
        <v>73</v>
      </c>
      <c r="I92" s="10"/>
      <c r="J92" s="10"/>
      <c r="K92" s="104">
        <f t="shared" si="13"/>
        <v>0</v>
      </c>
      <c r="L92" s="104">
        <f t="shared" si="13"/>
        <v>0</v>
      </c>
      <c r="M92" s="104">
        <f t="shared" si="14"/>
        <v>0</v>
      </c>
      <c r="N92" s="105">
        <f t="shared" si="14"/>
        <v>0</v>
      </c>
    </row>
    <row r="93" spans="2:14" ht="16" thickBot="1" x14ac:dyDescent="0.25">
      <c r="B93" s="13" t="s">
        <v>74</v>
      </c>
      <c r="C93" s="14"/>
      <c r="D93" s="86">
        <v>0</v>
      </c>
      <c r="E93" s="87">
        <v>0</v>
      </c>
      <c r="H93" s="13" t="s">
        <v>74</v>
      </c>
      <c r="I93" s="14"/>
      <c r="J93" s="14"/>
      <c r="K93" s="106">
        <f t="shared" si="13"/>
        <v>0</v>
      </c>
      <c r="L93" s="106">
        <f t="shared" si="13"/>
        <v>0</v>
      </c>
      <c r="M93" s="106">
        <f t="shared" si="14"/>
        <v>0</v>
      </c>
      <c r="N93" s="107">
        <f t="shared" si="14"/>
        <v>0</v>
      </c>
    </row>
    <row r="94" spans="2:14" ht="16" thickBot="1" x14ac:dyDescent="0.25">
      <c r="B94" s="10"/>
      <c r="C94" s="10"/>
      <c r="D94" s="88"/>
      <c r="E94" s="88"/>
      <c r="H94" s="10"/>
      <c r="I94" s="10"/>
      <c r="J94" s="10"/>
      <c r="K94" s="10"/>
    </row>
    <row r="95" spans="2:14" ht="24" x14ac:dyDescent="0.3">
      <c r="B95" s="200" t="str">
        <f>CONCATENATE("Disaster impacts (",C37,")")</f>
        <v>Disaster impacts (Strong Winds)</v>
      </c>
      <c r="C95" s="201"/>
      <c r="D95" s="201"/>
      <c r="E95" s="202"/>
      <c r="H95" s="95" t="str">
        <f>CONCATENATE("Change in disaster impacts (",C37,")")</f>
        <v>Change in disaster impacts (Strong Winds)</v>
      </c>
      <c r="I95" s="8"/>
      <c r="J95" s="8"/>
      <c r="K95" s="8"/>
      <c r="L95" s="8"/>
      <c r="M95" s="8"/>
      <c r="N95" s="21"/>
    </row>
    <row r="96" spans="2:14" x14ac:dyDescent="0.2">
      <c r="B96" s="28"/>
      <c r="C96" s="19"/>
      <c r="D96" s="305">
        <f>'Baseline scenario'!D4</f>
        <v>2022</v>
      </c>
      <c r="E96" s="306"/>
      <c r="H96" s="18"/>
      <c r="I96" s="19"/>
      <c r="J96" s="19"/>
      <c r="K96" s="258">
        <v>2030</v>
      </c>
      <c r="L96" s="258"/>
      <c r="M96" s="258">
        <v>2050</v>
      </c>
      <c r="N96" s="259"/>
    </row>
    <row r="97" spans="2:14" ht="16" x14ac:dyDescent="0.2">
      <c r="B97" s="11"/>
      <c r="C97" s="10"/>
      <c r="D97" s="89" t="s">
        <v>7</v>
      </c>
      <c r="E97" s="90" t="s">
        <v>8</v>
      </c>
      <c r="H97" s="11"/>
      <c r="I97" s="6"/>
      <c r="J97" s="6"/>
      <c r="K97" s="210" t="s">
        <v>7</v>
      </c>
      <c r="L97" s="210" t="s">
        <v>8</v>
      </c>
      <c r="M97" s="210" t="s">
        <v>7</v>
      </c>
      <c r="N97" s="149" t="s">
        <v>8</v>
      </c>
    </row>
    <row r="98" spans="2:14" x14ac:dyDescent="0.2">
      <c r="B98" s="307" t="s">
        <v>14</v>
      </c>
      <c r="C98" s="308"/>
      <c r="D98" s="308"/>
      <c r="E98" s="309"/>
      <c r="H98" s="267" t="s">
        <v>14</v>
      </c>
      <c r="I98" s="268"/>
      <c r="J98" s="268"/>
      <c r="K98" s="268"/>
      <c r="L98" s="268"/>
      <c r="M98" s="268"/>
      <c r="N98" s="269"/>
    </row>
    <row r="99" spans="2:14" x14ac:dyDescent="0.2">
      <c r="B99" s="9" t="s">
        <v>70</v>
      </c>
      <c r="C99" s="10"/>
      <c r="D99" s="295">
        <v>5</v>
      </c>
      <c r="E99" s="296"/>
      <c r="H99" s="9" t="s">
        <v>70</v>
      </c>
      <c r="I99" s="10"/>
      <c r="J99" s="10"/>
      <c r="K99" s="262">
        <v>5</v>
      </c>
      <c r="L99" s="262">
        <v>5</v>
      </c>
      <c r="M99" s="262">
        <v>5</v>
      </c>
      <c r="N99" s="263">
        <v>5</v>
      </c>
    </row>
    <row r="100" spans="2:14" x14ac:dyDescent="0.2">
      <c r="B100" s="9" t="s">
        <v>71</v>
      </c>
      <c r="C100" s="10"/>
      <c r="D100" s="79">
        <v>0</v>
      </c>
      <c r="E100" s="81">
        <v>0</v>
      </c>
      <c r="H100" s="9" t="s">
        <v>71</v>
      </c>
      <c r="I100" s="10"/>
      <c r="J100" s="10"/>
      <c r="K100" s="102">
        <f t="shared" ref="K100:L103" si="15">D100</f>
        <v>0</v>
      </c>
      <c r="L100" s="102">
        <f t="shared" si="15"/>
        <v>0</v>
      </c>
      <c r="M100" s="102">
        <f t="shared" ref="M100:N103" si="16">D100</f>
        <v>0</v>
      </c>
      <c r="N100" s="103">
        <f t="shared" si="16"/>
        <v>0</v>
      </c>
    </row>
    <row r="101" spans="2:14" x14ac:dyDescent="0.2">
      <c r="B101" s="9" t="s">
        <v>72</v>
      </c>
      <c r="C101" s="10"/>
      <c r="D101" s="79">
        <v>0</v>
      </c>
      <c r="E101" s="81">
        <v>0</v>
      </c>
      <c r="H101" s="9" t="s">
        <v>72</v>
      </c>
      <c r="I101" s="10"/>
      <c r="J101" s="10"/>
      <c r="K101" s="102">
        <f t="shared" si="15"/>
        <v>0</v>
      </c>
      <c r="L101" s="102">
        <f t="shared" si="15"/>
        <v>0</v>
      </c>
      <c r="M101" s="102">
        <f t="shared" si="16"/>
        <v>0</v>
      </c>
      <c r="N101" s="103">
        <f t="shared" si="16"/>
        <v>0</v>
      </c>
    </row>
    <row r="102" spans="2:14" x14ac:dyDescent="0.2">
      <c r="B102" s="9" t="s">
        <v>73</v>
      </c>
      <c r="C102" s="10"/>
      <c r="D102" s="84">
        <v>0</v>
      </c>
      <c r="E102" s="85">
        <v>0</v>
      </c>
      <c r="H102" s="9" t="s">
        <v>73</v>
      </c>
      <c r="I102" s="10"/>
      <c r="J102" s="10"/>
      <c r="K102" s="104">
        <f t="shared" si="15"/>
        <v>0</v>
      </c>
      <c r="L102" s="104">
        <f t="shared" si="15"/>
        <v>0</v>
      </c>
      <c r="M102" s="104">
        <f t="shared" si="16"/>
        <v>0</v>
      </c>
      <c r="N102" s="105">
        <f t="shared" si="16"/>
        <v>0</v>
      </c>
    </row>
    <row r="103" spans="2:14" x14ac:dyDescent="0.2">
      <c r="B103" s="9" t="s">
        <v>74</v>
      </c>
      <c r="C103" s="10"/>
      <c r="D103" s="84">
        <v>0</v>
      </c>
      <c r="E103" s="85">
        <v>0</v>
      </c>
      <c r="H103" s="9" t="s">
        <v>74</v>
      </c>
      <c r="I103" s="10"/>
      <c r="J103" s="10"/>
      <c r="K103" s="104">
        <f t="shared" si="15"/>
        <v>0</v>
      </c>
      <c r="L103" s="104">
        <f t="shared" si="15"/>
        <v>0</v>
      </c>
      <c r="M103" s="104">
        <f t="shared" si="16"/>
        <v>0</v>
      </c>
      <c r="N103" s="105">
        <f t="shared" si="16"/>
        <v>0</v>
      </c>
    </row>
    <row r="104" spans="2:14" x14ac:dyDescent="0.2">
      <c r="B104" s="307" t="s">
        <v>15</v>
      </c>
      <c r="C104" s="308"/>
      <c r="D104" s="308"/>
      <c r="E104" s="309"/>
      <c r="H104" s="267" t="s">
        <v>15</v>
      </c>
      <c r="I104" s="268"/>
      <c r="J104" s="268"/>
      <c r="K104" s="268"/>
      <c r="L104" s="268"/>
      <c r="M104" s="268"/>
      <c r="N104" s="269"/>
    </row>
    <row r="105" spans="2:14" x14ac:dyDescent="0.2">
      <c r="B105" s="9" t="s">
        <v>70</v>
      </c>
      <c r="C105" s="10"/>
      <c r="D105" s="295">
        <v>10</v>
      </c>
      <c r="E105" s="296"/>
      <c r="H105" s="9" t="s">
        <v>70</v>
      </c>
      <c r="I105" s="10"/>
      <c r="J105" s="10"/>
      <c r="K105" s="257">
        <v>10</v>
      </c>
      <c r="L105" s="257">
        <v>10</v>
      </c>
      <c r="M105" s="262">
        <v>10</v>
      </c>
      <c r="N105" s="263">
        <v>10</v>
      </c>
    </row>
    <row r="106" spans="2:14" x14ac:dyDescent="0.2">
      <c r="B106" s="9" t="s">
        <v>71</v>
      </c>
      <c r="C106" s="10"/>
      <c r="D106" s="79">
        <v>0</v>
      </c>
      <c r="E106" s="81">
        <v>0</v>
      </c>
      <c r="H106" s="9" t="s">
        <v>71</v>
      </c>
      <c r="I106" s="10"/>
      <c r="J106" s="10"/>
      <c r="K106" s="102">
        <f t="shared" ref="K106:L109" si="17">D106</f>
        <v>0</v>
      </c>
      <c r="L106" s="102">
        <f t="shared" si="17"/>
        <v>0</v>
      </c>
      <c r="M106" s="102">
        <f t="shared" ref="M106:N109" si="18">D106</f>
        <v>0</v>
      </c>
      <c r="N106" s="103">
        <f t="shared" si="18"/>
        <v>0</v>
      </c>
    </row>
    <row r="107" spans="2:14" x14ac:dyDescent="0.2">
      <c r="B107" s="9" t="s">
        <v>72</v>
      </c>
      <c r="C107" s="10"/>
      <c r="D107" s="79">
        <v>0</v>
      </c>
      <c r="E107" s="81">
        <v>0</v>
      </c>
      <c r="H107" s="9" t="s">
        <v>72</v>
      </c>
      <c r="I107" s="10"/>
      <c r="J107" s="10"/>
      <c r="K107" s="102">
        <f t="shared" si="17"/>
        <v>0</v>
      </c>
      <c r="L107" s="102">
        <f t="shared" si="17"/>
        <v>0</v>
      </c>
      <c r="M107" s="102">
        <f t="shared" si="18"/>
        <v>0</v>
      </c>
      <c r="N107" s="103">
        <f t="shared" si="18"/>
        <v>0</v>
      </c>
    </row>
    <row r="108" spans="2:14" x14ac:dyDescent="0.2">
      <c r="B108" s="9" t="s">
        <v>73</v>
      </c>
      <c r="C108" s="10"/>
      <c r="D108" s="84">
        <v>0</v>
      </c>
      <c r="E108" s="85">
        <v>0</v>
      </c>
      <c r="H108" s="9" t="s">
        <v>73</v>
      </c>
      <c r="I108" s="10"/>
      <c r="J108" s="10"/>
      <c r="K108" s="104">
        <f t="shared" si="17"/>
        <v>0</v>
      </c>
      <c r="L108" s="104">
        <f t="shared" si="17"/>
        <v>0</v>
      </c>
      <c r="M108" s="104">
        <f t="shared" si="18"/>
        <v>0</v>
      </c>
      <c r="N108" s="105">
        <f t="shared" si="18"/>
        <v>0</v>
      </c>
    </row>
    <row r="109" spans="2:14" x14ac:dyDescent="0.2">
      <c r="B109" s="9" t="s">
        <v>74</v>
      </c>
      <c r="C109" s="10"/>
      <c r="D109" s="84">
        <v>0</v>
      </c>
      <c r="E109" s="85">
        <v>0</v>
      </c>
      <c r="H109" s="9" t="s">
        <v>74</v>
      </c>
      <c r="I109" s="10"/>
      <c r="J109" s="10"/>
      <c r="K109" s="104">
        <f t="shared" si="17"/>
        <v>0</v>
      </c>
      <c r="L109" s="104">
        <f t="shared" si="17"/>
        <v>0</v>
      </c>
      <c r="M109" s="104">
        <f t="shared" si="18"/>
        <v>0</v>
      </c>
      <c r="N109" s="105">
        <f t="shared" si="18"/>
        <v>0</v>
      </c>
    </row>
    <row r="110" spans="2:14" x14ac:dyDescent="0.2">
      <c r="B110" s="307" t="s">
        <v>16</v>
      </c>
      <c r="C110" s="308"/>
      <c r="D110" s="308"/>
      <c r="E110" s="309"/>
      <c r="H110" s="267" t="s">
        <v>16</v>
      </c>
      <c r="I110" s="268"/>
      <c r="J110" s="268"/>
      <c r="K110" s="268"/>
      <c r="L110" s="268"/>
      <c r="M110" s="268"/>
      <c r="N110" s="269"/>
    </row>
    <row r="111" spans="2:14" x14ac:dyDescent="0.2">
      <c r="B111" s="9" t="s">
        <v>70</v>
      </c>
      <c r="C111" s="10"/>
      <c r="D111" s="295">
        <v>100</v>
      </c>
      <c r="E111" s="296"/>
      <c r="H111" s="9" t="s">
        <v>70</v>
      </c>
      <c r="I111" s="10"/>
      <c r="J111" s="10"/>
      <c r="K111" s="257">
        <v>100</v>
      </c>
      <c r="L111" s="257">
        <v>100</v>
      </c>
      <c r="M111" s="262">
        <v>100</v>
      </c>
      <c r="N111" s="263">
        <v>100</v>
      </c>
    </row>
    <row r="112" spans="2:14" x14ac:dyDescent="0.2">
      <c r="B112" s="9" t="s">
        <v>71</v>
      </c>
      <c r="C112" s="10"/>
      <c r="D112" s="79">
        <v>0</v>
      </c>
      <c r="E112" s="81">
        <v>0</v>
      </c>
      <c r="H112" s="9" t="s">
        <v>71</v>
      </c>
      <c r="I112" s="10"/>
      <c r="J112" s="10"/>
      <c r="K112" s="102">
        <f t="shared" ref="K112:L115" si="19">D112</f>
        <v>0</v>
      </c>
      <c r="L112" s="102">
        <f t="shared" si="19"/>
        <v>0</v>
      </c>
      <c r="M112" s="102">
        <f t="shared" ref="M112:N115" si="20">D112</f>
        <v>0</v>
      </c>
      <c r="N112" s="103">
        <f t="shared" si="20"/>
        <v>0</v>
      </c>
    </row>
    <row r="113" spans="2:14" x14ac:dyDescent="0.2">
      <c r="B113" s="9" t="s">
        <v>72</v>
      </c>
      <c r="C113" s="10"/>
      <c r="D113" s="79">
        <v>0</v>
      </c>
      <c r="E113" s="81">
        <v>0</v>
      </c>
      <c r="H113" s="9" t="s">
        <v>72</v>
      </c>
      <c r="I113" s="10"/>
      <c r="J113" s="10"/>
      <c r="K113" s="102">
        <f t="shared" si="19"/>
        <v>0</v>
      </c>
      <c r="L113" s="102">
        <f t="shared" si="19"/>
        <v>0</v>
      </c>
      <c r="M113" s="102">
        <f t="shared" si="20"/>
        <v>0</v>
      </c>
      <c r="N113" s="103">
        <f t="shared" si="20"/>
        <v>0</v>
      </c>
    </row>
    <row r="114" spans="2:14" x14ac:dyDescent="0.2">
      <c r="B114" s="9" t="s">
        <v>73</v>
      </c>
      <c r="C114" s="10"/>
      <c r="D114" s="84">
        <v>0</v>
      </c>
      <c r="E114" s="85">
        <v>0</v>
      </c>
      <c r="H114" s="9" t="s">
        <v>73</v>
      </c>
      <c r="I114" s="10"/>
      <c r="J114" s="10"/>
      <c r="K114" s="104">
        <f t="shared" si="19"/>
        <v>0</v>
      </c>
      <c r="L114" s="104">
        <f t="shared" si="19"/>
        <v>0</v>
      </c>
      <c r="M114" s="104">
        <f t="shared" si="20"/>
        <v>0</v>
      </c>
      <c r="N114" s="105">
        <f t="shared" si="20"/>
        <v>0</v>
      </c>
    </row>
    <row r="115" spans="2:14" x14ac:dyDescent="0.2">
      <c r="B115" s="9" t="s">
        <v>74</v>
      </c>
      <c r="C115" s="10"/>
      <c r="D115" s="84">
        <v>0</v>
      </c>
      <c r="E115" s="85">
        <v>0</v>
      </c>
      <c r="H115" s="9" t="s">
        <v>74</v>
      </c>
      <c r="I115" s="10"/>
      <c r="J115" s="10"/>
      <c r="K115" s="104">
        <f t="shared" si="19"/>
        <v>0</v>
      </c>
      <c r="L115" s="104">
        <f t="shared" si="19"/>
        <v>0</v>
      </c>
      <c r="M115" s="104">
        <f t="shared" si="20"/>
        <v>0</v>
      </c>
      <c r="N115" s="105">
        <f t="shared" si="20"/>
        <v>0</v>
      </c>
    </row>
    <row r="116" spans="2:14" x14ac:dyDescent="0.2">
      <c r="B116" s="307" t="s">
        <v>17</v>
      </c>
      <c r="C116" s="308"/>
      <c r="D116" s="308"/>
      <c r="E116" s="309"/>
      <c r="H116" s="267" t="s">
        <v>17</v>
      </c>
      <c r="I116" s="268"/>
      <c r="J116" s="268"/>
      <c r="K116" s="268"/>
      <c r="L116" s="268"/>
      <c r="M116" s="268"/>
      <c r="N116" s="269"/>
    </row>
    <row r="117" spans="2:14" x14ac:dyDescent="0.2">
      <c r="B117" s="9" t="s">
        <v>70</v>
      </c>
      <c r="C117" s="10"/>
      <c r="D117" s="295">
        <v>1000</v>
      </c>
      <c r="E117" s="296"/>
      <c r="H117" s="9" t="s">
        <v>70</v>
      </c>
      <c r="I117" s="10"/>
      <c r="J117" s="10"/>
      <c r="K117" s="257">
        <v>1000</v>
      </c>
      <c r="L117" s="257">
        <v>1000</v>
      </c>
      <c r="M117" s="262">
        <v>1000</v>
      </c>
      <c r="N117" s="263">
        <v>1000</v>
      </c>
    </row>
    <row r="118" spans="2:14" x14ac:dyDescent="0.2">
      <c r="B118" s="9" t="s">
        <v>71</v>
      </c>
      <c r="C118" s="10"/>
      <c r="D118" s="79">
        <v>0</v>
      </c>
      <c r="E118" s="81">
        <v>0</v>
      </c>
      <c r="H118" s="9" t="s">
        <v>71</v>
      </c>
      <c r="I118" s="10"/>
      <c r="J118" s="10"/>
      <c r="K118" s="102">
        <f t="shared" ref="K118:L121" si="21">D118</f>
        <v>0</v>
      </c>
      <c r="L118" s="102">
        <f t="shared" si="21"/>
        <v>0</v>
      </c>
      <c r="M118" s="102">
        <f t="shared" ref="M118:N121" si="22">D118</f>
        <v>0</v>
      </c>
      <c r="N118" s="103">
        <f t="shared" si="22"/>
        <v>0</v>
      </c>
    </row>
    <row r="119" spans="2:14" x14ac:dyDescent="0.2">
      <c r="B119" s="9" t="s">
        <v>72</v>
      </c>
      <c r="C119" s="10"/>
      <c r="D119" s="79">
        <v>0</v>
      </c>
      <c r="E119" s="81">
        <v>0</v>
      </c>
      <c r="H119" s="9" t="s">
        <v>72</v>
      </c>
      <c r="I119" s="10"/>
      <c r="J119" s="10"/>
      <c r="K119" s="102">
        <f t="shared" si="21"/>
        <v>0</v>
      </c>
      <c r="L119" s="102">
        <f t="shared" si="21"/>
        <v>0</v>
      </c>
      <c r="M119" s="102">
        <f t="shared" si="22"/>
        <v>0</v>
      </c>
      <c r="N119" s="103">
        <f t="shared" si="22"/>
        <v>0</v>
      </c>
    </row>
    <row r="120" spans="2:14" x14ac:dyDescent="0.2">
      <c r="B120" s="9" t="s">
        <v>73</v>
      </c>
      <c r="C120" s="10"/>
      <c r="D120" s="84">
        <v>0</v>
      </c>
      <c r="E120" s="85">
        <v>0</v>
      </c>
      <c r="H120" s="9" t="s">
        <v>73</v>
      </c>
      <c r="I120" s="10"/>
      <c r="J120" s="10"/>
      <c r="K120" s="104">
        <f t="shared" si="21"/>
        <v>0</v>
      </c>
      <c r="L120" s="104">
        <f t="shared" si="21"/>
        <v>0</v>
      </c>
      <c r="M120" s="104">
        <f t="shared" si="22"/>
        <v>0</v>
      </c>
      <c r="N120" s="105">
        <f t="shared" si="22"/>
        <v>0</v>
      </c>
    </row>
    <row r="121" spans="2:14" ht="16" thickBot="1" x14ac:dyDescent="0.25">
      <c r="B121" s="13" t="s">
        <v>74</v>
      </c>
      <c r="C121" s="14"/>
      <c r="D121" s="86">
        <v>0</v>
      </c>
      <c r="E121" s="87">
        <v>0</v>
      </c>
      <c r="H121" s="13" t="s">
        <v>74</v>
      </c>
      <c r="I121" s="14"/>
      <c r="J121" s="14"/>
      <c r="K121" s="106">
        <f t="shared" si="21"/>
        <v>0</v>
      </c>
      <c r="L121" s="106">
        <f t="shared" si="21"/>
        <v>0</v>
      </c>
      <c r="M121" s="106">
        <f t="shared" si="22"/>
        <v>0</v>
      </c>
      <c r="N121" s="107">
        <f t="shared" si="22"/>
        <v>0</v>
      </c>
    </row>
    <row r="122" spans="2:14" x14ac:dyDescent="0.2">
      <c r="B122" s="10"/>
      <c r="C122" s="10"/>
      <c r="D122" s="88"/>
      <c r="E122" s="88"/>
      <c r="H122" s="10"/>
      <c r="I122" s="10"/>
      <c r="J122" s="10"/>
      <c r="K122" s="10"/>
    </row>
    <row r="124" spans="2:14" x14ac:dyDescent="0.2">
      <c r="K124" t="s">
        <v>18</v>
      </c>
    </row>
  </sheetData>
  <mergeCells count="37">
    <mergeCell ref="I4:J5"/>
    <mergeCell ref="K4:L4"/>
    <mergeCell ref="M4:N4"/>
    <mergeCell ref="I6:I18"/>
    <mergeCell ref="I19:I31"/>
    <mergeCell ref="D89:E89"/>
    <mergeCell ref="B88:E88"/>
    <mergeCell ref="D61:E61"/>
    <mergeCell ref="D55:E55"/>
    <mergeCell ref="D40:E40"/>
    <mergeCell ref="D83:E83"/>
    <mergeCell ref="B60:E60"/>
    <mergeCell ref="B54:E54"/>
    <mergeCell ref="B48:E48"/>
    <mergeCell ref="B42:E42"/>
    <mergeCell ref="B70:E70"/>
    <mergeCell ref="B76:E76"/>
    <mergeCell ref="B82:E82"/>
    <mergeCell ref="D49:E49"/>
    <mergeCell ref="D43:E43"/>
    <mergeCell ref="D68:E68"/>
    <mergeCell ref="D111:E111"/>
    <mergeCell ref="D117:E117"/>
    <mergeCell ref="D96:E96"/>
    <mergeCell ref="B104:E104"/>
    <mergeCell ref="B110:E110"/>
    <mergeCell ref="B116:E116"/>
    <mergeCell ref="D99:E99"/>
    <mergeCell ref="D105:E105"/>
    <mergeCell ref="B98:E98"/>
    <mergeCell ref="D71:E71"/>
    <mergeCell ref="D77:E77"/>
    <mergeCell ref="B19:B31"/>
    <mergeCell ref="F4:G4"/>
    <mergeCell ref="D4:E4"/>
    <mergeCell ref="B4:C5"/>
    <mergeCell ref="B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101-71E8-4C9D-BBD1-40FA6AD7EB62}">
  <sheetPr>
    <tabColor theme="3" tint="0.59999389629810485"/>
  </sheetPr>
  <dimension ref="A2:N183"/>
  <sheetViews>
    <sheetView zoomScale="80" zoomScaleNormal="80" workbookViewId="0">
      <selection activeCell="E8" sqref="E8"/>
    </sheetView>
  </sheetViews>
  <sheetFormatPr baseColWidth="10" defaultColWidth="8.83203125" defaultRowHeight="15" x14ac:dyDescent="0.2"/>
  <cols>
    <col min="1" max="1" width="3.1640625" style="4" customWidth="1"/>
    <col min="2" max="2" width="27.5" customWidth="1"/>
    <col min="3" max="5" width="16.33203125" customWidth="1"/>
    <col min="6" max="6" width="11.5" customWidth="1"/>
    <col min="7" max="7" width="13" bestFit="1" customWidth="1"/>
    <col min="8" max="9" width="15.5" customWidth="1"/>
    <col min="10" max="10" width="11.5" bestFit="1" customWidth="1"/>
    <col min="11" max="11" width="12.5" bestFit="1" customWidth="1"/>
    <col min="12" max="14" width="15.5" bestFit="1" customWidth="1"/>
    <col min="15" max="15" width="12.33203125" customWidth="1"/>
    <col min="20" max="20" width="8.83203125" customWidth="1"/>
    <col min="21" max="21" width="4.33203125" customWidth="1"/>
  </cols>
  <sheetData>
    <row r="2" spans="2:13" ht="28.5" customHeight="1" x14ac:dyDescent="0.35">
      <c r="B2" s="35" t="s">
        <v>92</v>
      </c>
    </row>
    <row r="3" spans="2:13" s="4" customFormat="1" ht="15" customHeight="1" x14ac:dyDescent="0.2">
      <c r="B3" s="15"/>
      <c r="E3" s="190"/>
      <c r="F3" s="190"/>
      <c r="G3" s="190"/>
    </row>
    <row r="4" spans="2:13" s="4" customFormat="1" ht="15" customHeight="1" thickBot="1" x14ac:dyDescent="0.25">
      <c r="B4" s="19" t="s">
        <v>91</v>
      </c>
      <c r="C4" s="16"/>
      <c r="E4" s="190"/>
      <c r="F4" s="190"/>
      <c r="G4" s="190"/>
    </row>
    <row r="5" spans="2:13" s="4" customFormat="1" ht="15" customHeight="1" x14ac:dyDescent="0.2">
      <c r="B5" s="314" t="s">
        <v>19</v>
      </c>
      <c r="C5" s="315"/>
      <c r="D5" s="315"/>
      <c r="E5" s="229">
        <v>0</v>
      </c>
      <c r="F5" s="190"/>
      <c r="G5" s="190"/>
    </row>
    <row r="6" spans="2:13" ht="15" customHeight="1" x14ac:dyDescent="0.2">
      <c r="B6" s="316" t="s">
        <v>89</v>
      </c>
      <c r="C6" s="317"/>
      <c r="D6" s="317"/>
      <c r="E6" s="230">
        <v>1</v>
      </c>
      <c r="F6" s="190"/>
      <c r="G6" s="190"/>
    </row>
    <row r="7" spans="2:13" ht="15" customHeight="1" thickBot="1" x14ac:dyDescent="0.25">
      <c r="B7" s="318" t="s">
        <v>90</v>
      </c>
      <c r="C7" s="319"/>
      <c r="D7" s="319"/>
      <c r="E7" s="231">
        <v>0</v>
      </c>
      <c r="J7" s="31"/>
      <c r="K7" s="31"/>
    </row>
    <row r="8" spans="2:13" ht="15" customHeight="1" x14ac:dyDescent="0.2">
      <c r="B8" s="212"/>
      <c r="C8" s="213"/>
      <c r="D8" s="213"/>
      <c r="E8" s="30"/>
      <c r="F8" s="31"/>
      <c r="G8" s="31"/>
      <c r="H8" s="31"/>
      <c r="I8" s="31"/>
      <c r="J8" s="31"/>
      <c r="K8" s="31"/>
      <c r="L8" s="31"/>
      <c r="M8" s="31"/>
    </row>
    <row r="9" spans="2:13" ht="15" customHeight="1" x14ac:dyDescent="0.2">
      <c r="B9" s="213"/>
      <c r="C9" s="213"/>
      <c r="D9" s="213"/>
      <c r="F9" s="31"/>
      <c r="G9" s="31"/>
      <c r="H9" s="31"/>
      <c r="I9" s="31"/>
      <c r="J9" s="31"/>
      <c r="K9" s="31"/>
      <c r="L9" s="31"/>
      <c r="M9" s="31"/>
    </row>
    <row r="10" spans="2:13" ht="15" customHeight="1" thickBot="1" x14ac:dyDescent="0.25">
      <c r="B10" s="214" t="s">
        <v>106</v>
      </c>
      <c r="C10" s="213"/>
      <c r="D10" s="213"/>
      <c r="E10" s="16"/>
      <c r="F10" s="31"/>
      <c r="G10" s="31"/>
      <c r="H10" s="31"/>
      <c r="I10" s="31"/>
      <c r="J10" s="31"/>
      <c r="K10" s="31"/>
      <c r="L10" s="31"/>
      <c r="M10" s="31"/>
    </row>
    <row r="11" spans="2:13" s="4" customFormat="1" ht="15" customHeight="1" x14ac:dyDescent="0.2">
      <c r="B11" s="314" t="s">
        <v>97</v>
      </c>
      <c r="C11" s="315"/>
      <c r="D11" s="315"/>
      <c r="E11" s="237">
        <f>'Expected flows'!D89/10^6</f>
        <v>30.181855324243717</v>
      </c>
      <c r="F11" s="31"/>
      <c r="G11" s="31"/>
      <c r="H11" s="31"/>
      <c r="I11" s="31"/>
      <c r="J11" s="31"/>
      <c r="K11" s="31"/>
    </row>
    <row r="12" spans="2:13" s="4" customFormat="1" ht="15" customHeight="1" x14ac:dyDescent="0.2">
      <c r="B12" s="316" t="s">
        <v>93</v>
      </c>
      <c r="C12" s="317"/>
      <c r="D12" s="317"/>
      <c r="E12" s="232">
        <f>'Expected flows'!D176/10^6</f>
        <v>30.181855324243717</v>
      </c>
      <c r="F12" s="31"/>
      <c r="G12" s="31"/>
      <c r="H12" s="31"/>
      <c r="I12" s="31"/>
      <c r="J12" s="31"/>
    </row>
    <row r="13" spans="2:13" s="4" customFormat="1" ht="15" customHeight="1" x14ac:dyDescent="0.2">
      <c r="B13" s="211" t="str">
        <f>CONCATENATE("Impacts from changes in average climate"," + disaster impacts (",'Climate impacts'!C35,")")</f>
        <v>Impacts from changes in average climate + disaster impacts (Floods)</v>
      </c>
      <c r="C13" s="212"/>
      <c r="D13" s="212"/>
      <c r="E13" s="232">
        <f>'Expected flows'!D350/10^6</f>
        <v>30.181855324243717</v>
      </c>
      <c r="F13" s="31"/>
      <c r="G13" s="31"/>
      <c r="H13" s="31"/>
      <c r="I13" s="31"/>
      <c r="J13" s="31"/>
    </row>
    <row r="14" spans="2:13" s="4" customFormat="1" ht="15" customHeight="1" x14ac:dyDescent="0.2">
      <c r="B14" s="211" t="str">
        <f>CONCATENATE("Impacts from changes in average climate"," + disaster impacts (",'Climate impacts'!C36,")")</f>
        <v>Impacts from changes in average climate + disaster impacts (Landslides)</v>
      </c>
      <c r="C14" s="212"/>
      <c r="D14" s="212"/>
      <c r="E14" s="232">
        <f>'Expected flows'!D437/10^6</f>
        <v>30.181855324243717</v>
      </c>
      <c r="F14" s="31"/>
      <c r="G14" s="31"/>
      <c r="H14" s="31"/>
      <c r="I14" s="31"/>
      <c r="J14" s="31"/>
    </row>
    <row r="15" spans="2:13" s="4" customFormat="1" ht="15" customHeight="1" x14ac:dyDescent="0.2">
      <c r="B15" s="211" t="str">
        <f>CONCATENATE("Impacts from changes in average climate"," + disaster impacts (",'Climate impacts'!C37,")")</f>
        <v>Impacts from changes in average climate + disaster impacts (Strong Winds)</v>
      </c>
      <c r="C15" s="212"/>
      <c r="D15" s="212"/>
      <c r="E15" s="232">
        <f>'Expected flows'!D524/10^6</f>
        <v>30.181855324243717</v>
      </c>
      <c r="F15" s="31"/>
      <c r="G15" s="31"/>
      <c r="H15" s="31"/>
      <c r="I15" s="31"/>
      <c r="J15" s="31"/>
    </row>
    <row r="16" spans="2:13" s="4" customFormat="1" ht="15" customHeight="1" thickBot="1" x14ac:dyDescent="0.25">
      <c r="B16" s="216" t="s">
        <v>107</v>
      </c>
      <c r="C16" s="217"/>
      <c r="D16" s="217"/>
      <c r="E16" s="233">
        <f>'Expected flows'!D263/10^6</f>
        <v>30.181855324243717</v>
      </c>
      <c r="F16" s="31"/>
      <c r="G16" s="31"/>
      <c r="H16" s="31"/>
      <c r="I16" s="31"/>
      <c r="J16" s="31"/>
    </row>
    <row r="17" spans="2:11" s="4" customFormat="1" ht="15" customHeight="1" x14ac:dyDescent="0.2">
      <c r="E17" s="31"/>
      <c r="F17" s="31"/>
      <c r="G17" s="31"/>
      <c r="H17" s="31"/>
      <c r="I17" s="31"/>
      <c r="J17" s="31"/>
    </row>
    <row r="18" spans="2:11" s="4" customFormat="1" ht="15" customHeight="1" x14ac:dyDescent="0.2">
      <c r="E18" s="31"/>
      <c r="F18" s="31"/>
      <c r="G18" s="31"/>
      <c r="H18" s="31"/>
      <c r="I18" s="31"/>
      <c r="J18" s="31"/>
    </row>
    <row r="19" spans="2:11" s="4" customFormat="1" ht="15" customHeight="1" thickBot="1" x14ac:dyDescent="0.25">
      <c r="B19" s="15" t="s">
        <v>104</v>
      </c>
      <c r="E19" s="31"/>
      <c r="F19" s="31"/>
      <c r="G19" s="31"/>
      <c r="H19" s="31"/>
      <c r="I19" s="31"/>
      <c r="J19" s="31"/>
    </row>
    <row r="20" spans="2:11" s="4" customFormat="1" ht="15" customHeight="1" x14ac:dyDescent="0.2">
      <c r="B20" s="236" t="s">
        <v>105</v>
      </c>
      <c r="C20" s="218"/>
      <c r="D20" s="219" t="s">
        <v>102</v>
      </c>
      <c r="E20" s="220"/>
      <c r="F20" s="31"/>
      <c r="G20" s="31"/>
      <c r="H20" s="31"/>
      <c r="I20" s="31"/>
      <c r="J20" s="31"/>
    </row>
    <row r="21" spans="2:11" s="4" customFormat="1" ht="15" customHeight="1" x14ac:dyDescent="0.2">
      <c r="B21" s="221"/>
      <c r="C21" s="222"/>
      <c r="D21" s="225" t="s">
        <v>100</v>
      </c>
      <c r="E21" s="226" t="s">
        <v>101</v>
      </c>
      <c r="F21" s="31"/>
      <c r="G21" s="31"/>
      <c r="H21" s="31"/>
      <c r="I21" s="31"/>
      <c r="J21" s="31"/>
    </row>
    <row r="22" spans="2:11" s="4" customFormat="1" ht="15" customHeight="1" x14ac:dyDescent="0.2">
      <c r="B22" s="227" t="s">
        <v>103</v>
      </c>
      <c r="C22" s="223" t="s">
        <v>98</v>
      </c>
      <c r="D22" s="234">
        <f>D67</f>
        <v>30.181855324243717</v>
      </c>
      <c r="E22" s="232">
        <f>D77</f>
        <v>30.181855324243717</v>
      </c>
      <c r="F22" s="31"/>
      <c r="G22" s="31"/>
      <c r="H22" s="31"/>
      <c r="I22" s="31"/>
      <c r="J22" s="31"/>
    </row>
    <row r="23" spans="2:11" s="4" customFormat="1" ht="15" customHeight="1" thickBot="1" x14ac:dyDescent="0.25">
      <c r="B23" s="228"/>
      <c r="C23" s="224" t="s">
        <v>99</v>
      </c>
      <c r="D23" s="235">
        <f>N67</f>
        <v>31.916674401171594</v>
      </c>
      <c r="E23" s="233">
        <f>N77</f>
        <v>31.916674401171594</v>
      </c>
      <c r="F23" s="31"/>
      <c r="G23" s="31"/>
      <c r="H23" s="31"/>
      <c r="I23" s="31"/>
      <c r="J23" s="31"/>
    </row>
    <row r="24" spans="2:11" s="4" customFormat="1" ht="15" customHeight="1" x14ac:dyDescent="0.2">
      <c r="B24" s="15"/>
      <c r="D24" s="7"/>
      <c r="F24" s="31"/>
      <c r="G24" s="31"/>
      <c r="H24" s="31"/>
      <c r="I24" s="31"/>
      <c r="J24" s="31"/>
      <c r="K24" s="31"/>
    </row>
    <row r="25" spans="2:11" s="4" customFormat="1" ht="15" customHeight="1" x14ac:dyDescent="0.2">
      <c r="B25" s="15"/>
      <c r="D25" s="7"/>
      <c r="F25" s="31"/>
      <c r="G25" s="31"/>
      <c r="H25" s="31"/>
      <c r="I25" s="31"/>
      <c r="J25" s="31"/>
      <c r="K25" s="31"/>
    </row>
    <row r="26" spans="2:11" s="4" customFormat="1" ht="15" customHeight="1" x14ac:dyDescent="0.2">
      <c r="B26" s="15"/>
      <c r="D26" s="7"/>
      <c r="F26" s="31"/>
      <c r="G26" s="31"/>
      <c r="H26" s="31"/>
      <c r="I26" s="31"/>
      <c r="J26" s="31"/>
      <c r="K26" s="31"/>
    </row>
    <row r="27" spans="2:11" s="4" customFormat="1" ht="15" customHeight="1" x14ac:dyDescent="0.2">
      <c r="B27" s="15"/>
      <c r="D27" s="7"/>
      <c r="F27" s="31"/>
      <c r="G27" s="31"/>
      <c r="H27" s="31"/>
      <c r="I27" s="31"/>
      <c r="J27" s="31"/>
      <c r="K27" s="31"/>
    </row>
    <row r="28" spans="2:11" s="4" customFormat="1" ht="15" customHeight="1" x14ac:dyDescent="0.2">
      <c r="B28" s="15"/>
      <c r="D28" s="7"/>
      <c r="F28" s="31"/>
      <c r="G28" s="31"/>
      <c r="H28" s="31"/>
      <c r="I28" s="31"/>
      <c r="J28" s="31"/>
      <c r="K28" s="31"/>
    </row>
    <row r="29" spans="2:11" s="4" customFormat="1" ht="15" customHeight="1" x14ac:dyDescent="0.2">
      <c r="B29" s="15"/>
      <c r="D29" s="7"/>
      <c r="F29" s="31"/>
      <c r="G29" s="31"/>
      <c r="H29" s="31"/>
      <c r="I29" s="31"/>
      <c r="J29" s="31"/>
      <c r="K29" s="31"/>
    </row>
    <row r="30" spans="2:11" s="4" customFormat="1" ht="15" customHeight="1" x14ac:dyDescent="0.2">
      <c r="B30" s="15"/>
      <c r="D30" s="7"/>
      <c r="F30" s="31"/>
      <c r="G30" s="31"/>
      <c r="H30" s="31"/>
      <c r="I30" s="31"/>
      <c r="J30" s="31"/>
      <c r="K30" s="31"/>
    </row>
    <row r="31" spans="2:11" s="4" customFormat="1" ht="15" customHeight="1" x14ac:dyDescent="0.2">
      <c r="B31" s="15"/>
      <c r="D31" s="7"/>
      <c r="F31" s="31"/>
      <c r="G31" s="31"/>
      <c r="H31" s="31"/>
      <c r="I31" s="31"/>
      <c r="J31" s="31"/>
      <c r="K31" s="31"/>
    </row>
    <row r="32" spans="2:11" s="4" customFormat="1" ht="15" customHeight="1" x14ac:dyDescent="0.2">
      <c r="B32" s="15"/>
      <c r="D32" s="7"/>
      <c r="F32" s="31"/>
      <c r="G32" s="31"/>
      <c r="H32" s="31"/>
      <c r="I32" s="31"/>
      <c r="J32" s="31"/>
      <c r="K32" s="31"/>
    </row>
    <row r="33" spans="2:11" s="4" customFormat="1" ht="15" customHeight="1" x14ac:dyDescent="0.2">
      <c r="B33" s="15"/>
      <c r="D33" s="7"/>
      <c r="F33" s="31"/>
      <c r="G33" s="31"/>
      <c r="H33" s="31"/>
      <c r="I33" s="31"/>
      <c r="J33" s="31"/>
      <c r="K33" s="31"/>
    </row>
    <row r="34" spans="2:11" s="4" customFormat="1" ht="15" customHeight="1" x14ac:dyDescent="0.2">
      <c r="B34" s="15"/>
      <c r="D34" s="7"/>
      <c r="F34" s="31"/>
      <c r="G34" s="31"/>
      <c r="H34" s="31"/>
      <c r="I34" s="31"/>
      <c r="J34" s="31"/>
      <c r="K34" s="31"/>
    </row>
    <row r="35" spans="2:11" s="4" customFormat="1" ht="15" customHeight="1" x14ac:dyDescent="0.2">
      <c r="B35" s="15"/>
      <c r="D35" s="7"/>
      <c r="F35" s="31"/>
      <c r="G35" s="31"/>
      <c r="H35" s="31"/>
      <c r="I35" s="31"/>
      <c r="J35" s="31"/>
      <c r="K35" s="31"/>
    </row>
    <row r="36" spans="2:11" s="4" customFormat="1" ht="15" customHeight="1" x14ac:dyDescent="0.2">
      <c r="B36" s="15"/>
      <c r="D36" s="7"/>
      <c r="F36" s="31"/>
      <c r="G36" s="31"/>
      <c r="H36" s="31"/>
      <c r="I36" s="31"/>
      <c r="J36" s="31"/>
      <c r="K36" s="31"/>
    </row>
    <row r="37" spans="2:11" s="4" customFormat="1" ht="15" customHeight="1" x14ac:dyDescent="0.2">
      <c r="B37" s="15"/>
      <c r="D37" s="7"/>
      <c r="F37" s="31"/>
      <c r="G37" s="31"/>
      <c r="H37" s="31"/>
      <c r="I37" s="31"/>
      <c r="J37" s="31"/>
      <c r="K37" s="31"/>
    </row>
    <row r="38" spans="2:11" s="4" customFormat="1" ht="15" customHeight="1" x14ac:dyDescent="0.2">
      <c r="B38" s="15"/>
      <c r="D38" s="7"/>
      <c r="F38" s="31"/>
      <c r="G38" s="31"/>
      <c r="H38" s="31"/>
      <c r="I38" s="31"/>
      <c r="J38" s="31"/>
      <c r="K38" s="31"/>
    </row>
    <row r="39" spans="2:11" s="4" customFormat="1" ht="15" customHeight="1" x14ac:dyDescent="0.2">
      <c r="B39" s="15"/>
      <c r="D39" s="7"/>
      <c r="F39" s="31"/>
      <c r="G39" s="31"/>
      <c r="H39" s="31"/>
      <c r="I39" s="31"/>
      <c r="J39" s="31"/>
      <c r="K39" s="31"/>
    </row>
    <row r="40" spans="2:11" s="4" customFormat="1" ht="15" customHeight="1" x14ac:dyDescent="0.2">
      <c r="B40" s="15"/>
      <c r="D40" s="7"/>
      <c r="F40" s="31"/>
      <c r="G40" s="31"/>
      <c r="H40" s="31"/>
      <c r="I40" s="31"/>
      <c r="J40" s="31"/>
      <c r="K40" s="31"/>
    </row>
    <row r="41" spans="2:11" s="4" customFormat="1" ht="15" customHeight="1" x14ac:dyDescent="0.2">
      <c r="B41" s="15"/>
      <c r="D41" s="7"/>
      <c r="F41" s="31"/>
      <c r="G41" s="31"/>
      <c r="H41" s="31"/>
      <c r="I41" s="31"/>
      <c r="J41" s="31"/>
      <c r="K41" s="31"/>
    </row>
    <row r="42" spans="2:11" s="4" customFormat="1" ht="15" customHeight="1" x14ac:dyDescent="0.2">
      <c r="F42" s="31"/>
      <c r="G42" s="31"/>
      <c r="H42" s="31"/>
      <c r="I42" s="31"/>
      <c r="J42" s="31"/>
      <c r="K42" s="31"/>
    </row>
    <row r="43" spans="2:11" s="4" customFormat="1" ht="15" customHeight="1" x14ac:dyDescent="0.2">
      <c r="F43" s="31"/>
      <c r="G43" s="31"/>
      <c r="H43" s="31"/>
      <c r="I43" s="31"/>
      <c r="J43" s="31"/>
      <c r="K43" s="31"/>
    </row>
    <row r="44" spans="2:11" s="4" customFormat="1" ht="15" customHeight="1" x14ac:dyDescent="0.2">
      <c r="F44" s="31"/>
      <c r="G44" s="31"/>
      <c r="H44" s="31"/>
      <c r="I44" s="31"/>
      <c r="J44" s="31"/>
      <c r="K44" s="31"/>
    </row>
    <row r="45" spans="2:11" s="4" customFormat="1" ht="15" customHeight="1" x14ac:dyDescent="0.2">
      <c r="F45" s="31"/>
      <c r="G45" s="31"/>
      <c r="H45" s="31"/>
      <c r="I45" s="31"/>
      <c r="J45" s="31"/>
      <c r="K45" s="31"/>
    </row>
    <row r="46" spans="2:11" s="4" customFormat="1" ht="15" customHeight="1" x14ac:dyDescent="0.2">
      <c r="F46" s="31"/>
      <c r="G46" s="31"/>
      <c r="H46" s="31"/>
      <c r="I46" s="31"/>
      <c r="J46" s="31"/>
      <c r="K46" s="31"/>
    </row>
    <row r="47" spans="2:11" s="4" customFormat="1" ht="15" customHeight="1" x14ac:dyDescent="0.2">
      <c r="F47" s="31"/>
      <c r="G47" s="31"/>
      <c r="H47" s="31"/>
      <c r="I47" s="31"/>
      <c r="J47" s="31"/>
      <c r="K47" s="31"/>
    </row>
    <row r="48" spans="2:11" s="4" customFormat="1" ht="15" customHeight="1" x14ac:dyDescent="0.2">
      <c r="F48" s="31"/>
      <c r="G48" s="31"/>
      <c r="H48" s="31"/>
      <c r="I48" s="31"/>
      <c r="J48" s="31"/>
      <c r="K48" s="31"/>
    </row>
    <row r="49" spans="2:14" s="4" customFormat="1" ht="15" customHeight="1" x14ac:dyDescent="0.2">
      <c r="F49" s="31"/>
      <c r="G49" s="31"/>
      <c r="H49" s="31"/>
      <c r="I49" s="31"/>
      <c r="J49" s="31"/>
      <c r="K49" s="31"/>
    </row>
    <row r="50" spans="2:14" s="4" customFormat="1" ht="15" customHeight="1" x14ac:dyDescent="0.2">
      <c r="F50" s="31"/>
      <c r="G50" s="31"/>
      <c r="H50" s="31"/>
      <c r="I50" s="31"/>
      <c r="J50" s="31"/>
      <c r="K50" s="31"/>
    </row>
    <row r="51" spans="2:14" s="4" customFormat="1" ht="15" customHeight="1" x14ac:dyDescent="0.2">
      <c r="F51" s="31"/>
      <c r="G51" s="31"/>
      <c r="H51" s="31"/>
      <c r="I51" s="31"/>
      <c r="J51" s="31"/>
      <c r="K51" s="31"/>
    </row>
    <row r="52" spans="2:14" s="4" customFormat="1" ht="15" customHeight="1" x14ac:dyDescent="0.2">
      <c r="F52" s="31"/>
      <c r="G52" s="31"/>
      <c r="H52" s="31"/>
      <c r="I52" s="31"/>
      <c r="J52" s="31"/>
      <c r="K52" s="31"/>
    </row>
    <row r="53" spans="2:14" s="4" customFormat="1" ht="15" customHeight="1" x14ac:dyDescent="0.2">
      <c r="F53" s="31"/>
      <c r="G53" s="31"/>
      <c r="H53" s="31"/>
      <c r="I53" s="31"/>
      <c r="J53" s="31"/>
      <c r="K53" s="31"/>
    </row>
    <row r="54" spans="2:14" s="4" customFormat="1" ht="15" customHeight="1" x14ac:dyDescent="0.2">
      <c r="F54" s="31"/>
      <c r="G54" s="31"/>
      <c r="H54" s="31"/>
      <c r="I54" s="31"/>
      <c r="J54" s="31"/>
      <c r="K54" s="31"/>
    </row>
    <row r="55" spans="2:14" s="4" customFormat="1" ht="15" customHeight="1" x14ac:dyDescent="0.2">
      <c r="F55" s="31"/>
      <c r="G55" s="31"/>
      <c r="H55" s="31"/>
      <c r="I55" s="31"/>
      <c r="J55" s="31"/>
      <c r="K55" s="31"/>
    </row>
    <row r="56" spans="2:14" s="4" customFormat="1" ht="15" customHeight="1" x14ac:dyDescent="0.2">
      <c r="F56" s="31"/>
      <c r="G56" s="31"/>
      <c r="H56" s="31"/>
      <c r="I56" s="31"/>
      <c r="J56" s="31"/>
      <c r="K56" s="31"/>
    </row>
    <row r="57" spans="2:14" s="4" customFormat="1" ht="15" customHeight="1" x14ac:dyDescent="0.2">
      <c r="F57" s="31"/>
      <c r="G57" s="31"/>
      <c r="H57" s="31"/>
      <c r="I57" s="31"/>
      <c r="J57" s="31"/>
      <c r="K57" s="31"/>
    </row>
    <row r="58" spans="2:14" s="4" customFormat="1" ht="15" customHeight="1" x14ac:dyDescent="0.2">
      <c r="B58" s="15"/>
      <c r="D58" s="7"/>
      <c r="F58" s="31"/>
      <c r="G58" s="31"/>
      <c r="H58" s="31"/>
      <c r="I58" s="31"/>
      <c r="J58" s="31"/>
      <c r="K58" s="31"/>
    </row>
    <row r="59" spans="2:14" s="4" customFormat="1" ht="15" customHeight="1" x14ac:dyDescent="0.2">
      <c r="B59" s="15"/>
      <c r="D59" s="7"/>
      <c r="F59" s="31"/>
      <c r="G59" s="31"/>
      <c r="H59" s="31"/>
      <c r="I59" s="31"/>
      <c r="J59" s="31"/>
      <c r="K59" s="31"/>
    </row>
    <row r="60" spans="2:14" s="4" customFormat="1" ht="15" customHeight="1" x14ac:dyDescent="0.2">
      <c r="B60" s="15"/>
      <c r="D60" s="7"/>
      <c r="F60" s="31"/>
      <c r="G60" s="31"/>
      <c r="H60" s="31"/>
      <c r="I60" s="31"/>
      <c r="J60" s="31"/>
      <c r="K60" s="31"/>
    </row>
    <row r="61" spans="2:14" s="4" customFormat="1" ht="15" customHeight="1" x14ac:dyDescent="0.2">
      <c r="B61" s="15"/>
      <c r="D61" s="7"/>
      <c r="F61" s="31"/>
      <c r="G61" s="31"/>
      <c r="H61" s="31"/>
      <c r="I61" s="31"/>
      <c r="J61" s="31"/>
      <c r="K61" s="31"/>
    </row>
    <row r="62" spans="2:14" s="4" customFormat="1" ht="28.5" customHeight="1" x14ac:dyDescent="0.35">
      <c r="B62" s="35" t="s">
        <v>114</v>
      </c>
      <c r="D62" s="7"/>
      <c r="F62" s="31"/>
      <c r="G62" s="31"/>
      <c r="H62" s="31"/>
      <c r="I62" s="31"/>
      <c r="J62" s="31"/>
      <c r="K62" s="31"/>
    </row>
    <row r="63" spans="2:14" ht="15" customHeight="1" x14ac:dyDescent="0.2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2:14" ht="15" customHeight="1" thickBot="1" x14ac:dyDescent="0.25">
      <c r="B64" s="19" t="s">
        <v>115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2:14" ht="15" customHeight="1" x14ac:dyDescent="0.2">
      <c r="B65" s="215"/>
      <c r="C65" s="25"/>
      <c r="D65" s="324" t="s">
        <v>12</v>
      </c>
      <c r="E65" s="324"/>
      <c r="F65" s="324"/>
      <c r="G65" s="324"/>
      <c r="H65" s="324"/>
      <c r="I65" s="324"/>
      <c r="J65" s="324"/>
      <c r="K65" s="324"/>
      <c r="L65" s="324"/>
      <c r="M65" s="324"/>
      <c r="N65" s="325"/>
    </row>
    <row r="66" spans="2:14" ht="15" customHeight="1" x14ac:dyDescent="0.2">
      <c r="B66" s="26"/>
      <c r="C66" s="207">
        <f>Results!E16</f>
        <v>30.181855324243717</v>
      </c>
      <c r="D66" s="205">
        <v>0</v>
      </c>
      <c r="E66" s="205">
        <v>0.1</v>
      </c>
      <c r="F66" s="205">
        <v>0.2</v>
      </c>
      <c r="G66" s="205">
        <v>0.3</v>
      </c>
      <c r="H66" s="205">
        <v>0.4</v>
      </c>
      <c r="I66" s="205">
        <v>0.5</v>
      </c>
      <c r="J66" s="205">
        <v>0.6</v>
      </c>
      <c r="K66" s="205">
        <v>0.7</v>
      </c>
      <c r="L66" s="205">
        <v>0.8</v>
      </c>
      <c r="M66" s="205">
        <v>0.9</v>
      </c>
      <c r="N66" s="206">
        <v>1</v>
      </c>
    </row>
    <row r="67" spans="2:14" ht="15" customHeight="1" x14ac:dyDescent="0.2">
      <c r="B67" s="326" t="s">
        <v>11</v>
      </c>
      <c r="C67" s="205">
        <v>0</v>
      </c>
      <c r="D67" s="52">
        <f t="dataTable" ref="D67:N77" dt2D="1" dtr="1" r1="E7" r2="E6" ca="1"/>
        <v>30.181855324243717</v>
      </c>
      <c r="E67" s="52">
        <v>30.35533723193679</v>
      </c>
      <c r="F67" s="52">
        <v>30.528819139629029</v>
      </c>
      <c r="G67" s="52">
        <v>30.702301047322102</v>
      </c>
      <c r="H67" s="52">
        <v>30.875782955014863</v>
      </c>
      <c r="I67" s="52">
        <v>31.049264862707631</v>
      </c>
      <c r="J67" s="52">
        <v>31.222746770400473</v>
      </c>
      <c r="K67" s="52">
        <v>31.396228678093255</v>
      </c>
      <c r="L67" s="52">
        <v>31.569710585785984</v>
      </c>
      <c r="M67" s="52">
        <v>31.743192493478752</v>
      </c>
      <c r="N67" s="75">
        <v>31.916674401171594</v>
      </c>
    </row>
    <row r="68" spans="2:14" ht="15" customHeight="1" x14ac:dyDescent="0.2">
      <c r="B68" s="326"/>
      <c r="C68" s="205">
        <v>0.1</v>
      </c>
      <c r="D68" s="52">
        <v>30.181855324243717</v>
      </c>
      <c r="E68" s="52">
        <v>30.35533723193679</v>
      </c>
      <c r="F68" s="52">
        <v>30.528819139629029</v>
      </c>
      <c r="G68" s="52">
        <v>30.702301047322102</v>
      </c>
      <c r="H68" s="52">
        <v>30.875782955014863</v>
      </c>
      <c r="I68" s="52">
        <v>31.049264862707631</v>
      </c>
      <c r="J68" s="52">
        <v>31.222746770400473</v>
      </c>
      <c r="K68" s="52">
        <v>31.396228678093255</v>
      </c>
      <c r="L68" s="52">
        <v>31.569710585785984</v>
      </c>
      <c r="M68" s="52">
        <v>31.743192493478752</v>
      </c>
      <c r="N68" s="75">
        <v>31.916674401171594</v>
      </c>
    </row>
    <row r="69" spans="2:14" ht="15" customHeight="1" x14ac:dyDescent="0.2">
      <c r="B69" s="326"/>
      <c r="C69" s="205">
        <v>0.2</v>
      </c>
      <c r="D69" s="52">
        <v>30.181855324243717</v>
      </c>
      <c r="E69" s="52">
        <v>30.35533723193679</v>
      </c>
      <c r="F69" s="52">
        <v>30.528819139629029</v>
      </c>
      <c r="G69" s="52">
        <v>30.702301047322102</v>
      </c>
      <c r="H69" s="52">
        <v>30.875782955014863</v>
      </c>
      <c r="I69" s="52">
        <v>31.049264862707631</v>
      </c>
      <c r="J69" s="52">
        <v>31.222746770400473</v>
      </c>
      <c r="K69" s="52">
        <v>31.396228678093255</v>
      </c>
      <c r="L69" s="52">
        <v>31.569710585785984</v>
      </c>
      <c r="M69" s="52">
        <v>31.743192493478752</v>
      </c>
      <c r="N69" s="75">
        <v>31.916674401171594</v>
      </c>
    </row>
    <row r="70" spans="2:14" ht="15" customHeight="1" x14ac:dyDescent="0.2">
      <c r="B70" s="326"/>
      <c r="C70" s="205">
        <v>0.3</v>
      </c>
      <c r="D70" s="52">
        <v>30.181855324243717</v>
      </c>
      <c r="E70" s="52">
        <v>30.35533723193679</v>
      </c>
      <c r="F70" s="52">
        <v>30.528819139629029</v>
      </c>
      <c r="G70" s="52">
        <v>30.702301047322102</v>
      </c>
      <c r="H70" s="52">
        <v>30.875782955014863</v>
      </c>
      <c r="I70" s="52">
        <v>31.049264862707631</v>
      </c>
      <c r="J70" s="52">
        <v>31.222746770400473</v>
      </c>
      <c r="K70" s="52">
        <v>31.396228678093255</v>
      </c>
      <c r="L70" s="52">
        <v>31.569710585785984</v>
      </c>
      <c r="M70" s="52">
        <v>31.743192493478752</v>
      </c>
      <c r="N70" s="75">
        <v>31.916674401171594</v>
      </c>
    </row>
    <row r="71" spans="2:14" ht="15" customHeight="1" x14ac:dyDescent="0.2">
      <c r="B71" s="326"/>
      <c r="C71" s="205">
        <v>0.4</v>
      </c>
      <c r="D71" s="52">
        <v>30.181855324243717</v>
      </c>
      <c r="E71" s="52">
        <v>30.35533723193679</v>
      </c>
      <c r="F71" s="52">
        <v>30.528819139629029</v>
      </c>
      <c r="G71" s="52">
        <v>30.702301047322102</v>
      </c>
      <c r="H71" s="52">
        <v>30.875782955014863</v>
      </c>
      <c r="I71" s="52">
        <v>31.049264862707631</v>
      </c>
      <c r="J71" s="52">
        <v>31.222746770400473</v>
      </c>
      <c r="K71" s="52">
        <v>31.396228678093255</v>
      </c>
      <c r="L71" s="52">
        <v>31.569710585785984</v>
      </c>
      <c r="M71" s="52">
        <v>31.743192493478752</v>
      </c>
      <c r="N71" s="75">
        <v>31.916674401171594</v>
      </c>
    </row>
    <row r="72" spans="2:14" ht="15" customHeight="1" x14ac:dyDescent="0.2">
      <c r="B72" s="326"/>
      <c r="C72" s="205">
        <v>0.5</v>
      </c>
      <c r="D72" s="52">
        <v>30.181855324243717</v>
      </c>
      <c r="E72" s="52">
        <v>30.35533723193679</v>
      </c>
      <c r="F72" s="52">
        <v>30.528819139629029</v>
      </c>
      <c r="G72" s="52">
        <v>30.702301047322102</v>
      </c>
      <c r="H72" s="52">
        <v>30.875782955014863</v>
      </c>
      <c r="I72" s="52">
        <v>31.049264862707631</v>
      </c>
      <c r="J72" s="52">
        <v>31.222746770400473</v>
      </c>
      <c r="K72" s="52">
        <v>31.396228678093255</v>
      </c>
      <c r="L72" s="52">
        <v>31.569710585785984</v>
      </c>
      <c r="M72" s="52">
        <v>31.743192493478752</v>
      </c>
      <c r="N72" s="75">
        <v>31.916674401171594</v>
      </c>
    </row>
    <row r="73" spans="2:14" ht="15" customHeight="1" x14ac:dyDescent="0.2">
      <c r="B73" s="326"/>
      <c r="C73" s="205">
        <v>0.6</v>
      </c>
      <c r="D73" s="52">
        <v>30.181855324243717</v>
      </c>
      <c r="E73" s="52">
        <v>30.35533723193679</v>
      </c>
      <c r="F73" s="52">
        <v>30.528819139629029</v>
      </c>
      <c r="G73" s="52">
        <v>30.702301047322102</v>
      </c>
      <c r="H73" s="52">
        <v>30.875782955014863</v>
      </c>
      <c r="I73" s="52">
        <v>31.049264862707631</v>
      </c>
      <c r="J73" s="52">
        <v>31.222746770400473</v>
      </c>
      <c r="K73" s="52">
        <v>31.396228678093255</v>
      </c>
      <c r="L73" s="52">
        <v>31.569710585785984</v>
      </c>
      <c r="M73" s="52">
        <v>31.743192493478752</v>
      </c>
      <c r="N73" s="75">
        <v>31.916674401171594</v>
      </c>
    </row>
    <row r="74" spans="2:14" ht="15" customHeight="1" x14ac:dyDescent="0.2">
      <c r="B74" s="326"/>
      <c r="C74" s="205">
        <v>0.7</v>
      </c>
      <c r="D74" s="52">
        <v>30.181855324243717</v>
      </c>
      <c r="E74" s="52">
        <v>30.35533723193679</v>
      </c>
      <c r="F74" s="52">
        <v>30.528819139629029</v>
      </c>
      <c r="G74" s="52">
        <v>30.702301047322102</v>
      </c>
      <c r="H74" s="52">
        <v>30.875782955014863</v>
      </c>
      <c r="I74" s="52">
        <v>31.049264862707631</v>
      </c>
      <c r="J74" s="52">
        <v>31.222746770400473</v>
      </c>
      <c r="K74" s="52">
        <v>31.396228678093255</v>
      </c>
      <c r="L74" s="52">
        <v>31.569710585785984</v>
      </c>
      <c r="M74" s="52">
        <v>31.743192493478752</v>
      </c>
      <c r="N74" s="75">
        <v>31.916674401171594</v>
      </c>
    </row>
    <row r="75" spans="2:14" ht="15" customHeight="1" x14ac:dyDescent="0.2">
      <c r="B75" s="326"/>
      <c r="C75" s="205">
        <v>0.8</v>
      </c>
      <c r="D75" s="52">
        <v>30.181855324243717</v>
      </c>
      <c r="E75" s="52">
        <v>30.35533723193679</v>
      </c>
      <c r="F75" s="52">
        <v>30.528819139629029</v>
      </c>
      <c r="G75" s="52">
        <v>30.702301047322102</v>
      </c>
      <c r="H75" s="52">
        <v>30.875782955014863</v>
      </c>
      <c r="I75" s="52">
        <v>31.049264862707631</v>
      </c>
      <c r="J75" s="52">
        <v>31.222746770400473</v>
      </c>
      <c r="K75" s="52">
        <v>31.396228678093255</v>
      </c>
      <c r="L75" s="52">
        <v>31.569710585785984</v>
      </c>
      <c r="M75" s="52">
        <v>31.743192493478752</v>
      </c>
      <c r="N75" s="75">
        <v>31.916674401171594</v>
      </c>
    </row>
    <row r="76" spans="2:14" ht="15" customHeight="1" x14ac:dyDescent="0.2">
      <c r="B76" s="326"/>
      <c r="C76" s="205">
        <v>0.9</v>
      </c>
      <c r="D76" s="52">
        <v>30.181855324243717</v>
      </c>
      <c r="E76" s="52">
        <v>30.35533723193679</v>
      </c>
      <c r="F76" s="52">
        <v>30.528819139629029</v>
      </c>
      <c r="G76" s="52">
        <v>30.702301047322102</v>
      </c>
      <c r="H76" s="52">
        <v>30.875782955014863</v>
      </c>
      <c r="I76" s="52">
        <v>31.049264862707631</v>
      </c>
      <c r="J76" s="52">
        <v>31.222746770400473</v>
      </c>
      <c r="K76" s="52">
        <v>31.396228678093255</v>
      </c>
      <c r="L76" s="52">
        <v>31.569710585785984</v>
      </c>
      <c r="M76" s="52">
        <v>31.743192493478752</v>
      </c>
      <c r="N76" s="75">
        <v>31.916674401171594</v>
      </c>
    </row>
    <row r="77" spans="2:14" ht="15" customHeight="1" thickBot="1" x14ac:dyDescent="0.25">
      <c r="B77" s="327"/>
      <c r="C77" s="238">
        <v>1</v>
      </c>
      <c r="D77" s="239">
        <v>30.181855324243717</v>
      </c>
      <c r="E77" s="239">
        <v>30.35533723193679</v>
      </c>
      <c r="F77" s="239">
        <v>30.528819139629029</v>
      </c>
      <c r="G77" s="239">
        <v>30.702301047322102</v>
      </c>
      <c r="H77" s="239">
        <v>30.875782955014863</v>
      </c>
      <c r="I77" s="239">
        <v>31.049264862707631</v>
      </c>
      <c r="J77" s="239">
        <v>31.222746770400473</v>
      </c>
      <c r="K77" s="239">
        <v>31.396228678093255</v>
      </c>
      <c r="L77" s="239">
        <v>31.569710585785984</v>
      </c>
      <c r="M77" s="239">
        <v>31.743192493478752</v>
      </c>
      <c r="N77" s="240">
        <v>31.916674401171594</v>
      </c>
    </row>
    <row r="78" spans="2:14" ht="15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2:14" ht="15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2:14" ht="15" customHeight="1" thickBot="1" x14ac:dyDescent="0.25">
      <c r="B80" s="5" t="s">
        <v>116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2:14" ht="15" customHeight="1" x14ac:dyDescent="0.2">
      <c r="B81" s="320" t="s">
        <v>108</v>
      </c>
      <c r="C81" s="321"/>
      <c r="D81" s="321"/>
      <c r="E81" s="321"/>
      <c r="F81" s="321"/>
      <c r="G81" s="321"/>
      <c r="H81" s="253">
        <f>E6</f>
        <v>1</v>
      </c>
      <c r="I81" s="16"/>
      <c r="J81" s="16"/>
      <c r="K81" s="16"/>
      <c r="L81" s="16"/>
      <c r="M81" s="16"/>
      <c r="N81" s="16"/>
    </row>
    <row r="82" spans="2:14" ht="15" customHeight="1" x14ac:dyDescent="0.2">
      <c r="B82" s="322" t="s">
        <v>109</v>
      </c>
      <c r="C82" s="323"/>
      <c r="D82" s="323"/>
      <c r="E82" s="323"/>
      <c r="F82" s="323"/>
      <c r="G82" s="323"/>
      <c r="H82" s="254">
        <f>E6</f>
        <v>1</v>
      </c>
      <c r="I82" s="16"/>
      <c r="J82" s="16"/>
      <c r="K82" s="16"/>
      <c r="L82" s="16"/>
      <c r="M82" s="16"/>
      <c r="N82" s="16"/>
    </row>
    <row r="83" spans="2:14" ht="15" customHeight="1" x14ac:dyDescent="0.2">
      <c r="B83" s="322" t="s">
        <v>110</v>
      </c>
      <c r="C83" s="323"/>
      <c r="D83" s="323"/>
      <c r="E83" s="323"/>
      <c r="F83" s="323"/>
      <c r="G83" s="323"/>
      <c r="H83" s="254">
        <f>E6</f>
        <v>1</v>
      </c>
      <c r="I83" s="16"/>
      <c r="J83" s="16"/>
      <c r="K83" s="16"/>
      <c r="L83" s="16"/>
      <c r="M83" s="16"/>
      <c r="N83" s="16"/>
    </row>
    <row r="84" spans="2:14" ht="15" customHeight="1" x14ac:dyDescent="0.2">
      <c r="B84" s="322" t="s">
        <v>111</v>
      </c>
      <c r="C84" s="323"/>
      <c r="D84" s="323"/>
      <c r="E84" s="323"/>
      <c r="F84" s="323"/>
      <c r="G84" s="323"/>
      <c r="H84" s="254">
        <f>E6</f>
        <v>1</v>
      </c>
    </row>
    <row r="85" spans="2:14" ht="15" customHeight="1" x14ac:dyDescent="0.2">
      <c r="B85" s="244" t="str">
        <f>CONCATENATE("Magnitude of extreme event impacts (0 - 100%) [",'Climate impacts'!C35,"]")</f>
        <v>Magnitude of extreme event impacts (0 - 100%) [Floods]</v>
      </c>
      <c r="C85" s="243"/>
      <c r="D85" s="243"/>
      <c r="E85" s="243"/>
      <c r="F85" s="243"/>
      <c r="G85" s="243"/>
      <c r="H85" s="254">
        <f>E6</f>
        <v>1</v>
      </c>
    </row>
    <row r="86" spans="2:14" ht="15" customHeight="1" x14ac:dyDescent="0.2">
      <c r="B86" s="244" t="str">
        <f>CONCATENATE("Future change in extreme event frequency (0 - 100%) [",'Climate impacts'!C35,"]")</f>
        <v>Future change in extreme event frequency (0 - 100%) [Floods]</v>
      </c>
      <c r="C86" s="243"/>
      <c r="D86" s="243"/>
      <c r="E86" s="243"/>
      <c r="F86" s="243"/>
      <c r="G86" s="243"/>
      <c r="H86" s="254">
        <f>E6</f>
        <v>1</v>
      </c>
    </row>
    <row r="87" spans="2:14" ht="15" customHeight="1" x14ac:dyDescent="0.2">
      <c r="B87" s="244" t="str">
        <f>CONCATENATE("Magnitude of extreme event impacts (0 - 100%) [",'Climate impacts'!C36,"]")</f>
        <v>Magnitude of extreme event impacts (0 - 100%) [Landslides]</v>
      </c>
      <c r="C87" s="243"/>
      <c r="D87" s="243"/>
      <c r="E87" s="243"/>
      <c r="F87" s="243"/>
      <c r="G87" s="243"/>
      <c r="H87" s="254">
        <f>E6</f>
        <v>1</v>
      </c>
    </row>
    <row r="88" spans="2:14" ht="15" customHeight="1" x14ac:dyDescent="0.2">
      <c r="B88" s="244" t="str">
        <f>CONCATENATE("Future change in extreme event frequency (0 - 100%) [",'Climate impacts'!C36,"]")</f>
        <v>Future change in extreme event frequency (0 - 100%) [Landslides]</v>
      </c>
      <c r="C88" s="243"/>
      <c r="D88" s="243"/>
      <c r="E88" s="243"/>
      <c r="F88" s="243"/>
      <c r="G88" s="243"/>
      <c r="H88" s="254">
        <f>E6</f>
        <v>1</v>
      </c>
    </row>
    <row r="89" spans="2:14" ht="15" customHeight="1" x14ac:dyDescent="0.2">
      <c r="B89" s="244" t="str">
        <f>CONCATENATE("Magnitude of extreme event impacts (0 - 100%) [",'Climate impacts'!C37,"]")</f>
        <v>Magnitude of extreme event impacts (0 - 100%) [Strong Winds]</v>
      </c>
      <c r="C89" s="243"/>
      <c r="D89" s="243"/>
      <c r="E89" s="243"/>
      <c r="F89" s="243"/>
      <c r="G89" s="243"/>
      <c r="H89" s="254">
        <f>E6</f>
        <v>1</v>
      </c>
    </row>
    <row r="90" spans="2:14" ht="15" customHeight="1" x14ac:dyDescent="0.2">
      <c r="B90" s="244" t="str">
        <f>CONCATENATE("Future change in extreme event frequency (0 - 100%) [",'Climate impacts'!C37,"]")</f>
        <v>Future change in extreme event frequency (0 - 100%) [Strong Winds]</v>
      </c>
      <c r="C90" s="243"/>
      <c r="D90" s="243"/>
      <c r="E90" s="243"/>
      <c r="F90" s="243"/>
      <c r="G90" s="243"/>
      <c r="H90" s="254">
        <f>E6</f>
        <v>1</v>
      </c>
    </row>
    <row r="91" spans="2:14" ht="15" customHeight="1" x14ac:dyDescent="0.2">
      <c r="B91" s="244" t="s">
        <v>0</v>
      </c>
      <c r="C91" s="243"/>
      <c r="D91" s="243"/>
      <c r="E91" s="243"/>
      <c r="F91" s="243"/>
      <c r="G91" s="243"/>
      <c r="H91" s="254">
        <f>'Baseline scenario'!D5</f>
        <v>0.06</v>
      </c>
    </row>
    <row r="92" spans="2:14" x14ac:dyDescent="0.2">
      <c r="B92" s="9"/>
      <c r="C92" s="10"/>
      <c r="D92" s="10"/>
      <c r="E92" s="10"/>
      <c r="F92" s="10"/>
      <c r="G92" s="10"/>
      <c r="H92" s="40"/>
    </row>
    <row r="93" spans="2:14" x14ac:dyDescent="0.2">
      <c r="B93" s="9" t="s">
        <v>3</v>
      </c>
      <c r="C93" s="10"/>
      <c r="D93" s="249">
        <f>Results!E16</f>
        <v>30.181855324243717</v>
      </c>
      <c r="E93" s="251">
        <f>ABS(D94-D98)</f>
        <v>0</v>
      </c>
      <c r="F93" s="10"/>
      <c r="G93" s="10"/>
      <c r="H93" s="17"/>
    </row>
    <row r="94" spans="2:14" x14ac:dyDescent="0.2">
      <c r="B94" s="9"/>
      <c r="C94" s="20">
        <v>0</v>
      </c>
      <c r="D94" s="250">
        <f t="dataTable" ref="D94:D98" dt2D="0" dtr="0" r1="H81" ca="1"/>
        <v>30.181855324243717</v>
      </c>
      <c r="E94" s="251"/>
      <c r="F94" s="10"/>
      <c r="G94" s="10"/>
      <c r="H94" s="17"/>
    </row>
    <row r="95" spans="2:14" x14ac:dyDescent="0.2">
      <c r="B95" s="9"/>
      <c r="C95" s="20">
        <v>0.25</v>
      </c>
      <c r="D95" s="250">
        <v>30.181855324243717</v>
      </c>
      <c r="E95" s="251"/>
      <c r="F95" s="10"/>
      <c r="G95" s="10"/>
      <c r="H95" s="17"/>
    </row>
    <row r="96" spans="2:14" x14ac:dyDescent="0.2">
      <c r="B96" s="9"/>
      <c r="C96" s="20">
        <v>0.5</v>
      </c>
      <c r="D96" s="250">
        <v>30.181855324243717</v>
      </c>
      <c r="E96" s="251"/>
      <c r="F96" s="10"/>
      <c r="G96" s="10"/>
      <c r="H96" s="17"/>
    </row>
    <row r="97" spans="2:8" x14ac:dyDescent="0.2">
      <c r="B97" s="9"/>
      <c r="C97" s="20">
        <v>0.75</v>
      </c>
      <c r="D97" s="250">
        <v>30.181855324243717</v>
      </c>
      <c r="E97" s="251"/>
      <c r="F97" s="10"/>
      <c r="G97" s="10"/>
      <c r="H97" s="17"/>
    </row>
    <row r="98" spans="2:8" x14ac:dyDescent="0.2">
      <c r="B98" s="9"/>
      <c r="C98" s="20">
        <v>1</v>
      </c>
      <c r="D98" s="250">
        <v>30.181855324243717</v>
      </c>
      <c r="E98" s="251"/>
      <c r="F98" s="10"/>
      <c r="G98" s="10"/>
      <c r="H98" s="17"/>
    </row>
    <row r="99" spans="2:8" x14ac:dyDescent="0.2">
      <c r="B99" s="9"/>
      <c r="C99" s="10"/>
      <c r="D99" s="10"/>
      <c r="E99" s="251"/>
      <c r="F99" s="10"/>
      <c r="G99" s="10"/>
      <c r="H99" s="17"/>
    </row>
    <row r="100" spans="2:8" x14ac:dyDescent="0.2">
      <c r="B100" s="9" t="s">
        <v>4</v>
      </c>
      <c r="C100" s="10"/>
      <c r="D100" s="251">
        <f>Results!E16</f>
        <v>30.181855324243717</v>
      </c>
      <c r="E100" s="251">
        <f>ABS(D101-D105)</f>
        <v>0</v>
      </c>
      <c r="F100" s="10"/>
      <c r="G100" s="10"/>
      <c r="H100" s="17"/>
    </row>
    <row r="101" spans="2:8" x14ac:dyDescent="0.2">
      <c r="B101" s="9"/>
      <c r="C101" s="20">
        <v>0</v>
      </c>
      <c r="D101" s="249">
        <f t="dataTable" ref="D101:D105" dt2D="0" dtr="0" r1="H82" ca="1"/>
        <v>30.181855324243717</v>
      </c>
      <c r="E101" s="251"/>
      <c r="F101" s="10"/>
      <c r="G101" s="10"/>
      <c r="H101" s="17"/>
    </row>
    <row r="102" spans="2:8" x14ac:dyDescent="0.2">
      <c r="B102" s="9"/>
      <c r="C102" s="20">
        <v>0.25</v>
      </c>
      <c r="D102" s="249">
        <v>30.181855324243717</v>
      </c>
      <c r="E102" s="251"/>
      <c r="F102" s="10"/>
      <c r="G102" s="10"/>
      <c r="H102" s="17"/>
    </row>
    <row r="103" spans="2:8" x14ac:dyDescent="0.2">
      <c r="B103" s="9"/>
      <c r="C103" s="20">
        <v>0.5</v>
      </c>
      <c r="D103" s="249">
        <v>30.181855324243717</v>
      </c>
      <c r="E103" s="251"/>
      <c r="F103" s="10"/>
      <c r="G103" s="10"/>
      <c r="H103" s="17"/>
    </row>
    <row r="104" spans="2:8" x14ac:dyDescent="0.2">
      <c r="B104" s="9"/>
      <c r="C104" s="20">
        <v>0.75</v>
      </c>
      <c r="D104" s="249">
        <v>30.181855324243717</v>
      </c>
      <c r="E104" s="251"/>
      <c r="F104" s="10"/>
      <c r="G104" s="10"/>
      <c r="H104" s="17"/>
    </row>
    <row r="105" spans="2:8" x14ac:dyDescent="0.2">
      <c r="B105" s="9"/>
      <c r="C105" s="20">
        <v>1</v>
      </c>
      <c r="D105" s="249">
        <v>30.181855324243717</v>
      </c>
      <c r="E105" s="251"/>
      <c r="F105" s="10"/>
      <c r="G105" s="10"/>
      <c r="H105" s="17"/>
    </row>
    <row r="106" spans="2:8" x14ac:dyDescent="0.2">
      <c r="B106" s="9"/>
      <c r="C106" s="10"/>
      <c r="D106" s="10"/>
      <c r="E106" s="251"/>
      <c r="F106" s="10"/>
      <c r="G106" s="10"/>
      <c r="H106" s="17"/>
    </row>
    <row r="107" spans="2:8" x14ac:dyDescent="0.2">
      <c r="B107" s="9" t="s">
        <v>112</v>
      </c>
      <c r="C107" s="10"/>
      <c r="D107" s="250">
        <f>Results!$E$16</f>
        <v>30.181855324243717</v>
      </c>
      <c r="E107" s="251">
        <f>ABS(D108-D112)</f>
        <v>0</v>
      </c>
      <c r="F107" s="10"/>
      <c r="G107" s="10"/>
      <c r="H107" s="17"/>
    </row>
    <row r="108" spans="2:8" x14ac:dyDescent="0.2">
      <c r="B108" s="9"/>
      <c r="C108" s="20">
        <v>0</v>
      </c>
      <c r="D108" s="250">
        <f t="dataTable" ref="D108:D112" dt2D="0" dtr="0" r1="H83" ca="1"/>
        <v>30.181855324243717</v>
      </c>
      <c r="E108" s="251"/>
      <c r="F108" s="10"/>
      <c r="G108" s="10"/>
      <c r="H108" s="17"/>
    </row>
    <row r="109" spans="2:8" x14ac:dyDescent="0.2">
      <c r="B109" s="9"/>
      <c r="C109" s="20">
        <v>0.25</v>
      </c>
      <c r="D109" s="250">
        <v>30.181855324243717</v>
      </c>
      <c r="E109" s="251"/>
      <c r="F109" s="10"/>
      <c r="G109" s="10"/>
      <c r="H109" s="17"/>
    </row>
    <row r="110" spans="2:8" x14ac:dyDescent="0.2">
      <c r="B110" s="9"/>
      <c r="C110" s="20">
        <v>0.5</v>
      </c>
      <c r="D110" s="250">
        <v>30.181855324243717</v>
      </c>
      <c r="E110" s="251"/>
      <c r="F110" s="10"/>
      <c r="G110" s="10"/>
      <c r="H110" s="17"/>
    </row>
    <row r="111" spans="2:8" x14ac:dyDescent="0.2">
      <c r="B111" s="9"/>
      <c r="C111" s="20">
        <v>0.75</v>
      </c>
      <c r="D111" s="250">
        <v>30.181855324243717</v>
      </c>
      <c r="E111" s="251"/>
      <c r="F111" s="10"/>
      <c r="G111" s="10"/>
      <c r="H111" s="17"/>
    </row>
    <row r="112" spans="2:8" x14ac:dyDescent="0.2">
      <c r="B112" s="9"/>
      <c r="C112" s="20">
        <v>1</v>
      </c>
      <c r="D112" s="250">
        <v>30.181855324243717</v>
      </c>
      <c r="E112" s="251"/>
      <c r="F112" s="10"/>
      <c r="G112" s="10"/>
      <c r="H112" s="17"/>
    </row>
    <row r="113" spans="2:8" x14ac:dyDescent="0.2">
      <c r="B113" s="9"/>
      <c r="C113" s="10"/>
      <c r="D113" s="249"/>
      <c r="E113" s="251"/>
      <c r="F113" s="10"/>
      <c r="G113" s="10"/>
      <c r="H113" s="17"/>
    </row>
    <row r="114" spans="2:8" x14ac:dyDescent="0.2">
      <c r="B114" s="9" t="s">
        <v>113</v>
      </c>
      <c r="C114" s="10"/>
      <c r="D114" s="250">
        <f>Results!$E$16</f>
        <v>30.181855324243717</v>
      </c>
      <c r="E114" s="251">
        <f>ABS(D115-D119)</f>
        <v>0</v>
      </c>
      <c r="F114" s="10"/>
      <c r="G114" s="10"/>
      <c r="H114" s="17"/>
    </row>
    <row r="115" spans="2:8" x14ac:dyDescent="0.2">
      <c r="B115" s="9"/>
      <c r="C115" s="20">
        <v>0</v>
      </c>
      <c r="D115" s="250">
        <f t="dataTable" ref="D115:D119" dt2D="0" dtr="0" r1="H84" ca="1"/>
        <v>30.181855324243717</v>
      </c>
      <c r="E115" s="251"/>
      <c r="F115" s="10"/>
      <c r="G115" s="10"/>
      <c r="H115" s="17"/>
    </row>
    <row r="116" spans="2:8" x14ac:dyDescent="0.2">
      <c r="B116" s="9"/>
      <c r="C116" s="20">
        <v>0.25</v>
      </c>
      <c r="D116" s="250">
        <v>30.181855324243717</v>
      </c>
      <c r="E116" s="251"/>
      <c r="F116" s="10"/>
      <c r="G116" s="10"/>
      <c r="H116" s="17"/>
    </row>
    <row r="117" spans="2:8" x14ac:dyDescent="0.2">
      <c r="B117" s="9"/>
      <c r="C117" s="20">
        <v>0.5</v>
      </c>
      <c r="D117" s="250">
        <v>30.181855324243717</v>
      </c>
      <c r="E117" s="251"/>
      <c r="F117" s="10"/>
      <c r="G117" s="10"/>
      <c r="H117" s="17"/>
    </row>
    <row r="118" spans="2:8" x14ac:dyDescent="0.2">
      <c r="B118" s="9"/>
      <c r="C118" s="20">
        <v>0.75</v>
      </c>
      <c r="D118" s="250">
        <v>30.181855324243717</v>
      </c>
      <c r="E118" s="251"/>
      <c r="F118" s="10"/>
      <c r="G118" s="10"/>
      <c r="H118" s="17"/>
    </row>
    <row r="119" spans="2:8" x14ac:dyDescent="0.2">
      <c r="B119" s="9"/>
      <c r="C119" s="20">
        <v>1</v>
      </c>
      <c r="D119" s="250">
        <v>30.181855324243717</v>
      </c>
      <c r="E119" s="251"/>
      <c r="F119" s="10"/>
      <c r="G119" s="10"/>
      <c r="H119" s="17"/>
    </row>
    <row r="120" spans="2:8" x14ac:dyDescent="0.2">
      <c r="B120" s="9"/>
      <c r="C120" s="10"/>
      <c r="D120" s="250"/>
      <c r="E120" s="251"/>
      <c r="F120" s="10"/>
      <c r="G120" s="10"/>
      <c r="H120" s="17"/>
    </row>
    <row r="121" spans="2:8" x14ac:dyDescent="0.2">
      <c r="B121" s="9" t="str">
        <f>CONCATENATE("Magnitude of extreme event impacts [",'Climate impacts'!C35,"]")</f>
        <v>Magnitude of extreme event impacts [Floods]</v>
      </c>
      <c r="C121" s="10"/>
      <c r="D121" s="250">
        <f>Results!$E$16</f>
        <v>30.181855324243717</v>
      </c>
      <c r="E121" s="251">
        <f>ABS(D122-D126)</f>
        <v>0</v>
      </c>
      <c r="F121" s="10"/>
      <c r="G121" s="10"/>
      <c r="H121" s="17"/>
    </row>
    <row r="122" spans="2:8" x14ac:dyDescent="0.2">
      <c r="B122" s="9"/>
      <c r="C122" s="20">
        <v>0</v>
      </c>
      <c r="D122" s="250">
        <f t="dataTable" ref="D122:D126" dt2D="0" dtr="0" r1="H85" ca="1"/>
        <v>30.181855324243717</v>
      </c>
      <c r="E122" s="251"/>
      <c r="F122" s="10"/>
      <c r="G122" s="10"/>
      <c r="H122" s="17"/>
    </row>
    <row r="123" spans="2:8" x14ac:dyDescent="0.2">
      <c r="B123" s="9"/>
      <c r="C123" s="20">
        <v>0.25</v>
      </c>
      <c r="D123" s="250">
        <v>30.181855324243717</v>
      </c>
      <c r="E123" s="251"/>
      <c r="F123" s="10"/>
      <c r="G123" s="10"/>
      <c r="H123" s="17"/>
    </row>
    <row r="124" spans="2:8" x14ac:dyDescent="0.2">
      <c r="B124" s="9"/>
      <c r="C124" s="20">
        <v>0.5</v>
      </c>
      <c r="D124" s="250">
        <v>30.181855324243717</v>
      </c>
      <c r="E124" s="251"/>
      <c r="F124" s="10"/>
      <c r="G124" s="10"/>
      <c r="H124" s="17"/>
    </row>
    <row r="125" spans="2:8" x14ac:dyDescent="0.2">
      <c r="B125" s="9"/>
      <c r="C125" s="20">
        <v>0.75</v>
      </c>
      <c r="D125" s="250">
        <v>30.181855324243717</v>
      </c>
      <c r="E125" s="251"/>
      <c r="F125" s="10"/>
      <c r="G125" s="10"/>
      <c r="H125" s="17"/>
    </row>
    <row r="126" spans="2:8" x14ac:dyDescent="0.2">
      <c r="B126" s="9"/>
      <c r="C126" s="20">
        <v>1</v>
      </c>
      <c r="D126" s="250">
        <v>30.181855324243717</v>
      </c>
      <c r="E126" s="251"/>
      <c r="F126" s="10"/>
      <c r="G126" s="10"/>
      <c r="H126" s="17"/>
    </row>
    <row r="127" spans="2:8" x14ac:dyDescent="0.2">
      <c r="B127" s="9"/>
      <c r="C127" s="10"/>
      <c r="D127" s="250"/>
      <c r="E127" s="251"/>
      <c r="F127" s="10"/>
      <c r="G127" s="10"/>
      <c r="H127" s="17"/>
    </row>
    <row r="128" spans="2:8" x14ac:dyDescent="0.2">
      <c r="B128" s="9" t="str">
        <f>CONCATENATE("Change in extreme event frequency [",'Climate impacts'!C35,"]")</f>
        <v>Change in extreme event frequency [Floods]</v>
      </c>
      <c r="C128" s="10"/>
      <c r="D128" s="250">
        <f>Results!$E$16</f>
        <v>30.181855324243717</v>
      </c>
      <c r="E128" s="251">
        <f>ABS(D129-D133)</f>
        <v>0</v>
      </c>
      <c r="F128" s="10"/>
      <c r="G128" s="10"/>
      <c r="H128" s="17"/>
    </row>
    <row r="129" spans="2:8" x14ac:dyDescent="0.2">
      <c r="B129" s="9"/>
      <c r="C129" s="20">
        <v>0</v>
      </c>
      <c r="D129" s="250">
        <f t="dataTable" ref="D129:D133" dt2D="0" dtr="0" r1="H86" ca="1"/>
        <v>30.181855324243717</v>
      </c>
      <c r="E129" s="251"/>
      <c r="F129" s="10"/>
      <c r="G129" s="10"/>
      <c r="H129" s="17"/>
    </row>
    <row r="130" spans="2:8" x14ac:dyDescent="0.2">
      <c r="B130" s="9"/>
      <c r="C130" s="20">
        <v>0.25</v>
      </c>
      <c r="D130" s="250">
        <v>30.181855324243717</v>
      </c>
      <c r="E130" s="251"/>
      <c r="F130" s="10"/>
      <c r="G130" s="10"/>
      <c r="H130" s="17"/>
    </row>
    <row r="131" spans="2:8" x14ac:dyDescent="0.2">
      <c r="B131" s="9"/>
      <c r="C131" s="20">
        <v>0.5</v>
      </c>
      <c r="D131" s="250">
        <v>30.181855324243717</v>
      </c>
      <c r="E131" s="251"/>
      <c r="F131" s="10"/>
      <c r="G131" s="10"/>
      <c r="H131" s="17"/>
    </row>
    <row r="132" spans="2:8" x14ac:dyDescent="0.2">
      <c r="B132" s="9"/>
      <c r="C132" s="20">
        <v>0.75</v>
      </c>
      <c r="D132" s="250">
        <v>30.181855324243717</v>
      </c>
      <c r="E132" s="251"/>
      <c r="F132" s="10"/>
      <c r="G132" s="10"/>
      <c r="H132" s="17"/>
    </row>
    <row r="133" spans="2:8" x14ac:dyDescent="0.2">
      <c r="B133" s="9"/>
      <c r="C133" s="20">
        <v>1</v>
      </c>
      <c r="D133" s="250">
        <v>30.181855324243717</v>
      </c>
      <c r="E133" s="251"/>
      <c r="F133" s="10"/>
      <c r="G133" s="10"/>
      <c r="H133" s="17"/>
    </row>
    <row r="134" spans="2:8" x14ac:dyDescent="0.2">
      <c r="B134" s="9"/>
      <c r="C134" s="10"/>
      <c r="D134" s="250"/>
      <c r="E134" s="251"/>
      <c r="F134" s="10"/>
      <c r="G134" s="10"/>
      <c r="H134" s="17"/>
    </row>
    <row r="135" spans="2:8" x14ac:dyDescent="0.2">
      <c r="B135" s="9" t="str">
        <f>CONCATENATE("Magnitude of extreme event impacts [",'Climate impacts'!C36,"]")</f>
        <v>Magnitude of extreme event impacts [Landslides]</v>
      </c>
      <c r="C135" s="10"/>
      <c r="D135" s="250">
        <f>Results!$E$16</f>
        <v>30.181855324243717</v>
      </c>
      <c r="E135" s="251">
        <f>ABS(D136-D140)</f>
        <v>0</v>
      </c>
      <c r="F135" s="10"/>
      <c r="G135" s="10"/>
      <c r="H135" s="17"/>
    </row>
    <row r="136" spans="2:8" x14ac:dyDescent="0.2">
      <c r="B136" s="9"/>
      <c r="C136" s="20">
        <v>0</v>
      </c>
      <c r="D136" s="250">
        <f t="dataTable" ref="D136:D140" dt2D="0" dtr="0" r1="H87" ca="1"/>
        <v>30.181855324243717</v>
      </c>
      <c r="E136" s="251"/>
      <c r="F136" s="10"/>
      <c r="G136" s="10"/>
      <c r="H136" s="17"/>
    </row>
    <row r="137" spans="2:8" x14ac:dyDescent="0.2">
      <c r="B137" s="9"/>
      <c r="C137" s="20">
        <v>0.25</v>
      </c>
      <c r="D137" s="250">
        <v>30.181855324243717</v>
      </c>
      <c r="E137" s="251"/>
      <c r="F137" s="10"/>
      <c r="G137" s="10"/>
      <c r="H137" s="17"/>
    </row>
    <row r="138" spans="2:8" x14ac:dyDescent="0.2">
      <c r="B138" s="9"/>
      <c r="C138" s="20">
        <v>0.5</v>
      </c>
      <c r="D138" s="250">
        <v>30.181855324243717</v>
      </c>
      <c r="E138" s="251"/>
      <c r="F138" s="10"/>
      <c r="G138" s="10"/>
      <c r="H138" s="17"/>
    </row>
    <row r="139" spans="2:8" x14ac:dyDescent="0.2">
      <c r="B139" s="9"/>
      <c r="C139" s="20">
        <v>0.75</v>
      </c>
      <c r="D139" s="250">
        <v>30.181855324243717</v>
      </c>
      <c r="E139" s="251"/>
      <c r="F139" s="10"/>
      <c r="G139" s="10"/>
      <c r="H139" s="17"/>
    </row>
    <row r="140" spans="2:8" x14ac:dyDescent="0.2">
      <c r="B140" s="9"/>
      <c r="C140" s="20">
        <v>1</v>
      </c>
      <c r="D140" s="250">
        <v>30.181855324243717</v>
      </c>
      <c r="E140" s="251"/>
      <c r="F140" s="10"/>
      <c r="G140" s="10"/>
      <c r="H140" s="17"/>
    </row>
    <row r="141" spans="2:8" x14ac:dyDescent="0.2">
      <c r="B141" s="9"/>
      <c r="C141" s="10"/>
      <c r="D141" s="250"/>
      <c r="E141" s="251"/>
      <c r="F141" s="10"/>
      <c r="G141" s="10"/>
      <c r="H141" s="17"/>
    </row>
    <row r="142" spans="2:8" x14ac:dyDescent="0.2">
      <c r="B142" s="9" t="str">
        <f>CONCATENATE("Change in extreme event frequency [",'Climate impacts'!C36,"]")</f>
        <v>Change in extreme event frequency [Landslides]</v>
      </c>
      <c r="C142" s="10"/>
      <c r="D142" s="250">
        <f>Results!$E$16</f>
        <v>30.181855324243717</v>
      </c>
      <c r="E142" s="251">
        <f>ABS(D143-D147)</f>
        <v>0</v>
      </c>
      <c r="F142" s="10"/>
      <c r="G142" s="10"/>
      <c r="H142" s="17"/>
    </row>
    <row r="143" spans="2:8" x14ac:dyDescent="0.2">
      <c r="B143" s="9"/>
      <c r="C143" s="20">
        <v>0</v>
      </c>
      <c r="D143" s="250">
        <f t="dataTable" ref="D143:D147" dt2D="0" dtr="0" r1="H88" ca="1"/>
        <v>30.181855324243717</v>
      </c>
      <c r="E143" s="251"/>
      <c r="F143" s="10"/>
      <c r="G143" s="10"/>
      <c r="H143" s="17"/>
    </row>
    <row r="144" spans="2:8" x14ac:dyDescent="0.2">
      <c r="B144" s="9"/>
      <c r="C144" s="20">
        <v>0.25</v>
      </c>
      <c r="D144" s="250">
        <v>30.181855324243717</v>
      </c>
      <c r="E144" s="251"/>
      <c r="F144" s="10"/>
      <c r="G144" s="10"/>
      <c r="H144" s="17"/>
    </row>
    <row r="145" spans="2:8" x14ac:dyDescent="0.2">
      <c r="B145" s="9"/>
      <c r="C145" s="20">
        <v>0.5</v>
      </c>
      <c r="D145" s="250">
        <v>30.181855324243717</v>
      </c>
      <c r="E145" s="251"/>
      <c r="F145" s="10"/>
      <c r="G145" s="10"/>
      <c r="H145" s="17"/>
    </row>
    <row r="146" spans="2:8" x14ac:dyDescent="0.2">
      <c r="B146" s="9"/>
      <c r="C146" s="20">
        <v>0.75</v>
      </c>
      <c r="D146" s="250">
        <v>30.181855324243717</v>
      </c>
      <c r="E146" s="251"/>
      <c r="F146" s="10"/>
      <c r="G146" s="10"/>
      <c r="H146" s="17"/>
    </row>
    <row r="147" spans="2:8" x14ac:dyDescent="0.2">
      <c r="B147" s="9"/>
      <c r="C147" s="20">
        <v>1</v>
      </c>
      <c r="D147" s="250">
        <v>30.181855324243717</v>
      </c>
      <c r="E147" s="251"/>
      <c r="F147" s="10"/>
      <c r="G147" s="10"/>
      <c r="H147" s="17"/>
    </row>
    <row r="148" spans="2:8" x14ac:dyDescent="0.2">
      <c r="B148" s="9"/>
      <c r="C148" s="10"/>
      <c r="D148" s="250"/>
      <c r="E148" s="251"/>
      <c r="F148" s="10"/>
      <c r="G148" s="10"/>
      <c r="H148" s="17"/>
    </row>
    <row r="149" spans="2:8" x14ac:dyDescent="0.2">
      <c r="B149" s="9" t="str">
        <f>CONCATENATE("Magnitude of extreme event impacts [",'Climate impacts'!C37,"]")</f>
        <v>Magnitude of extreme event impacts [Strong Winds]</v>
      </c>
      <c r="C149" s="10"/>
      <c r="D149" s="250">
        <f>Results!$E$16</f>
        <v>30.181855324243717</v>
      </c>
      <c r="E149" s="251">
        <f>ABS(D150-D154)</f>
        <v>0</v>
      </c>
      <c r="F149" s="10"/>
      <c r="G149" s="10"/>
      <c r="H149" s="17"/>
    </row>
    <row r="150" spans="2:8" x14ac:dyDescent="0.2">
      <c r="B150" s="9"/>
      <c r="C150" s="20">
        <v>0</v>
      </c>
      <c r="D150" s="250">
        <f t="dataTable" ref="D150:D154" dt2D="0" dtr="0" r1="H89" ca="1"/>
        <v>30.181855324243717</v>
      </c>
      <c r="E150" s="251"/>
      <c r="F150" s="10"/>
      <c r="G150" s="10"/>
      <c r="H150" s="17"/>
    </row>
    <row r="151" spans="2:8" x14ac:dyDescent="0.2">
      <c r="B151" s="9"/>
      <c r="C151" s="20">
        <v>0.25</v>
      </c>
      <c r="D151" s="250">
        <v>30.181855324243717</v>
      </c>
      <c r="E151" s="251"/>
      <c r="F151" s="10"/>
      <c r="G151" s="10"/>
      <c r="H151" s="17"/>
    </row>
    <row r="152" spans="2:8" x14ac:dyDescent="0.2">
      <c r="B152" s="9"/>
      <c r="C152" s="20">
        <v>0.5</v>
      </c>
      <c r="D152" s="250">
        <v>30.181855324243717</v>
      </c>
      <c r="E152" s="251"/>
      <c r="F152" s="10"/>
      <c r="G152" s="10"/>
      <c r="H152" s="17"/>
    </row>
    <row r="153" spans="2:8" x14ac:dyDescent="0.2">
      <c r="B153" s="9"/>
      <c r="C153" s="20">
        <v>0.75</v>
      </c>
      <c r="D153" s="250">
        <v>30.181855324243717</v>
      </c>
      <c r="E153" s="251"/>
      <c r="F153" s="10"/>
      <c r="G153" s="10"/>
      <c r="H153" s="17"/>
    </row>
    <row r="154" spans="2:8" x14ac:dyDescent="0.2">
      <c r="B154" s="9"/>
      <c r="C154" s="20">
        <v>1</v>
      </c>
      <c r="D154" s="250">
        <v>30.181855324243717</v>
      </c>
      <c r="E154" s="251"/>
      <c r="F154" s="10"/>
      <c r="G154" s="10"/>
      <c r="H154" s="17"/>
    </row>
    <row r="155" spans="2:8" x14ac:dyDescent="0.2">
      <c r="B155" s="9"/>
      <c r="C155" s="10"/>
      <c r="D155" s="250"/>
      <c r="E155" s="251"/>
      <c r="F155" s="10"/>
      <c r="G155" s="10"/>
      <c r="H155" s="17"/>
    </row>
    <row r="156" spans="2:8" x14ac:dyDescent="0.2">
      <c r="B156" s="9" t="str">
        <f>CONCATENATE("Change in extreme event frequency [",'Climate impacts'!C37,"]")</f>
        <v>Change in extreme event frequency [Strong Winds]</v>
      </c>
      <c r="C156" s="10"/>
      <c r="D156" s="250">
        <f>Results!$E$16</f>
        <v>30.181855324243717</v>
      </c>
      <c r="E156" s="251">
        <f>ABS(D157-D161)</f>
        <v>0</v>
      </c>
      <c r="F156" s="10"/>
      <c r="G156" s="10"/>
      <c r="H156" s="17"/>
    </row>
    <row r="157" spans="2:8" x14ac:dyDescent="0.2">
      <c r="B157" s="9"/>
      <c r="C157" s="20">
        <v>0</v>
      </c>
      <c r="D157" s="250">
        <f t="dataTable" ref="D157:D161" dt2D="0" dtr="0" r1="H90" ca="1"/>
        <v>30.181855324243717</v>
      </c>
      <c r="E157" s="251"/>
      <c r="F157" s="10"/>
      <c r="G157" s="10"/>
      <c r="H157" s="17"/>
    </row>
    <row r="158" spans="2:8" x14ac:dyDescent="0.2">
      <c r="B158" s="9"/>
      <c r="C158" s="20">
        <v>0.25</v>
      </c>
      <c r="D158" s="250">
        <v>30.181855324243717</v>
      </c>
      <c r="E158" s="251"/>
      <c r="F158" s="10"/>
      <c r="G158" s="10"/>
      <c r="H158" s="17"/>
    </row>
    <row r="159" spans="2:8" x14ac:dyDescent="0.2">
      <c r="B159" s="9"/>
      <c r="C159" s="20">
        <v>0.5</v>
      </c>
      <c r="D159" s="250">
        <v>30.181855324243717</v>
      </c>
      <c r="E159" s="251"/>
      <c r="F159" s="10"/>
      <c r="G159" s="10"/>
      <c r="H159" s="17"/>
    </row>
    <row r="160" spans="2:8" x14ac:dyDescent="0.2">
      <c r="B160" s="9"/>
      <c r="C160" s="20">
        <v>0.75</v>
      </c>
      <c r="D160" s="250">
        <v>30.181855324243717</v>
      </c>
      <c r="E160" s="251"/>
      <c r="F160" s="10"/>
      <c r="G160" s="10"/>
      <c r="H160" s="17"/>
    </row>
    <row r="161" spans="2:8" x14ac:dyDescent="0.2">
      <c r="B161" s="9"/>
      <c r="C161" s="20">
        <v>1</v>
      </c>
      <c r="D161" s="250">
        <v>30.181855324243717</v>
      </c>
      <c r="E161" s="251"/>
      <c r="F161" s="10"/>
      <c r="G161" s="10"/>
      <c r="H161" s="17"/>
    </row>
    <row r="162" spans="2:8" x14ac:dyDescent="0.2">
      <c r="B162" s="9"/>
      <c r="C162" s="10"/>
      <c r="D162" s="250"/>
      <c r="E162" s="251"/>
      <c r="F162" s="10"/>
      <c r="G162" s="10"/>
      <c r="H162" s="17"/>
    </row>
    <row r="163" spans="2:8" x14ac:dyDescent="0.2">
      <c r="B163" s="9" t="s">
        <v>10</v>
      </c>
      <c r="C163" s="10"/>
      <c r="D163" s="250">
        <f>Results!$E$16</f>
        <v>30.181855324243717</v>
      </c>
      <c r="E163" s="251">
        <f>ABS(D164-D168)</f>
        <v>0</v>
      </c>
      <c r="F163" s="10"/>
      <c r="G163" s="10"/>
      <c r="H163" s="17"/>
    </row>
    <row r="164" spans="2:8" x14ac:dyDescent="0.2">
      <c r="B164" s="9"/>
      <c r="C164" s="20">
        <v>0</v>
      </c>
      <c r="D164" s="250">
        <f t="dataTable" ref="D164:D168" dt2D="0" dtr="0" r1="E6" ca="1"/>
        <v>30.181855324243717</v>
      </c>
      <c r="E164" s="251"/>
      <c r="F164" s="10"/>
      <c r="G164" s="10"/>
      <c r="H164" s="17"/>
    </row>
    <row r="165" spans="2:8" x14ac:dyDescent="0.2">
      <c r="B165" s="9"/>
      <c r="C165" s="20">
        <v>0.25</v>
      </c>
      <c r="D165" s="250">
        <v>30.181855324243717</v>
      </c>
      <c r="E165" s="251"/>
      <c r="F165" s="10"/>
      <c r="G165" s="10"/>
      <c r="H165" s="17"/>
    </row>
    <row r="166" spans="2:8" x14ac:dyDescent="0.2">
      <c r="B166" s="9"/>
      <c r="C166" s="20">
        <v>0.5</v>
      </c>
      <c r="D166" s="250">
        <v>30.181855324243717</v>
      </c>
      <c r="E166" s="251"/>
      <c r="F166" s="10"/>
      <c r="G166" s="10"/>
      <c r="H166" s="17"/>
    </row>
    <row r="167" spans="2:8" x14ac:dyDescent="0.2">
      <c r="B167" s="9"/>
      <c r="C167" s="20">
        <v>0.75</v>
      </c>
      <c r="D167" s="250">
        <v>30.181855324243717</v>
      </c>
      <c r="E167" s="251"/>
      <c r="F167" s="10"/>
      <c r="G167" s="10"/>
      <c r="H167" s="17"/>
    </row>
    <row r="168" spans="2:8" x14ac:dyDescent="0.2">
      <c r="B168" s="9"/>
      <c r="C168" s="20">
        <v>1</v>
      </c>
      <c r="D168" s="250">
        <v>30.181855324243717</v>
      </c>
      <c r="E168" s="251"/>
      <c r="F168" s="10"/>
      <c r="G168" s="10"/>
      <c r="H168" s="17"/>
    </row>
    <row r="169" spans="2:8" x14ac:dyDescent="0.2">
      <c r="B169" s="9"/>
      <c r="C169" s="10"/>
      <c r="D169" s="250"/>
      <c r="E169" s="251"/>
      <c r="F169" s="10"/>
      <c r="G169" s="10"/>
      <c r="H169" s="17"/>
    </row>
    <row r="170" spans="2:8" x14ac:dyDescent="0.2">
      <c r="B170" s="9" t="s">
        <v>9</v>
      </c>
      <c r="C170" s="10"/>
      <c r="D170" s="250">
        <f>Results!$E$16</f>
        <v>30.181855324243717</v>
      </c>
      <c r="E170" s="251">
        <f>ABS(D171-D175)</f>
        <v>1.7348190769278773</v>
      </c>
      <c r="F170" s="10"/>
      <c r="G170" s="10"/>
      <c r="H170" s="17"/>
    </row>
    <row r="171" spans="2:8" x14ac:dyDescent="0.2">
      <c r="B171" s="9"/>
      <c r="C171" s="20">
        <v>0</v>
      </c>
      <c r="D171" s="250">
        <f t="dataTable" ref="D171:D175" dt2D="0" dtr="0" r1="E7"/>
        <v>30.181855324243717</v>
      </c>
      <c r="E171" s="251"/>
      <c r="F171" s="10"/>
      <c r="G171" s="10"/>
      <c r="H171" s="17"/>
    </row>
    <row r="172" spans="2:8" x14ac:dyDescent="0.2">
      <c r="B172" s="9"/>
      <c r="C172" s="20">
        <v>0.25</v>
      </c>
      <c r="D172" s="250">
        <v>30.615560093475654</v>
      </c>
      <c r="E172" s="251"/>
      <c r="F172" s="10"/>
      <c r="G172" s="10"/>
      <c r="H172" s="17"/>
    </row>
    <row r="173" spans="2:8" x14ac:dyDescent="0.2">
      <c r="B173" s="9"/>
      <c r="C173" s="20">
        <v>0.5</v>
      </c>
      <c r="D173" s="250">
        <v>31.049264862707631</v>
      </c>
      <c r="E173" s="251"/>
      <c r="F173" s="10"/>
      <c r="G173" s="10"/>
      <c r="H173" s="17"/>
    </row>
    <row r="174" spans="2:8" x14ac:dyDescent="0.2">
      <c r="B174" s="9"/>
      <c r="C174" s="20">
        <v>0.75</v>
      </c>
      <c r="D174" s="250">
        <v>31.482969631939643</v>
      </c>
      <c r="E174" s="251"/>
      <c r="F174" s="10"/>
      <c r="G174" s="10"/>
      <c r="H174" s="17"/>
    </row>
    <row r="175" spans="2:8" x14ac:dyDescent="0.2">
      <c r="B175" s="9"/>
      <c r="C175" s="20">
        <v>1</v>
      </c>
      <c r="D175" s="250">
        <v>31.916674401171594</v>
      </c>
      <c r="E175" s="251"/>
      <c r="F175" s="10"/>
      <c r="G175" s="10"/>
      <c r="H175" s="17"/>
    </row>
    <row r="176" spans="2:8" x14ac:dyDescent="0.2">
      <c r="B176" s="9"/>
      <c r="C176" s="10"/>
      <c r="D176" s="249"/>
      <c r="E176" s="251"/>
      <c r="F176" s="10"/>
      <c r="G176" s="10"/>
      <c r="H176" s="17"/>
    </row>
    <row r="177" spans="2:8" x14ac:dyDescent="0.2">
      <c r="B177" s="9" t="s">
        <v>0</v>
      </c>
      <c r="C177" s="252"/>
      <c r="D177" s="249">
        <f>Results!$E$16</f>
        <v>30.181855324243717</v>
      </c>
      <c r="E177" s="251">
        <f>ABS(D178-D183)</f>
        <v>219.24553640197132</v>
      </c>
      <c r="F177" s="10"/>
      <c r="G177" s="10"/>
      <c r="H177" s="17"/>
    </row>
    <row r="178" spans="2:8" x14ac:dyDescent="0.2">
      <c r="B178" s="255"/>
      <c r="C178" s="20">
        <v>0.01</v>
      </c>
      <c r="D178" s="249">
        <f t="dataTable" ref="D178:D183" dt2D="0" dtr="0" r1="H91" ca="1"/>
        <v>180.77135467652582</v>
      </c>
      <c r="E178" s="251"/>
      <c r="F178" s="10"/>
      <c r="G178" s="10"/>
      <c r="H178" s="17"/>
    </row>
    <row r="179" spans="2:8" x14ac:dyDescent="0.2">
      <c r="B179" s="9"/>
      <c r="C179" s="20">
        <v>0.02</v>
      </c>
      <c r="D179" s="249">
        <v>138.88437082068123</v>
      </c>
      <c r="E179" s="251"/>
      <c r="F179" s="10"/>
      <c r="G179" s="10"/>
      <c r="H179" s="17"/>
    </row>
    <row r="180" spans="2:8" x14ac:dyDescent="0.2">
      <c r="B180" s="9"/>
      <c r="C180" s="20">
        <v>0.03</v>
      </c>
      <c r="D180" s="249">
        <v>103.98477630242419</v>
      </c>
      <c r="E180" s="10"/>
      <c r="F180" s="10"/>
      <c r="G180" s="10"/>
      <c r="H180" s="17"/>
    </row>
    <row r="181" spans="2:8" x14ac:dyDescent="0.2">
      <c r="B181" s="9"/>
      <c r="C181" s="20">
        <v>0.06</v>
      </c>
      <c r="D181" s="249">
        <v>30.181855324243717</v>
      </c>
      <c r="E181" s="10"/>
      <c r="F181" s="10"/>
      <c r="G181" s="10"/>
      <c r="H181" s="17"/>
    </row>
    <row r="182" spans="2:8" x14ac:dyDescent="0.2">
      <c r="B182" s="9"/>
      <c r="C182" s="20">
        <v>0.08</v>
      </c>
      <c r="D182" s="249">
        <v>-1.1212572068001927</v>
      </c>
      <c r="E182" s="10"/>
      <c r="F182" s="10"/>
      <c r="G182" s="10"/>
      <c r="H182" s="17"/>
    </row>
    <row r="183" spans="2:8" ht="16" thickBot="1" x14ac:dyDescent="0.25">
      <c r="B183" s="13"/>
      <c r="C183" s="44">
        <v>0.12</v>
      </c>
      <c r="D183" s="256">
        <v>-38.474181725445504</v>
      </c>
      <c r="E183" s="14"/>
      <c r="F183" s="14"/>
      <c r="G183" s="14"/>
      <c r="H183" s="22"/>
    </row>
  </sheetData>
  <scenarios current="0" show="0" sqref="D15:D19">
    <scenario name="Sens Ana" count="1" user="Daniela Zingler" comment="Created by Stephane Hallegatte on 11/29/2019_x000a_Modified by Daniela Zingler on 12/12/2019">
      <inputCells r="D7" undone="1" val="0.5, 0.7" numFmtId="9"/>
    </scenario>
  </scenarios>
  <mergeCells count="11">
    <mergeCell ref="B81:G81"/>
    <mergeCell ref="B82:G82"/>
    <mergeCell ref="B83:G83"/>
    <mergeCell ref="B84:G84"/>
    <mergeCell ref="D65:N65"/>
    <mergeCell ref="B67:B77"/>
    <mergeCell ref="B5:D5"/>
    <mergeCell ref="B6:D6"/>
    <mergeCell ref="B7:D7"/>
    <mergeCell ref="B11:D11"/>
    <mergeCell ref="B12:D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B1:BA129"/>
  <sheetViews>
    <sheetView zoomScale="70" zoomScaleNormal="70" workbookViewId="0">
      <selection activeCell="C6" sqref="C6:C18"/>
    </sheetView>
  </sheetViews>
  <sheetFormatPr baseColWidth="10" defaultColWidth="8.83203125" defaultRowHeight="15" x14ac:dyDescent="0.2"/>
  <cols>
    <col min="1" max="1" width="2.5" style="4" customWidth="1"/>
    <col min="2" max="2" width="61.6640625" style="4" customWidth="1"/>
    <col min="3" max="3" width="31.1640625" style="4" customWidth="1"/>
    <col min="4" max="23" width="10.5" style="71" customWidth="1"/>
    <col min="24" max="53" width="11.5" style="4" bestFit="1" customWidth="1"/>
    <col min="54" max="16384" width="8.83203125" style="4"/>
  </cols>
  <sheetData>
    <row r="1" spans="2:23" ht="11.5" customHeight="1" x14ac:dyDescent="0.2"/>
    <row r="2" spans="2:23" ht="19" x14ac:dyDescent="0.25">
      <c r="B2" s="96" t="s">
        <v>78</v>
      </c>
    </row>
    <row r="3" spans="2:23" ht="19" x14ac:dyDescent="0.25">
      <c r="B3" s="96" t="s">
        <v>119</v>
      </c>
    </row>
    <row r="4" spans="2:23" ht="20" thickBot="1" x14ac:dyDescent="0.3">
      <c r="B4" s="96"/>
    </row>
    <row r="5" spans="2:23" x14ac:dyDescent="0.2">
      <c r="B5" s="191"/>
      <c r="C5" s="25"/>
      <c r="D5" s="192">
        <v>2030</v>
      </c>
      <c r="E5" s="193">
        <v>2050</v>
      </c>
      <c r="H5" s="241"/>
      <c r="I5" s="241"/>
      <c r="J5" s="242"/>
      <c r="K5" s="242"/>
      <c r="L5" s="242"/>
      <c r="M5" s="242"/>
    </row>
    <row r="6" spans="2:23" x14ac:dyDescent="0.2">
      <c r="B6" s="328" t="s">
        <v>68</v>
      </c>
      <c r="C6" s="77" t="s">
        <v>178</v>
      </c>
      <c r="D6" s="72">
        <f>Results!$H$81*'Climate impacts'!E6+(1-Results!$H$81)*'Climate impacts'!D6</f>
        <v>0</v>
      </c>
      <c r="E6" s="194">
        <f>Results!$H$81*'Climate impacts'!G6+(1-Results!$H$81)*'Climate impacts'!F6</f>
        <v>0</v>
      </c>
      <c r="F6" s="73"/>
      <c r="P6" s="4"/>
      <c r="Q6" s="4"/>
      <c r="R6" s="4"/>
      <c r="S6" s="4"/>
      <c r="T6" s="4"/>
      <c r="U6" s="4"/>
      <c r="V6" s="4"/>
      <c r="W6" s="4"/>
    </row>
    <row r="7" spans="2:23" x14ac:dyDescent="0.2">
      <c r="B7" s="328"/>
      <c r="C7" s="78" t="s">
        <v>179</v>
      </c>
      <c r="D7" s="72">
        <f>Results!$H$81*'Climate impacts'!E7+(1-Results!$H$81)*'Climate impacts'!D7</f>
        <v>0</v>
      </c>
      <c r="E7" s="194">
        <f>Results!$H$81*'Climate impacts'!G7+(1-Results!$H$81)*'Climate impacts'!F7</f>
        <v>0</v>
      </c>
      <c r="F7" s="73"/>
      <c r="P7" s="4"/>
      <c r="Q7" s="4"/>
      <c r="R7" s="4"/>
      <c r="S7" s="4"/>
      <c r="T7" s="4"/>
      <c r="U7" s="4"/>
      <c r="V7" s="4"/>
      <c r="W7" s="4"/>
    </row>
    <row r="8" spans="2:23" x14ac:dyDescent="0.2">
      <c r="B8" s="328"/>
      <c r="C8" s="78" t="s">
        <v>180</v>
      </c>
      <c r="D8" s="72">
        <f>Results!$H$81*'Climate impacts'!E8+(1-Results!$H$81)*'Climate impacts'!D8</f>
        <v>0</v>
      </c>
      <c r="E8" s="194">
        <f>Results!$H$81*'Climate impacts'!G8+(1-Results!$H$81)*'Climate impacts'!F8</f>
        <v>0</v>
      </c>
      <c r="F8" s="73"/>
      <c r="P8" s="4"/>
      <c r="Q8" s="4"/>
      <c r="R8" s="4"/>
      <c r="S8" s="4"/>
      <c r="T8" s="4"/>
      <c r="U8" s="4"/>
      <c r="V8" s="4"/>
      <c r="W8" s="4"/>
    </row>
    <row r="9" spans="2:23" x14ac:dyDescent="0.2">
      <c r="B9" s="328"/>
      <c r="C9" s="78" t="s">
        <v>66</v>
      </c>
      <c r="D9" s="72">
        <f>Results!$H$81*'Climate impacts'!E9+(1-Results!$H$81)*'Climate impacts'!D9</f>
        <v>0</v>
      </c>
      <c r="E9" s="194">
        <f>Results!$H$81*'Climate impacts'!G9+(1-Results!$H$81)*'Climate impacts'!F9</f>
        <v>0</v>
      </c>
      <c r="F9" s="73"/>
      <c r="P9" s="4"/>
      <c r="Q9" s="4"/>
      <c r="R9" s="4"/>
      <c r="S9" s="4"/>
      <c r="T9" s="4"/>
      <c r="U9" s="4"/>
      <c r="V9" s="4"/>
      <c r="W9" s="4"/>
    </row>
    <row r="10" spans="2:23" x14ac:dyDescent="0.2">
      <c r="B10" s="328"/>
      <c r="C10" s="78" t="s">
        <v>181</v>
      </c>
      <c r="D10" s="72">
        <f>Results!$H$81*'Climate impacts'!E10+(1-Results!$H$81)*'Climate impacts'!D10</f>
        <v>0</v>
      </c>
      <c r="E10" s="194">
        <f>Results!$H$81*'Climate impacts'!G10+(1-Results!$H$81)*'Climate impacts'!F10</f>
        <v>0</v>
      </c>
      <c r="F10" s="73"/>
      <c r="P10" s="4"/>
      <c r="Q10" s="4"/>
      <c r="R10" s="4"/>
      <c r="S10" s="4"/>
      <c r="T10" s="4"/>
      <c r="U10" s="4"/>
      <c r="V10" s="4"/>
      <c r="W10" s="4"/>
    </row>
    <row r="11" spans="2:23" x14ac:dyDescent="0.2">
      <c r="B11" s="328"/>
      <c r="C11" s="286" t="s">
        <v>59</v>
      </c>
      <c r="D11" s="72">
        <f>Results!$H$81*'Climate impacts'!E11+(1-Results!$H$81)*'Climate impacts'!D11</f>
        <v>0</v>
      </c>
      <c r="E11" s="194">
        <f>Results!$H$81*'Climate impacts'!G11+(1-Results!$H$81)*'Climate impacts'!F11</f>
        <v>0</v>
      </c>
      <c r="F11" s="73"/>
      <c r="P11" s="4"/>
      <c r="Q11" s="4"/>
      <c r="R11" s="4"/>
      <c r="S11" s="4"/>
      <c r="T11" s="4"/>
      <c r="U11" s="4"/>
      <c r="V11" s="4"/>
      <c r="W11" s="4"/>
    </row>
    <row r="12" spans="2:23" x14ac:dyDescent="0.2">
      <c r="B12" s="328"/>
      <c r="C12" s="286" t="s">
        <v>60</v>
      </c>
      <c r="D12" s="72">
        <f>Results!$H$81*'Climate impacts'!E12+(1-Results!$H$81)*'Climate impacts'!D12</f>
        <v>0</v>
      </c>
      <c r="E12" s="194">
        <f>Results!$H$81*'Climate impacts'!G12+(1-Results!$H$81)*'Climate impacts'!F12</f>
        <v>0</v>
      </c>
      <c r="F12" s="73"/>
      <c r="P12" s="4"/>
      <c r="Q12" s="4"/>
      <c r="R12" s="4"/>
      <c r="S12" s="4"/>
      <c r="T12" s="4"/>
      <c r="U12" s="4"/>
      <c r="V12" s="4"/>
      <c r="W12" s="4"/>
    </row>
    <row r="13" spans="2:23" x14ac:dyDescent="0.2">
      <c r="B13" s="328"/>
      <c r="C13" s="286" t="s">
        <v>61</v>
      </c>
      <c r="D13" s="72">
        <f>Results!$H$81*'Climate impacts'!E13+(1-Results!$H$81)*'Climate impacts'!D13</f>
        <v>0</v>
      </c>
      <c r="E13" s="194">
        <f>Results!$H$81*'Climate impacts'!G13+(1-Results!$H$81)*'Climate impacts'!F13</f>
        <v>0</v>
      </c>
      <c r="F13" s="73"/>
    </row>
    <row r="14" spans="2:23" x14ac:dyDescent="0.2">
      <c r="B14" s="328"/>
      <c r="C14" s="286" t="s">
        <v>62</v>
      </c>
      <c r="D14" s="72">
        <f>Results!$H$81*'Climate impacts'!E14+(1-Results!$H$81)*'Climate impacts'!D14</f>
        <v>0</v>
      </c>
      <c r="E14" s="194">
        <f>Results!$H$81*'Climate impacts'!G14+(1-Results!$H$81)*'Climate impacts'!F14</f>
        <v>0</v>
      </c>
      <c r="F14" s="73"/>
    </row>
    <row r="15" spans="2:23" x14ac:dyDescent="0.2">
      <c r="B15" s="328"/>
      <c r="C15" s="286" t="s">
        <v>63</v>
      </c>
      <c r="D15" s="72">
        <f>Results!$H$81*'Climate impacts'!E15+(1-Results!$H$81)*'Climate impacts'!D15</f>
        <v>0</v>
      </c>
      <c r="E15" s="194">
        <f>Results!$H$81*'Climate impacts'!G15+(1-Results!$H$81)*'Climate impacts'!F15</f>
        <v>0</v>
      </c>
      <c r="F15" s="73"/>
    </row>
    <row r="16" spans="2:23" x14ac:dyDescent="0.2">
      <c r="B16" s="328"/>
      <c r="C16" s="286" t="s">
        <v>64</v>
      </c>
      <c r="D16" s="72">
        <f>Results!$H$81*'Climate impacts'!E16+(1-Results!$H$81)*'Climate impacts'!D16</f>
        <v>0</v>
      </c>
      <c r="E16" s="194">
        <f>Results!$H$81*'Climate impacts'!G16+(1-Results!$H$81)*'Climate impacts'!F16</f>
        <v>0</v>
      </c>
      <c r="F16" s="73"/>
    </row>
    <row r="17" spans="2:6" x14ac:dyDescent="0.2">
      <c r="B17" s="328"/>
      <c r="C17" s="286" t="s">
        <v>65</v>
      </c>
      <c r="D17" s="72">
        <f>Results!$H$81*'Climate impacts'!E17+(1-Results!$H$81)*'Climate impacts'!D17</f>
        <v>0</v>
      </c>
      <c r="E17" s="194">
        <f>Results!$H$81*'Climate impacts'!G17+(1-Results!$H$81)*'Climate impacts'!F17</f>
        <v>0</v>
      </c>
      <c r="F17" s="73"/>
    </row>
    <row r="18" spans="2:6" x14ac:dyDescent="0.2">
      <c r="B18" s="328"/>
      <c r="C18" s="286" t="s">
        <v>66</v>
      </c>
      <c r="D18" s="72">
        <f>Results!$H$81*'Climate impacts'!E18+(1-Results!$H$81)*'Climate impacts'!D18</f>
        <v>0</v>
      </c>
      <c r="E18" s="194">
        <f>Results!$H$81*'Climate impacts'!G18+(1-Results!$H$81)*'Climate impacts'!F18</f>
        <v>0</v>
      </c>
      <c r="F18" s="73"/>
    </row>
    <row r="19" spans="2:6" x14ac:dyDescent="0.2">
      <c r="B19" s="328" t="s">
        <v>67</v>
      </c>
      <c r="C19" s="77" t="s">
        <v>178</v>
      </c>
      <c r="D19" s="72">
        <f>Results!$H$82*'Climate impacts'!E19+(1-Results!$H$82)*'Climate impacts'!D19</f>
        <v>0</v>
      </c>
      <c r="E19" s="194">
        <f>Results!$H$82*'Climate impacts'!G19+(1-Results!$H$82)*'Climate impacts'!F19</f>
        <v>0</v>
      </c>
      <c r="F19" s="73"/>
    </row>
    <row r="20" spans="2:6" x14ac:dyDescent="0.2">
      <c r="B20" s="328"/>
      <c r="C20" s="78" t="s">
        <v>179</v>
      </c>
      <c r="D20" s="72">
        <f>Results!$H$82*'Climate impacts'!E20+(1-Results!$H$82)*'Climate impacts'!D20</f>
        <v>0</v>
      </c>
      <c r="E20" s="194">
        <f>Results!$H$82*'Climate impacts'!G20+(1-Results!$H$82)*'Climate impacts'!F20</f>
        <v>0</v>
      </c>
      <c r="F20" s="73"/>
    </row>
    <row r="21" spans="2:6" x14ac:dyDescent="0.2">
      <c r="B21" s="328"/>
      <c r="C21" s="78" t="s">
        <v>180</v>
      </c>
      <c r="D21" s="72">
        <f>Results!$H$82*'Climate impacts'!E21+(1-Results!$H$82)*'Climate impacts'!D21</f>
        <v>0</v>
      </c>
      <c r="E21" s="194">
        <f>Results!$H$82*'Climate impacts'!G21+(1-Results!$H$82)*'Climate impacts'!F21</f>
        <v>0</v>
      </c>
      <c r="F21" s="73"/>
    </row>
    <row r="22" spans="2:6" x14ac:dyDescent="0.2">
      <c r="B22" s="328"/>
      <c r="C22" s="78" t="s">
        <v>66</v>
      </c>
      <c r="D22" s="72">
        <f>Results!$H$82*'Climate impacts'!E22+(1-Results!$H$82)*'Climate impacts'!D22</f>
        <v>0</v>
      </c>
      <c r="E22" s="194">
        <f>Results!$H$82*'Climate impacts'!G22+(1-Results!$H$82)*'Climate impacts'!F22</f>
        <v>0</v>
      </c>
      <c r="F22" s="73"/>
    </row>
    <row r="23" spans="2:6" x14ac:dyDescent="0.2">
      <c r="B23" s="328"/>
      <c r="C23" s="78" t="s">
        <v>181</v>
      </c>
      <c r="D23" s="72">
        <f>Results!$H$82*'Climate impacts'!E23+(1-Results!$H$82)*'Climate impacts'!D23</f>
        <v>0</v>
      </c>
      <c r="E23" s="194">
        <f>Results!$H$82*'Climate impacts'!G23+(1-Results!$H$82)*'Climate impacts'!F23</f>
        <v>0</v>
      </c>
      <c r="F23" s="73"/>
    </row>
    <row r="24" spans="2:6" x14ac:dyDescent="0.2">
      <c r="B24" s="328"/>
      <c r="C24" s="286" t="s">
        <v>59</v>
      </c>
      <c r="D24" s="72">
        <f>Results!$H$82*'Climate impacts'!E24+(1-Results!$H$82)*'Climate impacts'!D24</f>
        <v>0</v>
      </c>
      <c r="E24" s="194">
        <f>Results!$H$82*'Climate impacts'!G24+(1-Results!$H$82)*'Climate impacts'!F24</f>
        <v>0</v>
      </c>
      <c r="F24" s="73"/>
    </row>
    <row r="25" spans="2:6" x14ac:dyDescent="0.2">
      <c r="B25" s="328"/>
      <c r="C25" s="286" t="s">
        <v>60</v>
      </c>
      <c r="D25" s="72">
        <f>Results!$H$82*'Climate impacts'!E25+(1-Results!$H$82)*'Climate impacts'!D25</f>
        <v>0</v>
      </c>
      <c r="E25" s="194">
        <f>Results!$H$82*'Climate impacts'!G25+(1-Results!$H$82)*'Climate impacts'!F25</f>
        <v>0</v>
      </c>
      <c r="F25" s="73"/>
    </row>
    <row r="26" spans="2:6" x14ac:dyDescent="0.2">
      <c r="B26" s="328"/>
      <c r="C26" s="286" t="s">
        <v>61</v>
      </c>
      <c r="D26" s="72">
        <f>Results!$H$82*'Climate impacts'!E26+(1-Results!$H$82)*'Climate impacts'!D26</f>
        <v>0</v>
      </c>
      <c r="E26" s="194">
        <f>Results!$H$82*'Climate impacts'!G26+(1-Results!$H$82)*'Climate impacts'!F26</f>
        <v>0</v>
      </c>
      <c r="F26" s="73"/>
    </row>
    <row r="27" spans="2:6" x14ac:dyDescent="0.2">
      <c r="B27" s="328"/>
      <c r="C27" s="286" t="s">
        <v>62</v>
      </c>
      <c r="D27" s="72">
        <f>Results!$H$82*'Climate impacts'!E27+(1-Results!$H$82)*'Climate impacts'!D27</f>
        <v>0</v>
      </c>
      <c r="E27" s="194">
        <f>Results!$H$82*'Climate impacts'!G27+(1-Results!$H$82)*'Climate impacts'!F27</f>
        <v>0</v>
      </c>
      <c r="F27" s="73"/>
    </row>
    <row r="28" spans="2:6" x14ac:dyDescent="0.2">
      <c r="B28" s="328"/>
      <c r="C28" s="286" t="s">
        <v>63</v>
      </c>
      <c r="D28" s="72">
        <f>Results!$H$82*'Climate impacts'!E28+(1-Results!$H$82)*'Climate impacts'!D28</f>
        <v>0</v>
      </c>
      <c r="E28" s="194">
        <f>Results!$H$82*'Climate impacts'!G28+(1-Results!$H$82)*'Climate impacts'!F28</f>
        <v>0</v>
      </c>
      <c r="F28" s="73"/>
    </row>
    <row r="29" spans="2:6" x14ac:dyDescent="0.2">
      <c r="B29" s="328"/>
      <c r="C29" s="286" t="s">
        <v>64</v>
      </c>
      <c r="D29" s="72">
        <f>Results!$H$82*'Climate impacts'!E29+(1-Results!$H$82)*'Climate impacts'!D29</f>
        <v>0</v>
      </c>
      <c r="E29" s="194">
        <f>Results!$H$82*'Climate impacts'!G29+(1-Results!$H$82)*'Climate impacts'!F29</f>
        <v>0</v>
      </c>
      <c r="F29" s="73"/>
    </row>
    <row r="30" spans="2:6" x14ac:dyDescent="0.2">
      <c r="B30" s="328"/>
      <c r="C30" s="286" t="s">
        <v>65</v>
      </c>
      <c r="D30" s="72">
        <f>Results!$H$82*'Climate impacts'!E30+(1-Results!$H$82)*'Climate impacts'!D30</f>
        <v>0</v>
      </c>
      <c r="E30" s="194">
        <f>Results!$H$82*'Climate impacts'!G30+(1-Results!$H$82)*'Climate impacts'!F30</f>
        <v>0</v>
      </c>
      <c r="F30" s="73"/>
    </row>
    <row r="31" spans="2:6" x14ac:dyDescent="0.2">
      <c r="B31" s="328"/>
      <c r="C31" s="286" t="s">
        <v>66</v>
      </c>
      <c r="D31" s="72">
        <f>Results!$H$82*'Climate impacts'!E31+(1-Results!$H$82)*'Climate impacts'!D31</f>
        <v>0</v>
      </c>
      <c r="E31" s="194">
        <f>Results!$H$82*'Climate impacts'!G31+(1-Results!$H$82)*'Climate impacts'!F31</f>
        <v>0</v>
      </c>
      <c r="F31" s="73"/>
    </row>
    <row r="32" spans="2:6" x14ac:dyDescent="0.2">
      <c r="B32" s="195" t="s">
        <v>69</v>
      </c>
      <c r="C32" s="16"/>
      <c r="D32" s="72">
        <f>Results!$H$83*'Climate impacts'!E32+(1-Results!$H$83)*'Climate impacts'!D32</f>
        <v>0</v>
      </c>
      <c r="E32" s="194">
        <f>Results!$H$83*'Climate impacts'!G32+(1-Results!$H$83)*'Climate impacts'!F32</f>
        <v>0</v>
      </c>
      <c r="F32" s="73"/>
    </row>
    <row r="33" spans="2:53" ht="16" thickBot="1" x14ac:dyDescent="0.25">
      <c r="B33" s="196" t="s">
        <v>75</v>
      </c>
      <c r="C33" s="186"/>
      <c r="D33" s="197">
        <f>Results!$H$84*'Climate impacts'!E33+(1-Results!$H$84)*'Climate impacts'!D33</f>
        <v>0</v>
      </c>
      <c r="E33" s="198">
        <f>Results!$H$84*'Climate impacts'!G33+(1-Results!$H$84)*'Climate impacts'!F33</f>
        <v>0</v>
      </c>
      <c r="F33" s="73"/>
    </row>
    <row r="34" spans="2:53" x14ac:dyDescent="0.2">
      <c r="B34" s="41"/>
    </row>
    <row r="35" spans="2:53" ht="16" thickBot="1" x14ac:dyDescent="0.25"/>
    <row r="36" spans="2:53" s="15" customFormat="1" x14ac:dyDescent="0.2">
      <c r="B36" s="183"/>
      <c r="C36" s="199"/>
      <c r="D36" s="192">
        <f>'Baseline scenario'!D8</f>
        <v>2022</v>
      </c>
      <c r="E36" s="192">
        <f>'Baseline scenario'!E8</f>
        <v>2023</v>
      </c>
      <c r="F36" s="192">
        <f>'Baseline scenario'!F8</f>
        <v>2024</v>
      </c>
      <c r="G36" s="192">
        <f>'Baseline scenario'!G8</f>
        <v>2025</v>
      </c>
      <c r="H36" s="192">
        <f>'Baseline scenario'!H8</f>
        <v>2026</v>
      </c>
      <c r="I36" s="192">
        <f>'Baseline scenario'!I8</f>
        <v>2027</v>
      </c>
      <c r="J36" s="192">
        <f>'Baseline scenario'!J8</f>
        <v>2028</v>
      </c>
      <c r="K36" s="192">
        <f>'Baseline scenario'!K8</f>
        <v>2029</v>
      </c>
      <c r="L36" s="192">
        <f>'Baseline scenario'!L8</f>
        <v>2030</v>
      </c>
      <c r="M36" s="192">
        <f>'Baseline scenario'!M8</f>
        <v>2031</v>
      </c>
      <c r="N36" s="192">
        <f>'Baseline scenario'!N8</f>
        <v>2032</v>
      </c>
      <c r="O36" s="192">
        <f>'Baseline scenario'!O8</f>
        <v>2033</v>
      </c>
      <c r="P36" s="192">
        <f>'Baseline scenario'!P8</f>
        <v>2034</v>
      </c>
      <c r="Q36" s="192">
        <f>'Baseline scenario'!Q8</f>
        <v>2035</v>
      </c>
      <c r="R36" s="192">
        <f>'Baseline scenario'!R8</f>
        <v>2036</v>
      </c>
      <c r="S36" s="192">
        <f>'Baseline scenario'!S8</f>
        <v>2037</v>
      </c>
      <c r="T36" s="192">
        <f>'Baseline scenario'!T8</f>
        <v>2038</v>
      </c>
      <c r="U36" s="192">
        <f>'Baseline scenario'!U8</f>
        <v>2039</v>
      </c>
      <c r="V36" s="192">
        <f>'Baseline scenario'!V8</f>
        <v>2040</v>
      </c>
      <c r="W36" s="192">
        <f>'Baseline scenario'!W8</f>
        <v>2041</v>
      </c>
      <c r="X36" s="192">
        <v>2042</v>
      </c>
      <c r="Y36" s="192">
        <v>2043</v>
      </c>
      <c r="Z36" s="192">
        <v>2044</v>
      </c>
      <c r="AA36" s="192">
        <v>2045</v>
      </c>
      <c r="AB36" s="192">
        <v>2046</v>
      </c>
      <c r="AC36" s="192">
        <v>2047</v>
      </c>
      <c r="AD36" s="192">
        <v>2048</v>
      </c>
      <c r="AE36" s="192">
        <v>2049</v>
      </c>
      <c r="AF36" s="193">
        <v>2050</v>
      </c>
    </row>
    <row r="37" spans="2:53" x14ac:dyDescent="0.2">
      <c r="B37" s="328" t="s">
        <v>68</v>
      </c>
      <c r="C37" s="77" t="s">
        <v>178</v>
      </c>
      <c r="D37" s="72">
        <f>IF(D$36&lt;=$D$5,$D6*(D$36-'Baseline scenario'!$D$4)/($D$5-'Baseline scenario'!$D$4))+IF(D$36&gt;$D$5,$E6*(D$36-'Baseline scenario'!$D$4)/($E$5-'Baseline scenario'!$D$4))</f>
        <v>0</v>
      </c>
      <c r="E37" s="72">
        <f>IF(E$36&lt;=$D$5,$D6*(E$36-'Baseline scenario'!$D$4)/($D$5-'Baseline scenario'!$D$4))+IF(E$36&gt;$D$5,$E6*(E$36-'Baseline scenario'!$D$4)/($E$5-'Baseline scenario'!$D$4))</f>
        <v>0</v>
      </c>
      <c r="F37" s="72">
        <f>IF(F$36&lt;=$D$5,$D6*(F$36-'Baseline scenario'!$D$4)/($D$5-'Baseline scenario'!$D$4))+IF(F$36&gt;$D$5,$E6*(F$36-'Baseline scenario'!$D$4)/($E$5-'Baseline scenario'!$D$4))</f>
        <v>0</v>
      </c>
      <c r="G37" s="72">
        <f>IF(G$36&lt;=$D$5,$D6*(G$36-'Baseline scenario'!$D$4)/($D$5-'Baseline scenario'!$D$4))+IF(G$36&gt;$D$5,$E6*(G$36-'Baseline scenario'!$D$4)/($E$5-'Baseline scenario'!$D$4))</f>
        <v>0</v>
      </c>
      <c r="H37" s="72">
        <f>IF(H$36&lt;=$D$5,$D6*(H$36-'Baseline scenario'!$D$4)/($D$5-'Baseline scenario'!$D$4))+IF(H$36&gt;$D$5,$E6*(H$36-'Baseline scenario'!$D$4)/($E$5-'Baseline scenario'!$D$4))</f>
        <v>0</v>
      </c>
      <c r="I37" s="72">
        <f>IF(I$36&lt;=$D$5,$D6*(I$36-'Baseline scenario'!$D$4)/($D$5-'Baseline scenario'!$D$4))+IF(I$36&gt;$D$5,$E6*(I$36-'Baseline scenario'!$D$4)/($E$5-'Baseline scenario'!$D$4))</f>
        <v>0</v>
      </c>
      <c r="J37" s="72">
        <f>IF(J$36&lt;=$D$5,$D6*(J$36-'Baseline scenario'!$D$4)/($D$5-'Baseline scenario'!$D$4))+IF(J$36&gt;$D$5,$E6*(J$36-'Baseline scenario'!$D$4)/($E$5-'Baseline scenario'!$D$4))</f>
        <v>0</v>
      </c>
      <c r="K37" s="72">
        <f>IF(K$36&lt;=$D$5,$D6*(K$36-'Baseline scenario'!$D$4)/($D$5-'Baseline scenario'!$D$4))+IF(K$36&gt;$D$5,$E6*(K$36-'Baseline scenario'!$D$4)/($E$5-'Baseline scenario'!$D$4))</f>
        <v>0</v>
      </c>
      <c r="L37" s="72">
        <f>IF(L$36&lt;=$D$5,$D6*(L$36-'Baseline scenario'!$D$4)/($D$5-'Baseline scenario'!$D$4))+IF(L$36&gt;$D$5,$E6*(L$36-'Baseline scenario'!$D$4)/($E$5-'Baseline scenario'!$D$4))</f>
        <v>0</v>
      </c>
      <c r="M37" s="72">
        <f>IF(M$36&lt;=$D$5,$D6*(M$36-'Baseline scenario'!$D$4)/($D$5-'Baseline scenario'!$D$4))+IF(M$36&gt;$D$5,$E6*(M$36-'Baseline scenario'!$D$4)/($E$5-'Baseline scenario'!$D$4))</f>
        <v>0</v>
      </c>
      <c r="N37" s="72">
        <f>IF(N$36&lt;=$D$5,$D6*(N$36-'Baseline scenario'!$D$4)/($D$5-'Baseline scenario'!$D$4))+IF(N$36&gt;$D$5,$E6*(N$36-'Baseline scenario'!$D$4)/($E$5-'Baseline scenario'!$D$4))</f>
        <v>0</v>
      </c>
      <c r="O37" s="72">
        <f>IF(O$36&lt;=$D$5,$D6*(O$36-'Baseline scenario'!$D$4)/($D$5-'Baseline scenario'!$D$4))+IF(O$36&gt;$D$5,$E6*(O$36-'Baseline scenario'!$D$4)/($E$5-'Baseline scenario'!$D$4))</f>
        <v>0</v>
      </c>
      <c r="P37" s="72">
        <f>IF(P$36&lt;=$D$5,$D6*(P$36-'Baseline scenario'!$D$4)/($D$5-'Baseline scenario'!$D$4))+IF(P$36&gt;$D$5,$E6*(P$36-'Baseline scenario'!$D$4)/($E$5-'Baseline scenario'!$D$4))</f>
        <v>0</v>
      </c>
      <c r="Q37" s="72">
        <f>IF(Q$36&lt;=$D$5,$D6*(Q$36-'Baseline scenario'!$D$4)/($D$5-'Baseline scenario'!$D$4))+IF(Q$36&gt;$D$5,$E6*(Q$36-'Baseline scenario'!$D$4)/($E$5-'Baseline scenario'!$D$4))</f>
        <v>0</v>
      </c>
      <c r="R37" s="72">
        <f>IF(R$36&lt;=$D$5,$D6*(R$36-'Baseline scenario'!$D$4)/($D$5-'Baseline scenario'!$D$4))+IF(R$36&gt;$D$5,$E6*(R$36-'Baseline scenario'!$D$4)/($E$5-'Baseline scenario'!$D$4))</f>
        <v>0</v>
      </c>
      <c r="S37" s="72">
        <f>IF(S$36&lt;=$D$5,$D6*(S$36-'Baseline scenario'!$D$4)/($D$5-'Baseline scenario'!$D$4))+IF(S$36&gt;$D$5,$E6*(S$36-'Baseline scenario'!$D$4)/($E$5-'Baseline scenario'!$D$4))</f>
        <v>0</v>
      </c>
      <c r="T37" s="72">
        <f>IF(T$36&lt;=$D$5,$D6*(T$36-'Baseline scenario'!$D$4)/($D$5-'Baseline scenario'!$D$4))+IF(T$36&gt;$D$5,$E6*(T$36-'Baseline scenario'!$D$4)/($E$5-'Baseline scenario'!$D$4))</f>
        <v>0</v>
      </c>
      <c r="U37" s="72">
        <f>IF(U$36&lt;=$D$5,$D6*(U$36-'Baseline scenario'!$D$4)/($D$5-'Baseline scenario'!$D$4))+IF(U$36&gt;$D$5,$E6*(U$36-'Baseline scenario'!$D$4)/($E$5-'Baseline scenario'!$D$4))</f>
        <v>0</v>
      </c>
      <c r="V37" s="72">
        <f>IF(V$36&lt;=$D$5,$D6*(V$36-'Baseline scenario'!$D$4)/($D$5-'Baseline scenario'!$D$4))+IF(V$36&gt;$D$5,$E6*(V$36-'Baseline scenario'!$D$4)/($E$5-'Baseline scenario'!$D$4))</f>
        <v>0</v>
      </c>
      <c r="W37" s="72">
        <f>IF(W$36&lt;=$D$5,$D6*(W$36-'Baseline scenario'!$D$4)/($D$5-'Baseline scenario'!$D$4))+IF(W$36&gt;$D$5,$E6*(W$36-'Baseline scenario'!$D$4)/($E$5-'Baseline scenario'!$D$4))</f>
        <v>0</v>
      </c>
      <c r="X37" s="72">
        <f>IF(X$36&lt;=$D$5,$D6*(X$36-'Baseline scenario'!$D$4)/($D$5-'Baseline scenario'!$D$4))+IF(X$36&gt;$D$5,$E6*(X$36-'Baseline scenario'!$D$4)/($E$5-'Baseline scenario'!$D$4))</f>
        <v>0</v>
      </c>
      <c r="Y37" s="72">
        <f>IF(Y$36&lt;=$D$5,$D6*(Y$36-'Baseline scenario'!$D$4)/($D$5-'Baseline scenario'!$D$4))+IF(Y$36&gt;$D$5,$E6*(Y$36-'Baseline scenario'!$D$4)/($E$5-'Baseline scenario'!$D$4))</f>
        <v>0</v>
      </c>
      <c r="Z37" s="72">
        <f>IF(Z$36&lt;=$D$5,$D6*(Z$36-'Baseline scenario'!$D$4)/($D$5-'Baseline scenario'!$D$4))+IF(Z$36&gt;$D$5,$E6*(Z$36-'Baseline scenario'!$D$4)/($E$5-'Baseline scenario'!$D$4))</f>
        <v>0</v>
      </c>
      <c r="AA37" s="72">
        <f>IF(AA$36&lt;=$D$5,$D6*(AA$36-'Baseline scenario'!$D$4)/($D$5-'Baseline scenario'!$D$4))+IF(AA$36&gt;$D$5,$E6*(AA$36-'Baseline scenario'!$D$4)/($E$5-'Baseline scenario'!$D$4))</f>
        <v>0</v>
      </c>
      <c r="AB37" s="72">
        <f>IF(AB$36&lt;=$D$5,$D6*(AB$36-'Baseline scenario'!$D$4)/($D$5-'Baseline scenario'!$D$4))+IF(AB$36&gt;$D$5,$E6*(AB$36-'Baseline scenario'!$D$4)/($E$5-'Baseline scenario'!$D$4))</f>
        <v>0</v>
      </c>
      <c r="AC37" s="72">
        <f>IF(AC$36&lt;=$D$5,$D6*(AC$36-'Baseline scenario'!$D$4)/($D$5-'Baseline scenario'!$D$4))+IF(AC$36&gt;$D$5,$E6*(AC$36-'Baseline scenario'!$D$4)/($E$5-'Baseline scenario'!$D$4))</f>
        <v>0</v>
      </c>
      <c r="AD37" s="72">
        <f>IF(AD$36&lt;=$D$5,$D6*(AD$36-'Baseline scenario'!$D$4)/($D$5-'Baseline scenario'!$D$4))+IF(AD$36&gt;$D$5,$E6*(AD$36-'Baseline scenario'!$D$4)/($E$5-'Baseline scenario'!$D$4))</f>
        <v>0</v>
      </c>
      <c r="AE37" s="72">
        <f>IF(AE$36&lt;=$D$5,$D6*(AE$36-'Baseline scenario'!$D$4)/($D$5-'Baseline scenario'!$D$4))+IF(AE$36&gt;$D$5,$E6*(AE$36-'Baseline scenario'!$D$4)/($E$5-'Baseline scenario'!$D$4))</f>
        <v>0</v>
      </c>
      <c r="AF37" s="194">
        <f>IF(AF$36&lt;=$D$5,$D6*(AF$36-'Baseline scenario'!$D$4)/($D$5-'Baseline scenario'!$D$4))+IF(AF$36&gt;$D$5,$E6*(AF$36-'Baseline scenario'!$D$4)/($E$5-'Baseline scenario'!$D$4))</f>
        <v>0</v>
      </c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spans="2:53" x14ac:dyDescent="0.2">
      <c r="B38" s="328"/>
      <c r="C38" s="78" t="s">
        <v>179</v>
      </c>
      <c r="D38" s="72">
        <f>IF(D$36&lt;=$D$5,$D7*(D$36-'Baseline scenario'!$D$4)/($D$5-'Baseline scenario'!$D$4))+IF(D$36&gt;$D$5,$E7*(D$36-'Baseline scenario'!$D$4)/($E$5-'Baseline scenario'!$D$4))</f>
        <v>0</v>
      </c>
      <c r="E38" s="72">
        <f>IF(E$36&lt;=$D$5,$D7*(E$36-'Baseline scenario'!$D$4)/($D$5-'Baseline scenario'!$D$4))+IF(E$36&gt;$D$5,$E7*(E$36-'Baseline scenario'!$D$4)/($E$5-'Baseline scenario'!$D$4))</f>
        <v>0</v>
      </c>
      <c r="F38" s="72">
        <f>IF(F$36&lt;=$D$5,$D7*(F$36-'Baseline scenario'!$D$4)/($D$5-'Baseline scenario'!$D$4))+IF(F$36&gt;$D$5,$E7*(F$36-'Baseline scenario'!$D$4)/($E$5-'Baseline scenario'!$D$4))</f>
        <v>0</v>
      </c>
      <c r="G38" s="72">
        <f>IF(G$36&lt;=$D$5,$D7*(G$36-'Baseline scenario'!$D$4)/($D$5-'Baseline scenario'!$D$4))+IF(G$36&gt;$D$5,$E7*(G$36-'Baseline scenario'!$D$4)/($E$5-'Baseline scenario'!$D$4))</f>
        <v>0</v>
      </c>
      <c r="H38" s="72">
        <f>IF(H$36&lt;=$D$5,$D7*(H$36-'Baseline scenario'!$D$4)/($D$5-'Baseline scenario'!$D$4))+IF(H$36&gt;$D$5,$E7*(H$36-'Baseline scenario'!$D$4)/($E$5-'Baseline scenario'!$D$4))</f>
        <v>0</v>
      </c>
      <c r="I38" s="72">
        <f>IF(I$36&lt;=$D$5,$D7*(I$36-'Baseline scenario'!$D$4)/($D$5-'Baseline scenario'!$D$4))+IF(I$36&gt;$D$5,$E7*(I$36-'Baseline scenario'!$D$4)/($E$5-'Baseline scenario'!$D$4))</f>
        <v>0</v>
      </c>
      <c r="J38" s="72">
        <f>IF(J$36&lt;=$D$5,$D7*(J$36-'Baseline scenario'!$D$4)/($D$5-'Baseline scenario'!$D$4))+IF(J$36&gt;$D$5,$E7*(J$36-'Baseline scenario'!$D$4)/($E$5-'Baseline scenario'!$D$4))</f>
        <v>0</v>
      </c>
      <c r="K38" s="72">
        <f>IF(K$36&lt;=$D$5,$D7*(K$36-'Baseline scenario'!$D$4)/($D$5-'Baseline scenario'!$D$4))+IF(K$36&gt;$D$5,$E7*(K$36-'Baseline scenario'!$D$4)/($E$5-'Baseline scenario'!$D$4))</f>
        <v>0</v>
      </c>
      <c r="L38" s="72">
        <f>IF(L$36&lt;=$D$5,$D7*(L$36-'Baseline scenario'!$D$4)/($D$5-'Baseline scenario'!$D$4))+IF(L$36&gt;$D$5,$E7*(L$36-'Baseline scenario'!$D$4)/($E$5-'Baseline scenario'!$D$4))</f>
        <v>0</v>
      </c>
      <c r="M38" s="72">
        <f>IF(M$36&lt;=$D$5,$D7*(M$36-'Baseline scenario'!$D$4)/($D$5-'Baseline scenario'!$D$4))+IF(M$36&gt;$D$5,$E7*(M$36-'Baseline scenario'!$D$4)/($E$5-'Baseline scenario'!$D$4))</f>
        <v>0</v>
      </c>
      <c r="N38" s="72">
        <f>IF(N$36&lt;=$D$5,$D7*(N$36-'Baseline scenario'!$D$4)/($D$5-'Baseline scenario'!$D$4))+IF(N$36&gt;$D$5,$E7*(N$36-'Baseline scenario'!$D$4)/($E$5-'Baseline scenario'!$D$4))</f>
        <v>0</v>
      </c>
      <c r="O38" s="72">
        <f>IF(O$36&lt;=$D$5,$D7*(O$36-'Baseline scenario'!$D$4)/($D$5-'Baseline scenario'!$D$4))+IF(O$36&gt;$D$5,$E7*(O$36-'Baseline scenario'!$D$4)/($E$5-'Baseline scenario'!$D$4))</f>
        <v>0</v>
      </c>
      <c r="P38" s="72">
        <f>IF(P$36&lt;=$D$5,$D7*(P$36-'Baseline scenario'!$D$4)/($D$5-'Baseline scenario'!$D$4))+IF(P$36&gt;$D$5,$E7*(P$36-'Baseline scenario'!$D$4)/($E$5-'Baseline scenario'!$D$4))</f>
        <v>0</v>
      </c>
      <c r="Q38" s="72">
        <f>IF(Q$36&lt;=$D$5,$D7*(Q$36-'Baseline scenario'!$D$4)/($D$5-'Baseline scenario'!$D$4))+IF(Q$36&gt;$D$5,$E7*(Q$36-'Baseline scenario'!$D$4)/($E$5-'Baseline scenario'!$D$4))</f>
        <v>0</v>
      </c>
      <c r="R38" s="72">
        <f>IF(R$36&lt;=$D$5,$D7*(R$36-'Baseline scenario'!$D$4)/($D$5-'Baseline scenario'!$D$4))+IF(R$36&gt;$D$5,$E7*(R$36-'Baseline scenario'!$D$4)/($E$5-'Baseline scenario'!$D$4))</f>
        <v>0</v>
      </c>
      <c r="S38" s="72">
        <f>IF(S$36&lt;=$D$5,$D7*(S$36-'Baseline scenario'!$D$4)/($D$5-'Baseline scenario'!$D$4))+IF(S$36&gt;$D$5,$E7*(S$36-'Baseline scenario'!$D$4)/($E$5-'Baseline scenario'!$D$4))</f>
        <v>0</v>
      </c>
      <c r="T38" s="72">
        <f>IF(T$36&lt;=$D$5,$D7*(T$36-'Baseline scenario'!$D$4)/($D$5-'Baseline scenario'!$D$4))+IF(T$36&gt;$D$5,$E7*(T$36-'Baseline scenario'!$D$4)/($E$5-'Baseline scenario'!$D$4))</f>
        <v>0</v>
      </c>
      <c r="U38" s="72">
        <f>IF(U$36&lt;=$D$5,$D7*(U$36-'Baseline scenario'!$D$4)/($D$5-'Baseline scenario'!$D$4))+IF(U$36&gt;$D$5,$E7*(U$36-'Baseline scenario'!$D$4)/($E$5-'Baseline scenario'!$D$4))</f>
        <v>0</v>
      </c>
      <c r="V38" s="72">
        <f>IF(V$36&lt;=$D$5,$D7*(V$36-'Baseline scenario'!$D$4)/($D$5-'Baseline scenario'!$D$4))+IF(V$36&gt;$D$5,$E7*(V$36-'Baseline scenario'!$D$4)/($E$5-'Baseline scenario'!$D$4))</f>
        <v>0</v>
      </c>
      <c r="W38" s="72">
        <f>IF(W$36&lt;=$D$5,$D7*(W$36-'Baseline scenario'!$D$4)/($D$5-'Baseline scenario'!$D$4))+IF(W$36&gt;$D$5,$E7*(W$36-'Baseline scenario'!$D$4)/($E$5-'Baseline scenario'!$D$4))</f>
        <v>0</v>
      </c>
      <c r="X38" s="72">
        <f>IF(X$36&lt;=$D$5,$D7*(X$36-'Baseline scenario'!$D$4)/($D$5-'Baseline scenario'!$D$4))+IF(X$36&gt;$D$5,$E7*(X$36-'Baseline scenario'!$D$4)/($E$5-'Baseline scenario'!$D$4))</f>
        <v>0</v>
      </c>
      <c r="Y38" s="72">
        <f>IF(Y$36&lt;=$D$5,$D7*(Y$36-'Baseline scenario'!$D$4)/($D$5-'Baseline scenario'!$D$4))+IF(Y$36&gt;$D$5,$E7*(Y$36-'Baseline scenario'!$D$4)/($E$5-'Baseline scenario'!$D$4))</f>
        <v>0</v>
      </c>
      <c r="Z38" s="72">
        <f>IF(Z$36&lt;=$D$5,$D7*(Z$36-'Baseline scenario'!$D$4)/($D$5-'Baseline scenario'!$D$4))+IF(Z$36&gt;$D$5,$E7*(Z$36-'Baseline scenario'!$D$4)/($E$5-'Baseline scenario'!$D$4))</f>
        <v>0</v>
      </c>
      <c r="AA38" s="72">
        <f>IF(AA$36&lt;=$D$5,$D7*(AA$36-'Baseline scenario'!$D$4)/($D$5-'Baseline scenario'!$D$4))+IF(AA$36&gt;$D$5,$E7*(AA$36-'Baseline scenario'!$D$4)/($E$5-'Baseline scenario'!$D$4))</f>
        <v>0</v>
      </c>
      <c r="AB38" s="72">
        <f>IF(AB$36&lt;=$D$5,$D7*(AB$36-'Baseline scenario'!$D$4)/($D$5-'Baseline scenario'!$D$4))+IF(AB$36&gt;$D$5,$E7*(AB$36-'Baseline scenario'!$D$4)/($E$5-'Baseline scenario'!$D$4))</f>
        <v>0</v>
      </c>
      <c r="AC38" s="72">
        <f>IF(AC$36&lt;=$D$5,$D7*(AC$36-'Baseline scenario'!$D$4)/($D$5-'Baseline scenario'!$D$4))+IF(AC$36&gt;$D$5,$E7*(AC$36-'Baseline scenario'!$D$4)/($E$5-'Baseline scenario'!$D$4))</f>
        <v>0</v>
      </c>
      <c r="AD38" s="72">
        <f>IF(AD$36&lt;=$D$5,$D7*(AD$36-'Baseline scenario'!$D$4)/($D$5-'Baseline scenario'!$D$4))+IF(AD$36&gt;$D$5,$E7*(AD$36-'Baseline scenario'!$D$4)/($E$5-'Baseline scenario'!$D$4))</f>
        <v>0</v>
      </c>
      <c r="AE38" s="72">
        <f>IF(AE$36&lt;=$D$5,$D7*(AE$36-'Baseline scenario'!$D$4)/($D$5-'Baseline scenario'!$D$4))+IF(AE$36&gt;$D$5,$E7*(AE$36-'Baseline scenario'!$D$4)/($E$5-'Baseline scenario'!$D$4))</f>
        <v>0</v>
      </c>
      <c r="AF38" s="194">
        <f>IF(AF$36&lt;=$D$5,$D7*(AF$36-'Baseline scenario'!$D$4)/($D$5-'Baseline scenario'!$D$4))+IF(AF$36&gt;$D$5,$E7*(AF$36-'Baseline scenario'!$D$4)/($E$5-'Baseline scenario'!$D$4))</f>
        <v>0</v>
      </c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spans="2:53" x14ac:dyDescent="0.2">
      <c r="B39" s="328"/>
      <c r="C39" s="78" t="s">
        <v>180</v>
      </c>
      <c r="D39" s="72">
        <f>IF(D$36&lt;=$D$5,$D8*(D$36-'Baseline scenario'!$D$4)/($D$5-'Baseline scenario'!$D$4))+IF(D$36&gt;$D$5,$E8*(D$36-'Baseline scenario'!$D$4)/($E$5-'Baseline scenario'!$D$4))</f>
        <v>0</v>
      </c>
      <c r="E39" s="72">
        <f>IF(E$36&lt;=$D$5,$D8*(E$36-'Baseline scenario'!$D$4)/($D$5-'Baseline scenario'!$D$4))+IF(E$36&gt;$D$5,$E8*(E$36-'Baseline scenario'!$D$4)/($E$5-'Baseline scenario'!$D$4))</f>
        <v>0</v>
      </c>
      <c r="F39" s="72">
        <f>IF(F$36&lt;=$D$5,$D8*(F$36-'Baseline scenario'!$D$4)/($D$5-'Baseline scenario'!$D$4))+IF(F$36&gt;$D$5,$E8*(F$36-'Baseline scenario'!$D$4)/($E$5-'Baseline scenario'!$D$4))</f>
        <v>0</v>
      </c>
      <c r="G39" s="72">
        <f>IF(G$36&lt;=$D$5,$D8*(G$36-'Baseline scenario'!$D$4)/($D$5-'Baseline scenario'!$D$4))+IF(G$36&gt;$D$5,$E8*(G$36-'Baseline scenario'!$D$4)/($E$5-'Baseline scenario'!$D$4))</f>
        <v>0</v>
      </c>
      <c r="H39" s="72">
        <f>IF(H$36&lt;=$D$5,$D8*(H$36-'Baseline scenario'!$D$4)/($D$5-'Baseline scenario'!$D$4))+IF(H$36&gt;$D$5,$E8*(H$36-'Baseline scenario'!$D$4)/($E$5-'Baseline scenario'!$D$4))</f>
        <v>0</v>
      </c>
      <c r="I39" s="72">
        <f>IF(I$36&lt;=$D$5,$D8*(I$36-'Baseline scenario'!$D$4)/($D$5-'Baseline scenario'!$D$4))+IF(I$36&gt;$D$5,$E8*(I$36-'Baseline scenario'!$D$4)/($E$5-'Baseline scenario'!$D$4))</f>
        <v>0</v>
      </c>
      <c r="J39" s="72">
        <f>IF(J$36&lt;=$D$5,$D8*(J$36-'Baseline scenario'!$D$4)/($D$5-'Baseline scenario'!$D$4))+IF(J$36&gt;$D$5,$E8*(J$36-'Baseline scenario'!$D$4)/($E$5-'Baseline scenario'!$D$4))</f>
        <v>0</v>
      </c>
      <c r="K39" s="72">
        <f>IF(K$36&lt;=$D$5,$D8*(K$36-'Baseline scenario'!$D$4)/($D$5-'Baseline scenario'!$D$4))+IF(K$36&gt;$D$5,$E8*(K$36-'Baseline scenario'!$D$4)/($E$5-'Baseline scenario'!$D$4))</f>
        <v>0</v>
      </c>
      <c r="L39" s="72">
        <f>IF(L$36&lt;=$D$5,$D8*(L$36-'Baseline scenario'!$D$4)/($D$5-'Baseline scenario'!$D$4))+IF(L$36&gt;$D$5,$E8*(L$36-'Baseline scenario'!$D$4)/($E$5-'Baseline scenario'!$D$4))</f>
        <v>0</v>
      </c>
      <c r="M39" s="72">
        <f>IF(M$36&lt;=$D$5,$D8*(M$36-'Baseline scenario'!$D$4)/($D$5-'Baseline scenario'!$D$4))+IF(M$36&gt;$D$5,$E8*(M$36-'Baseline scenario'!$D$4)/($E$5-'Baseline scenario'!$D$4))</f>
        <v>0</v>
      </c>
      <c r="N39" s="72">
        <f>IF(N$36&lt;=$D$5,$D8*(N$36-'Baseline scenario'!$D$4)/($D$5-'Baseline scenario'!$D$4))+IF(N$36&gt;$D$5,$E8*(N$36-'Baseline scenario'!$D$4)/($E$5-'Baseline scenario'!$D$4))</f>
        <v>0</v>
      </c>
      <c r="O39" s="72">
        <f>IF(O$36&lt;=$D$5,$D8*(O$36-'Baseline scenario'!$D$4)/($D$5-'Baseline scenario'!$D$4))+IF(O$36&gt;$D$5,$E8*(O$36-'Baseline scenario'!$D$4)/($E$5-'Baseline scenario'!$D$4))</f>
        <v>0</v>
      </c>
      <c r="P39" s="72">
        <f>IF(P$36&lt;=$D$5,$D8*(P$36-'Baseline scenario'!$D$4)/($D$5-'Baseline scenario'!$D$4))+IF(P$36&gt;$D$5,$E8*(P$36-'Baseline scenario'!$D$4)/($E$5-'Baseline scenario'!$D$4))</f>
        <v>0</v>
      </c>
      <c r="Q39" s="72">
        <f>IF(Q$36&lt;=$D$5,$D8*(Q$36-'Baseline scenario'!$D$4)/($D$5-'Baseline scenario'!$D$4))+IF(Q$36&gt;$D$5,$E8*(Q$36-'Baseline scenario'!$D$4)/($E$5-'Baseline scenario'!$D$4))</f>
        <v>0</v>
      </c>
      <c r="R39" s="72">
        <f>IF(R$36&lt;=$D$5,$D8*(R$36-'Baseline scenario'!$D$4)/($D$5-'Baseline scenario'!$D$4))+IF(R$36&gt;$D$5,$E8*(R$36-'Baseline scenario'!$D$4)/($E$5-'Baseline scenario'!$D$4))</f>
        <v>0</v>
      </c>
      <c r="S39" s="72">
        <f>IF(S$36&lt;=$D$5,$D8*(S$36-'Baseline scenario'!$D$4)/($D$5-'Baseline scenario'!$D$4))+IF(S$36&gt;$D$5,$E8*(S$36-'Baseline scenario'!$D$4)/($E$5-'Baseline scenario'!$D$4))</f>
        <v>0</v>
      </c>
      <c r="T39" s="72">
        <f>IF(T$36&lt;=$D$5,$D8*(T$36-'Baseline scenario'!$D$4)/($D$5-'Baseline scenario'!$D$4))+IF(T$36&gt;$D$5,$E8*(T$36-'Baseline scenario'!$D$4)/($E$5-'Baseline scenario'!$D$4))</f>
        <v>0</v>
      </c>
      <c r="U39" s="72">
        <f>IF(U$36&lt;=$D$5,$D8*(U$36-'Baseline scenario'!$D$4)/($D$5-'Baseline scenario'!$D$4))+IF(U$36&gt;$D$5,$E8*(U$36-'Baseline scenario'!$D$4)/($E$5-'Baseline scenario'!$D$4))</f>
        <v>0</v>
      </c>
      <c r="V39" s="72">
        <f>IF(V$36&lt;=$D$5,$D8*(V$36-'Baseline scenario'!$D$4)/($D$5-'Baseline scenario'!$D$4))+IF(V$36&gt;$D$5,$E8*(V$36-'Baseline scenario'!$D$4)/($E$5-'Baseline scenario'!$D$4))</f>
        <v>0</v>
      </c>
      <c r="W39" s="72">
        <f>IF(W$36&lt;=$D$5,$D8*(W$36-'Baseline scenario'!$D$4)/($D$5-'Baseline scenario'!$D$4))+IF(W$36&gt;$D$5,$E8*(W$36-'Baseline scenario'!$D$4)/($E$5-'Baseline scenario'!$D$4))</f>
        <v>0</v>
      </c>
      <c r="X39" s="72">
        <f>IF(X$36&lt;=$D$5,$D8*(X$36-'Baseline scenario'!$D$4)/($D$5-'Baseline scenario'!$D$4))+IF(X$36&gt;$D$5,$E8*(X$36-'Baseline scenario'!$D$4)/($E$5-'Baseline scenario'!$D$4))</f>
        <v>0</v>
      </c>
      <c r="Y39" s="72">
        <f>IF(Y$36&lt;=$D$5,$D8*(Y$36-'Baseline scenario'!$D$4)/($D$5-'Baseline scenario'!$D$4))+IF(Y$36&gt;$D$5,$E8*(Y$36-'Baseline scenario'!$D$4)/($E$5-'Baseline scenario'!$D$4))</f>
        <v>0</v>
      </c>
      <c r="Z39" s="72">
        <f>IF(Z$36&lt;=$D$5,$D8*(Z$36-'Baseline scenario'!$D$4)/($D$5-'Baseline scenario'!$D$4))+IF(Z$36&gt;$D$5,$E8*(Z$36-'Baseline scenario'!$D$4)/($E$5-'Baseline scenario'!$D$4))</f>
        <v>0</v>
      </c>
      <c r="AA39" s="72">
        <f>IF(AA$36&lt;=$D$5,$D8*(AA$36-'Baseline scenario'!$D$4)/($D$5-'Baseline scenario'!$D$4))+IF(AA$36&gt;$D$5,$E8*(AA$36-'Baseline scenario'!$D$4)/($E$5-'Baseline scenario'!$D$4))</f>
        <v>0</v>
      </c>
      <c r="AB39" s="72">
        <f>IF(AB$36&lt;=$D$5,$D8*(AB$36-'Baseline scenario'!$D$4)/($D$5-'Baseline scenario'!$D$4))+IF(AB$36&gt;$D$5,$E8*(AB$36-'Baseline scenario'!$D$4)/($E$5-'Baseline scenario'!$D$4))</f>
        <v>0</v>
      </c>
      <c r="AC39" s="72">
        <f>IF(AC$36&lt;=$D$5,$D8*(AC$36-'Baseline scenario'!$D$4)/($D$5-'Baseline scenario'!$D$4))+IF(AC$36&gt;$D$5,$E8*(AC$36-'Baseline scenario'!$D$4)/($E$5-'Baseline scenario'!$D$4))</f>
        <v>0</v>
      </c>
      <c r="AD39" s="72">
        <f>IF(AD$36&lt;=$D$5,$D8*(AD$36-'Baseline scenario'!$D$4)/($D$5-'Baseline scenario'!$D$4))+IF(AD$36&gt;$D$5,$E8*(AD$36-'Baseline scenario'!$D$4)/($E$5-'Baseline scenario'!$D$4))</f>
        <v>0</v>
      </c>
      <c r="AE39" s="72">
        <f>IF(AE$36&lt;=$D$5,$D8*(AE$36-'Baseline scenario'!$D$4)/($D$5-'Baseline scenario'!$D$4))+IF(AE$36&gt;$D$5,$E8*(AE$36-'Baseline scenario'!$D$4)/($E$5-'Baseline scenario'!$D$4))</f>
        <v>0</v>
      </c>
      <c r="AF39" s="194">
        <f>IF(AF$36&lt;=$D$5,$D8*(AF$36-'Baseline scenario'!$D$4)/($D$5-'Baseline scenario'!$D$4))+IF(AF$36&gt;$D$5,$E8*(AF$36-'Baseline scenario'!$D$4)/($E$5-'Baseline scenario'!$D$4))</f>
        <v>0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spans="2:53" x14ac:dyDescent="0.2">
      <c r="B40" s="328"/>
      <c r="C40" s="78" t="s">
        <v>66</v>
      </c>
      <c r="D40" s="72">
        <f>IF(D$36&lt;=$D$5,$D9*(D$36-'Baseline scenario'!$D$4)/($D$5-'Baseline scenario'!$D$4))+IF(D$36&gt;$D$5,$E9*(D$36-'Baseline scenario'!$D$4)/($E$5-'Baseline scenario'!$D$4))</f>
        <v>0</v>
      </c>
      <c r="E40" s="72">
        <f>IF(E$36&lt;=$D$5,$D9*(E$36-'Baseline scenario'!$D$4)/($D$5-'Baseline scenario'!$D$4))+IF(E$36&gt;$D$5,$E9*(E$36-'Baseline scenario'!$D$4)/($E$5-'Baseline scenario'!$D$4))</f>
        <v>0</v>
      </c>
      <c r="F40" s="72">
        <f>IF(F$36&lt;=$D$5,$D9*(F$36-'Baseline scenario'!$D$4)/($D$5-'Baseline scenario'!$D$4))+IF(F$36&gt;$D$5,$E9*(F$36-'Baseline scenario'!$D$4)/($E$5-'Baseline scenario'!$D$4))</f>
        <v>0</v>
      </c>
      <c r="G40" s="72">
        <f>IF(G$36&lt;=$D$5,$D9*(G$36-'Baseline scenario'!$D$4)/($D$5-'Baseline scenario'!$D$4))+IF(G$36&gt;$D$5,$E9*(G$36-'Baseline scenario'!$D$4)/($E$5-'Baseline scenario'!$D$4))</f>
        <v>0</v>
      </c>
      <c r="H40" s="72">
        <f>IF(H$36&lt;=$D$5,$D9*(H$36-'Baseline scenario'!$D$4)/($D$5-'Baseline scenario'!$D$4))+IF(H$36&gt;$D$5,$E9*(H$36-'Baseline scenario'!$D$4)/($E$5-'Baseline scenario'!$D$4))</f>
        <v>0</v>
      </c>
      <c r="I40" s="72">
        <f>IF(I$36&lt;=$D$5,$D9*(I$36-'Baseline scenario'!$D$4)/($D$5-'Baseline scenario'!$D$4))+IF(I$36&gt;$D$5,$E9*(I$36-'Baseline scenario'!$D$4)/($E$5-'Baseline scenario'!$D$4))</f>
        <v>0</v>
      </c>
      <c r="J40" s="72">
        <f>IF(J$36&lt;=$D$5,$D9*(J$36-'Baseline scenario'!$D$4)/($D$5-'Baseline scenario'!$D$4))+IF(J$36&gt;$D$5,$E9*(J$36-'Baseline scenario'!$D$4)/($E$5-'Baseline scenario'!$D$4))</f>
        <v>0</v>
      </c>
      <c r="K40" s="72">
        <f>IF(K$36&lt;=$D$5,$D9*(K$36-'Baseline scenario'!$D$4)/($D$5-'Baseline scenario'!$D$4))+IF(K$36&gt;$D$5,$E9*(K$36-'Baseline scenario'!$D$4)/($E$5-'Baseline scenario'!$D$4))</f>
        <v>0</v>
      </c>
      <c r="L40" s="72">
        <f>IF(L$36&lt;=$D$5,$D9*(L$36-'Baseline scenario'!$D$4)/($D$5-'Baseline scenario'!$D$4))+IF(L$36&gt;$D$5,$E9*(L$36-'Baseline scenario'!$D$4)/($E$5-'Baseline scenario'!$D$4))</f>
        <v>0</v>
      </c>
      <c r="M40" s="72">
        <f>IF(M$36&lt;=$D$5,$D9*(M$36-'Baseline scenario'!$D$4)/($D$5-'Baseline scenario'!$D$4))+IF(M$36&gt;$D$5,$E9*(M$36-'Baseline scenario'!$D$4)/($E$5-'Baseline scenario'!$D$4))</f>
        <v>0</v>
      </c>
      <c r="N40" s="72">
        <f>IF(N$36&lt;=$D$5,$D9*(N$36-'Baseline scenario'!$D$4)/($D$5-'Baseline scenario'!$D$4))+IF(N$36&gt;$D$5,$E9*(N$36-'Baseline scenario'!$D$4)/($E$5-'Baseline scenario'!$D$4))</f>
        <v>0</v>
      </c>
      <c r="O40" s="72">
        <f>IF(O$36&lt;=$D$5,$D9*(O$36-'Baseline scenario'!$D$4)/($D$5-'Baseline scenario'!$D$4))+IF(O$36&gt;$D$5,$E9*(O$36-'Baseline scenario'!$D$4)/($E$5-'Baseline scenario'!$D$4))</f>
        <v>0</v>
      </c>
      <c r="P40" s="72">
        <f>IF(P$36&lt;=$D$5,$D9*(P$36-'Baseline scenario'!$D$4)/($D$5-'Baseline scenario'!$D$4))+IF(P$36&gt;$D$5,$E9*(P$36-'Baseline scenario'!$D$4)/($E$5-'Baseline scenario'!$D$4))</f>
        <v>0</v>
      </c>
      <c r="Q40" s="72">
        <f>IF(Q$36&lt;=$D$5,$D9*(Q$36-'Baseline scenario'!$D$4)/($D$5-'Baseline scenario'!$D$4))+IF(Q$36&gt;$D$5,$E9*(Q$36-'Baseline scenario'!$D$4)/($E$5-'Baseline scenario'!$D$4))</f>
        <v>0</v>
      </c>
      <c r="R40" s="72">
        <f>IF(R$36&lt;=$D$5,$D9*(R$36-'Baseline scenario'!$D$4)/($D$5-'Baseline scenario'!$D$4))+IF(R$36&gt;$D$5,$E9*(R$36-'Baseline scenario'!$D$4)/($E$5-'Baseline scenario'!$D$4))</f>
        <v>0</v>
      </c>
      <c r="S40" s="72">
        <f>IF(S$36&lt;=$D$5,$D9*(S$36-'Baseline scenario'!$D$4)/($D$5-'Baseline scenario'!$D$4))+IF(S$36&gt;$D$5,$E9*(S$36-'Baseline scenario'!$D$4)/($E$5-'Baseline scenario'!$D$4))</f>
        <v>0</v>
      </c>
      <c r="T40" s="72">
        <f>IF(T$36&lt;=$D$5,$D9*(T$36-'Baseline scenario'!$D$4)/($D$5-'Baseline scenario'!$D$4))+IF(T$36&gt;$D$5,$E9*(T$36-'Baseline scenario'!$D$4)/($E$5-'Baseline scenario'!$D$4))</f>
        <v>0</v>
      </c>
      <c r="U40" s="72">
        <f>IF(U$36&lt;=$D$5,$D9*(U$36-'Baseline scenario'!$D$4)/($D$5-'Baseline scenario'!$D$4))+IF(U$36&gt;$D$5,$E9*(U$36-'Baseline scenario'!$D$4)/($E$5-'Baseline scenario'!$D$4))</f>
        <v>0</v>
      </c>
      <c r="V40" s="72">
        <f>IF(V$36&lt;=$D$5,$D9*(V$36-'Baseline scenario'!$D$4)/($D$5-'Baseline scenario'!$D$4))+IF(V$36&gt;$D$5,$E9*(V$36-'Baseline scenario'!$D$4)/($E$5-'Baseline scenario'!$D$4))</f>
        <v>0</v>
      </c>
      <c r="W40" s="72">
        <f>IF(W$36&lt;=$D$5,$D9*(W$36-'Baseline scenario'!$D$4)/($D$5-'Baseline scenario'!$D$4))+IF(W$36&gt;$D$5,$E9*(W$36-'Baseline scenario'!$D$4)/($E$5-'Baseline scenario'!$D$4))</f>
        <v>0</v>
      </c>
      <c r="X40" s="72">
        <f>IF(X$36&lt;=$D$5,$D9*(X$36-'Baseline scenario'!$D$4)/($D$5-'Baseline scenario'!$D$4))+IF(X$36&gt;$D$5,$E9*(X$36-'Baseline scenario'!$D$4)/($E$5-'Baseline scenario'!$D$4))</f>
        <v>0</v>
      </c>
      <c r="Y40" s="72">
        <f>IF(Y$36&lt;=$D$5,$D9*(Y$36-'Baseline scenario'!$D$4)/($D$5-'Baseline scenario'!$D$4))+IF(Y$36&gt;$D$5,$E9*(Y$36-'Baseline scenario'!$D$4)/($E$5-'Baseline scenario'!$D$4))</f>
        <v>0</v>
      </c>
      <c r="Z40" s="72">
        <f>IF(Z$36&lt;=$D$5,$D9*(Z$36-'Baseline scenario'!$D$4)/($D$5-'Baseline scenario'!$D$4))+IF(Z$36&gt;$D$5,$E9*(Z$36-'Baseline scenario'!$D$4)/($E$5-'Baseline scenario'!$D$4))</f>
        <v>0</v>
      </c>
      <c r="AA40" s="72">
        <f>IF(AA$36&lt;=$D$5,$D9*(AA$36-'Baseline scenario'!$D$4)/($D$5-'Baseline scenario'!$D$4))+IF(AA$36&gt;$D$5,$E9*(AA$36-'Baseline scenario'!$D$4)/($E$5-'Baseline scenario'!$D$4))</f>
        <v>0</v>
      </c>
      <c r="AB40" s="72">
        <f>IF(AB$36&lt;=$D$5,$D9*(AB$36-'Baseline scenario'!$D$4)/($D$5-'Baseline scenario'!$D$4))+IF(AB$36&gt;$D$5,$E9*(AB$36-'Baseline scenario'!$D$4)/($E$5-'Baseline scenario'!$D$4))</f>
        <v>0</v>
      </c>
      <c r="AC40" s="72">
        <f>IF(AC$36&lt;=$D$5,$D9*(AC$36-'Baseline scenario'!$D$4)/($D$5-'Baseline scenario'!$D$4))+IF(AC$36&gt;$D$5,$E9*(AC$36-'Baseline scenario'!$D$4)/($E$5-'Baseline scenario'!$D$4))</f>
        <v>0</v>
      </c>
      <c r="AD40" s="72">
        <f>IF(AD$36&lt;=$D$5,$D9*(AD$36-'Baseline scenario'!$D$4)/($D$5-'Baseline scenario'!$D$4))+IF(AD$36&gt;$D$5,$E9*(AD$36-'Baseline scenario'!$D$4)/($E$5-'Baseline scenario'!$D$4))</f>
        <v>0</v>
      </c>
      <c r="AE40" s="72">
        <f>IF(AE$36&lt;=$D$5,$D9*(AE$36-'Baseline scenario'!$D$4)/($D$5-'Baseline scenario'!$D$4))+IF(AE$36&gt;$D$5,$E9*(AE$36-'Baseline scenario'!$D$4)/($E$5-'Baseline scenario'!$D$4))</f>
        <v>0</v>
      </c>
      <c r="AF40" s="194">
        <f>IF(AF$36&lt;=$D$5,$D9*(AF$36-'Baseline scenario'!$D$4)/($D$5-'Baseline scenario'!$D$4))+IF(AF$36&gt;$D$5,$E9*(AF$36-'Baseline scenario'!$D$4)/($E$5-'Baseline scenario'!$D$4))</f>
        <v>0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spans="2:53" x14ac:dyDescent="0.2">
      <c r="B41" s="328"/>
      <c r="C41" s="78" t="s">
        <v>181</v>
      </c>
      <c r="D41" s="72">
        <f>IF(D$36&lt;=$D$5,$D10*(D$36-'Baseline scenario'!$D$4)/($D$5-'Baseline scenario'!$D$4))+IF(D$36&gt;$D$5,$E10*(D$36-'Baseline scenario'!$D$4)/($E$5-'Baseline scenario'!$D$4))</f>
        <v>0</v>
      </c>
      <c r="E41" s="72">
        <f>IF(E$36&lt;=$D$5,$D10*(E$36-'Baseline scenario'!$D$4)/($D$5-'Baseline scenario'!$D$4))+IF(E$36&gt;$D$5,$E10*(E$36-'Baseline scenario'!$D$4)/($E$5-'Baseline scenario'!$D$4))</f>
        <v>0</v>
      </c>
      <c r="F41" s="72">
        <f>IF(F$36&lt;=$D$5,$D10*(F$36-'Baseline scenario'!$D$4)/($D$5-'Baseline scenario'!$D$4))+IF(F$36&gt;$D$5,$E10*(F$36-'Baseline scenario'!$D$4)/($E$5-'Baseline scenario'!$D$4))</f>
        <v>0</v>
      </c>
      <c r="G41" s="72">
        <f>IF(G$36&lt;=$D$5,$D10*(G$36-'Baseline scenario'!$D$4)/($D$5-'Baseline scenario'!$D$4))+IF(G$36&gt;$D$5,$E10*(G$36-'Baseline scenario'!$D$4)/($E$5-'Baseline scenario'!$D$4))</f>
        <v>0</v>
      </c>
      <c r="H41" s="72">
        <f>IF(H$36&lt;=$D$5,$D10*(H$36-'Baseline scenario'!$D$4)/($D$5-'Baseline scenario'!$D$4))+IF(H$36&gt;$D$5,$E10*(H$36-'Baseline scenario'!$D$4)/($E$5-'Baseline scenario'!$D$4))</f>
        <v>0</v>
      </c>
      <c r="I41" s="72">
        <f>IF(I$36&lt;=$D$5,$D10*(I$36-'Baseline scenario'!$D$4)/($D$5-'Baseline scenario'!$D$4))+IF(I$36&gt;$D$5,$E10*(I$36-'Baseline scenario'!$D$4)/($E$5-'Baseline scenario'!$D$4))</f>
        <v>0</v>
      </c>
      <c r="J41" s="72">
        <f>IF(J$36&lt;=$D$5,$D10*(J$36-'Baseline scenario'!$D$4)/($D$5-'Baseline scenario'!$D$4))+IF(J$36&gt;$D$5,$E10*(J$36-'Baseline scenario'!$D$4)/($E$5-'Baseline scenario'!$D$4))</f>
        <v>0</v>
      </c>
      <c r="K41" s="72">
        <f>IF(K$36&lt;=$D$5,$D10*(K$36-'Baseline scenario'!$D$4)/($D$5-'Baseline scenario'!$D$4))+IF(K$36&gt;$D$5,$E10*(K$36-'Baseline scenario'!$D$4)/($E$5-'Baseline scenario'!$D$4))</f>
        <v>0</v>
      </c>
      <c r="L41" s="72">
        <f>IF(L$36&lt;=$D$5,$D10*(L$36-'Baseline scenario'!$D$4)/($D$5-'Baseline scenario'!$D$4))+IF(L$36&gt;$D$5,$E10*(L$36-'Baseline scenario'!$D$4)/($E$5-'Baseline scenario'!$D$4))</f>
        <v>0</v>
      </c>
      <c r="M41" s="72">
        <f>IF(M$36&lt;=$D$5,$D10*(M$36-'Baseline scenario'!$D$4)/($D$5-'Baseline scenario'!$D$4))+IF(M$36&gt;$D$5,$E10*(M$36-'Baseline scenario'!$D$4)/($E$5-'Baseline scenario'!$D$4))</f>
        <v>0</v>
      </c>
      <c r="N41" s="72">
        <f>IF(N$36&lt;=$D$5,$D10*(N$36-'Baseline scenario'!$D$4)/($D$5-'Baseline scenario'!$D$4))+IF(N$36&gt;$D$5,$E10*(N$36-'Baseline scenario'!$D$4)/($E$5-'Baseline scenario'!$D$4))</f>
        <v>0</v>
      </c>
      <c r="O41" s="72">
        <f>IF(O$36&lt;=$D$5,$D10*(O$36-'Baseline scenario'!$D$4)/($D$5-'Baseline scenario'!$D$4))+IF(O$36&gt;$D$5,$E10*(O$36-'Baseline scenario'!$D$4)/($E$5-'Baseline scenario'!$D$4))</f>
        <v>0</v>
      </c>
      <c r="P41" s="72">
        <f>IF(P$36&lt;=$D$5,$D10*(P$36-'Baseline scenario'!$D$4)/($D$5-'Baseline scenario'!$D$4))+IF(P$36&gt;$D$5,$E10*(P$36-'Baseline scenario'!$D$4)/($E$5-'Baseline scenario'!$D$4))</f>
        <v>0</v>
      </c>
      <c r="Q41" s="72">
        <f>IF(Q$36&lt;=$D$5,$D10*(Q$36-'Baseline scenario'!$D$4)/($D$5-'Baseline scenario'!$D$4))+IF(Q$36&gt;$D$5,$E10*(Q$36-'Baseline scenario'!$D$4)/($E$5-'Baseline scenario'!$D$4))</f>
        <v>0</v>
      </c>
      <c r="R41" s="72">
        <f>IF(R$36&lt;=$D$5,$D10*(R$36-'Baseline scenario'!$D$4)/($D$5-'Baseline scenario'!$D$4))+IF(R$36&gt;$D$5,$E10*(R$36-'Baseline scenario'!$D$4)/($E$5-'Baseline scenario'!$D$4))</f>
        <v>0</v>
      </c>
      <c r="S41" s="72">
        <f>IF(S$36&lt;=$D$5,$D10*(S$36-'Baseline scenario'!$D$4)/($D$5-'Baseline scenario'!$D$4))+IF(S$36&gt;$D$5,$E10*(S$36-'Baseline scenario'!$D$4)/($E$5-'Baseline scenario'!$D$4))</f>
        <v>0</v>
      </c>
      <c r="T41" s="72">
        <f>IF(T$36&lt;=$D$5,$D10*(T$36-'Baseline scenario'!$D$4)/($D$5-'Baseline scenario'!$D$4))+IF(T$36&gt;$D$5,$E10*(T$36-'Baseline scenario'!$D$4)/($E$5-'Baseline scenario'!$D$4))</f>
        <v>0</v>
      </c>
      <c r="U41" s="72">
        <f>IF(U$36&lt;=$D$5,$D10*(U$36-'Baseline scenario'!$D$4)/($D$5-'Baseline scenario'!$D$4))+IF(U$36&gt;$D$5,$E10*(U$36-'Baseline scenario'!$D$4)/($E$5-'Baseline scenario'!$D$4))</f>
        <v>0</v>
      </c>
      <c r="V41" s="72">
        <f>IF(V$36&lt;=$D$5,$D10*(V$36-'Baseline scenario'!$D$4)/($D$5-'Baseline scenario'!$D$4))+IF(V$36&gt;$D$5,$E10*(V$36-'Baseline scenario'!$D$4)/($E$5-'Baseline scenario'!$D$4))</f>
        <v>0</v>
      </c>
      <c r="W41" s="72">
        <f>IF(W$36&lt;=$D$5,$D10*(W$36-'Baseline scenario'!$D$4)/($D$5-'Baseline scenario'!$D$4))+IF(W$36&gt;$D$5,$E10*(W$36-'Baseline scenario'!$D$4)/($E$5-'Baseline scenario'!$D$4))</f>
        <v>0</v>
      </c>
      <c r="X41" s="72">
        <f>IF(X$36&lt;=$D$5,$D10*(X$36-'Baseline scenario'!$D$4)/($D$5-'Baseline scenario'!$D$4))+IF(X$36&gt;$D$5,$E10*(X$36-'Baseline scenario'!$D$4)/($E$5-'Baseline scenario'!$D$4))</f>
        <v>0</v>
      </c>
      <c r="Y41" s="72">
        <f>IF(Y$36&lt;=$D$5,$D10*(Y$36-'Baseline scenario'!$D$4)/($D$5-'Baseline scenario'!$D$4))+IF(Y$36&gt;$D$5,$E10*(Y$36-'Baseline scenario'!$D$4)/($E$5-'Baseline scenario'!$D$4))</f>
        <v>0</v>
      </c>
      <c r="Z41" s="72">
        <f>IF(Z$36&lt;=$D$5,$D10*(Z$36-'Baseline scenario'!$D$4)/($D$5-'Baseline scenario'!$D$4))+IF(Z$36&gt;$D$5,$E10*(Z$36-'Baseline scenario'!$D$4)/($E$5-'Baseline scenario'!$D$4))</f>
        <v>0</v>
      </c>
      <c r="AA41" s="72">
        <f>IF(AA$36&lt;=$D$5,$D10*(AA$36-'Baseline scenario'!$D$4)/($D$5-'Baseline scenario'!$D$4))+IF(AA$36&gt;$D$5,$E10*(AA$36-'Baseline scenario'!$D$4)/($E$5-'Baseline scenario'!$D$4))</f>
        <v>0</v>
      </c>
      <c r="AB41" s="72">
        <f>IF(AB$36&lt;=$D$5,$D10*(AB$36-'Baseline scenario'!$D$4)/($D$5-'Baseline scenario'!$D$4))+IF(AB$36&gt;$D$5,$E10*(AB$36-'Baseline scenario'!$D$4)/($E$5-'Baseline scenario'!$D$4))</f>
        <v>0</v>
      </c>
      <c r="AC41" s="72">
        <f>IF(AC$36&lt;=$D$5,$D10*(AC$36-'Baseline scenario'!$D$4)/($D$5-'Baseline scenario'!$D$4))+IF(AC$36&gt;$D$5,$E10*(AC$36-'Baseline scenario'!$D$4)/($E$5-'Baseline scenario'!$D$4))</f>
        <v>0</v>
      </c>
      <c r="AD41" s="72">
        <f>IF(AD$36&lt;=$D$5,$D10*(AD$36-'Baseline scenario'!$D$4)/($D$5-'Baseline scenario'!$D$4))+IF(AD$36&gt;$D$5,$E10*(AD$36-'Baseline scenario'!$D$4)/($E$5-'Baseline scenario'!$D$4))</f>
        <v>0</v>
      </c>
      <c r="AE41" s="72">
        <f>IF(AE$36&lt;=$D$5,$D10*(AE$36-'Baseline scenario'!$D$4)/($D$5-'Baseline scenario'!$D$4))+IF(AE$36&gt;$D$5,$E10*(AE$36-'Baseline scenario'!$D$4)/($E$5-'Baseline scenario'!$D$4))</f>
        <v>0</v>
      </c>
      <c r="AF41" s="194">
        <f>IF(AF$36&lt;=$D$5,$D10*(AF$36-'Baseline scenario'!$D$4)/($D$5-'Baseline scenario'!$D$4))+IF(AF$36&gt;$D$5,$E10*(AF$36-'Baseline scenario'!$D$4)/($E$5-'Baseline scenario'!$D$4))</f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spans="2:53" x14ac:dyDescent="0.2">
      <c r="B42" s="328"/>
      <c r="C42" s="286" t="s">
        <v>59</v>
      </c>
      <c r="D42" s="72">
        <f>IF(D$36&lt;=$D$5,$D11*(D$36-'Baseline scenario'!$D$4)/($D$5-'Baseline scenario'!$D$4))+IF(D$36&gt;$D$5,$E11*(D$36-'Baseline scenario'!$D$4)/($E$5-'Baseline scenario'!$D$4))</f>
        <v>0</v>
      </c>
      <c r="E42" s="72">
        <f>IF(E$36&lt;=$D$5,$D11*(E$36-'Baseline scenario'!$D$4)/($D$5-'Baseline scenario'!$D$4))+IF(E$36&gt;$D$5,$E11*(E$36-'Baseline scenario'!$D$4)/($E$5-'Baseline scenario'!$D$4))</f>
        <v>0</v>
      </c>
      <c r="F42" s="72">
        <f>IF(F$36&lt;=$D$5,$D11*(F$36-'Baseline scenario'!$D$4)/($D$5-'Baseline scenario'!$D$4))+IF(F$36&gt;$D$5,$E11*(F$36-'Baseline scenario'!$D$4)/($E$5-'Baseline scenario'!$D$4))</f>
        <v>0</v>
      </c>
      <c r="G42" s="72">
        <f>IF(G$36&lt;=$D$5,$D11*(G$36-'Baseline scenario'!$D$4)/($D$5-'Baseline scenario'!$D$4))+IF(G$36&gt;$D$5,$E11*(G$36-'Baseline scenario'!$D$4)/($E$5-'Baseline scenario'!$D$4))</f>
        <v>0</v>
      </c>
      <c r="H42" s="72">
        <f>IF(H$36&lt;=$D$5,$D11*(H$36-'Baseline scenario'!$D$4)/($D$5-'Baseline scenario'!$D$4))+IF(H$36&gt;$D$5,$E11*(H$36-'Baseline scenario'!$D$4)/($E$5-'Baseline scenario'!$D$4))</f>
        <v>0</v>
      </c>
      <c r="I42" s="72">
        <f>IF(I$36&lt;=$D$5,$D11*(I$36-'Baseline scenario'!$D$4)/($D$5-'Baseline scenario'!$D$4))+IF(I$36&gt;$D$5,$E11*(I$36-'Baseline scenario'!$D$4)/($E$5-'Baseline scenario'!$D$4))</f>
        <v>0</v>
      </c>
      <c r="J42" s="72">
        <f>IF(J$36&lt;=$D$5,$D11*(J$36-'Baseline scenario'!$D$4)/($D$5-'Baseline scenario'!$D$4))+IF(J$36&gt;$D$5,$E11*(J$36-'Baseline scenario'!$D$4)/($E$5-'Baseline scenario'!$D$4))</f>
        <v>0</v>
      </c>
      <c r="K42" s="72">
        <f>IF(K$36&lt;=$D$5,$D11*(K$36-'Baseline scenario'!$D$4)/($D$5-'Baseline scenario'!$D$4))+IF(K$36&gt;$D$5,$E11*(K$36-'Baseline scenario'!$D$4)/($E$5-'Baseline scenario'!$D$4))</f>
        <v>0</v>
      </c>
      <c r="L42" s="72">
        <f>IF(L$36&lt;=$D$5,$D11*(L$36-'Baseline scenario'!$D$4)/($D$5-'Baseline scenario'!$D$4))+IF(L$36&gt;$D$5,$E11*(L$36-'Baseline scenario'!$D$4)/($E$5-'Baseline scenario'!$D$4))</f>
        <v>0</v>
      </c>
      <c r="M42" s="72">
        <f>IF(M$36&lt;=$D$5,$D11*(M$36-'Baseline scenario'!$D$4)/($D$5-'Baseline scenario'!$D$4))+IF(M$36&gt;$D$5,$E11*(M$36-'Baseline scenario'!$D$4)/($E$5-'Baseline scenario'!$D$4))</f>
        <v>0</v>
      </c>
      <c r="N42" s="72">
        <f>IF(N$36&lt;=$D$5,$D11*(N$36-'Baseline scenario'!$D$4)/($D$5-'Baseline scenario'!$D$4))+IF(N$36&gt;$D$5,$E11*(N$36-'Baseline scenario'!$D$4)/($E$5-'Baseline scenario'!$D$4))</f>
        <v>0</v>
      </c>
      <c r="O42" s="72">
        <f>IF(O$36&lt;=$D$5,$D11*(O$36-'Baseline scenario'!$D$4)/($D$5-'Baseline scenario'!$D$4))+IF(O$36&gt;$D$5,$E11*(O$36-'Baseline scenario'!$D$4)/($E$5-'Baseline scenario'!$D$4))</f>
        <v>0</v>
      </c>
      <c r="P42" s="72">
        <f>IF(P$36&lt;=$D$5,$D11*(P$36-'Baseline scenario'!$D$4)/($D$5-'Baseline scenario'!$D$4))+IF(P$36&gt;$D$5,$E11*(P$36-'Baseline scenario'!$D$4)/($E$5-'Baseline scenario'!$D$4))</f>
        <v>0</v>
      </c>
      <c r="Q42" s="72">
        <f>IF(Q$36&lt;=$D$5,$D11*(Q$36-'Baseline scenario'!$D$4)/($D$5-'Baseline scenario'!$D$4))+IF(Q$36&gt;$D$5,$E11*(Q$36-'Baseline scenario'!$D$4)/($E$5-'Baseline scenario'!$D$4))</f>
        <v>0</v>
      </c>
      <c r="R42" s="72">
        <f>IF(R$36&lt;=$D$5,$D11*(R$36-'Baseline scenario'!$D$4)/($D$5-'Baseline scenario'!$D$4))+IF(R$36&gt;$D$5,$E11*(R$36-'Baseline scenario'!$D$4)/($E$5-'Baseline scenario'!$D$4))</f>
        <v>0</v>
      </c>
      <c r="S42" s="72">
        <f>IF(S$36&lt;=$D$5,$D11*(S$36-'Baseline scenario'!$D$4)/($D$5-'Baseline scenario'!$D$4))+IF(S$36&gt;$D$5,$E11*(S$36-'Baseline scenario'!$D$4)/($E$5-'Baseline scenario'!$D$4))</f>
        <v>0</v>
      </c>
      <c r="T42" s="72">
        <f>IF(T$36&lt;=$D$5,$D11*(T$36-'Baseline scenario'!$D$4)/($D$5-'Baseline scenario'!$D$4))+IF(T$36&gt;$D$5,$E11*(T$36-'Baseline scenario'!$D$4)/($E$5-'Baseline scenario'!$D$4))</f>
        <v>0</v>
      </c>
      <c r="U42" s="72">
        <f>IF(U$36&lt;=$D$5,$D11*(U$36-'Baseline scenario'!$D$4)/($D$5-'Baseline scenario'!$D$4))+IF(U$36&gt;$D$5,$E11*(U$36-'Baseline scenario'!$D$4)/($E$5-'Baseline scenario'!$D$4))</f>
        <v>0</v>
      </c>
      <c r="V42" s="72">
        <f>IF(V$36&lt;=$D$5,$D11*(V$36-'Baseline scenario'!$D$4)/($D$5-'Baseline scenario'!$D$4))+IF(V$36&gt;$D$5,$E11*(V$36-'Baseline scenario'!$D$4)/($E$5-'Baseline scenario'!$D$4))</f>
        <v>0</v>
      </c>
      <c r="W42" s="72">
        <f>IF(W$36&lt;=$D$5,$D11*(W$36-'Baseline scenario'!$D$4)/($D$5-'Baseline scenario'!$D$4))+IF(W$36&gt;$D$5,$E11*(W$36-'Baseline scenario'!$D$4)/($E$5-'Baseline scenario'!$D$4))</f>
        <v>0</v>
      </c>
      <c r="X42" s="72">
        <f>IF(X$36&lt;=$D$5,$D11*(X$36-'Baseline scenario'!$D$4)/($D$5-'Baseline scenario'!$D$4))+IF(X$36&gt;$D$5,$E11*(X$36-'Baseline scenario'!$D$4)/($E$5-'Baseline scenario'!$D$4))</f>
        <v>0</v>
      </c>
      <c r="Y42" s="72">
        <f>IF(Y$36&lt;=$D$5,$D11*(Y$36-'Baseline scenario'!$D$4)/($D$5-'Baseline scenario'!$D$4))+IF(Y$36&gt;$D$5,$E11*(Y$36-'Baseline scenario'!$D$4)/($E$5-'Baseline scenario'!$D$4))</f>
        <v>0</v>
      </c>
      <c r="Z42" s="72">
        <f>IF(Z$36&lt;=$D$5,$D11*(Z$36-'Baseline scenario'!$D$4)/($D$5-'Baseline scenario'!$D$4))+IF(Z$36&gt;$D$5,$E11*(Z$36-'Baseline scenario'!$D$4)/($E$5-'Baseline scenario'!$D$4))</f>
        <v>0</v>
      </c>
      <c r="AA42" s="72">
        <f>IF(AA$36&lt;=$D$5,$D11*(AA$36-'Baseline scenario'!$D$4)/($D$5-'Baseline scenario'!$D$4))+IF(AA$36&gt;$D$5,$E11*(AA$36-'Baseline scenario'!$D$4)/($E$5-'Baseline scenario'!$D$4))</f>
        <v>0</v>
      </c>
      <c r="AB42" s="72">
        <f>IF(AB$36&lt;=$D$5,$D11*(AB$36-'Baseline scenario'!$D$4)/($D$5-'Baseline scenario'!$D$4))+IF(AB$36&gt;$D$5,$E11*(AB$36-'Baseline scenario'!$D$4)/($E$5-'Baseline scenario'!$D$4))</f>
        <v>0</v>
      </c>
      <c r="AC42" s="72">
        <f>IF(AC$36&lt;=$D$5,$D11*(AC$36-'Baseline scenario'!$D$4)/($D$5-'Baseline scenario'!$D$4))+IF(AC$36&gt;$D$5,$E11*(AC$36-'Baseline scenario'!$D$4)/($E$5-'Baseline scenario'!$D$4))</f>
        <v>0</v>
      </c>
      <c r="AD42" s="72">
        <f>IF(AD$36&lt;=$D$5,$D11*(AD$36-'Baseline scenario'!$D$4)/($D$5-'Baseline scenario'!$D$4))+IF(AD$36&gt;$D$5,$E11*(AD$36-'Baseline scenario'!$D$4)/($E$5-'Baseline scenario'!$D$4))</f>
        <v>0</v>
      </c>
      <c r="AE42" s="72">
        <f>IF(AE$36&lt;=$D$5,$D11*(AE$36-'Baseline scenario'!$D$4)/($D$5-'Baseline scenario'!$D$4))+IF(AE$36&gt;$D$5,$E11*(AE$36-'Baseline scenario'!$D$4)/($E$5-'Baseline scenario'!$D$4))</f>
        <v>0</v>
      </c>
      <c r="AF42" s="194">
        <f>IF(AF$36&lt;=$D$5,$D11*(AF$36-'Baseline scenario'!$D$4)/($D$5-'Baseline scenario'!$D$4))+IF(AF$36&gt;$D$5,$E11*(AF$36-'Baseline scenario'!$D$4)/($E$5-'Baseline scenario'!$D$4))</f>
        <v>0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  <row r="43" spans="2:53" x14ac:dyDescent="0.2">
      <c r="B43" s="328"/>
      <c r="C43" s="286" t="s">
        <v>60</v>
      </c>
      <c r="D43" s="72">
        <f>IF(D$36&lt;=$D$5,$D12*(D$36-'Baseline scenario'!$D$4)/($D$5-'Baseline scenario'!$D$4))+IF(D$36&gt;$D$5,$E12*(D$36-'Baseline scenario'!$D$4)/($E$5-'Baseline scenario'!$D$4))</f>
        <v>0</v>
      </c>
      <c r="E43" s="72">
        <f>IF(E$36&lt;=$D$5,$D12*(E$36-'Baseline scenario'!$D$4)/($D$5-'Baseline scenario'!$D$4))+IF(E$36&gt;$D$5,$E12*(E$36-'Baseline scenario'!$D$4)/($E$5-'Baseline scenario'!$D$4))</f>
        <v>0</v>
      </c>
      <c r="F43" s="72">
        <f>IF(F$36&lt;=$D$5,$D12*(F$36-'Baseline scenario'!$D$4)/($D$5-'Baseline scenario'!$D$4))+IF(F$36&gt;$D$5,$E12*(F$36-'Baseline scenario'!$D$4)/($E$5-'Baseline scenario'!$D$4))</f>
        <v>0</v>
      </c>
      <c r="G43" s="72">
        <f>IF(G$36&lt;=$D$5,$D12*(G$36-'Baseline scenario'!$D$4)/($D$5-'Baseline scenario'!$D$4))+IF(G$36&gt;$D$5,$E12*(G$36-'Baseline scenario'!$D$4)/($E$5-'Baseline scenario'!$D$4))</f>
        <v>0</v>
      </c>
      <c r="H43" s="72">
        <f>IF(H$36&lt;=$D$5,$D12*(H$36-'Baseline scenario'!$D$4)/($D$5-'Baseline scenario'!$D$4))+IF(H$36&gt;$D$5,$E12*(H$36-'Baseline scenario'!$D$4)/($E$5-'Baseline scenario'!$D$4))</f>
        <v>0</v>
      </c>
      <c r="I43" s="72">
        <f>IF(I$36&lt;=$D$5,$D12*(I$36-'Baseline scenario'!$D$4)/($D$5-'Baseline scenario'!$D$4))+IF(I$36&gt;$D$5,$E12*(I$36-'Baseline scenario'!$D$4)/($E$5-'Baseline scenario'!$D$4))</f>
        <v>0</v>
      </c>
      <c r="J43" s="72">
        <f>IF(J$36&lt;=$D$5,$D12*(J$36-'Baseline scenario'!$D$4)/($D$5-'Baseline scenario'!$D$4))+IF(J$36&gt;$D$5,$E12*(J$36-'Baseline scenario'!$D$4)/($E$5-'Baseline scenario'!$D$4))</f>
        <v>0</v>
      </c>
      <c r="K43" s="72">
        <f>IF(K$36&lt;=$D$5,$D12*(K$36-'Baseline scenario'!$D$4)/($D$5-'Baseline scenario'!$D$4))+IF(K$36&gt;$D$5,$E12*(K$36-'Baseline scenario'!$D$4)/($E$5-'Baseline scenario'!$D$4))</f>
        <v>0</v>
      </c>
      <c r="L43" s="72">
        <f>IF(L$36&lt;=$D$5,$D12*(L$36-'Baseline scenario'!$D$4)/($D$5-'Baseline scenario'!$D$4))+IF(L$36&gt;$D$5,$E12*(L$36-'Baseline scenario'!$D$4)/($E$5-'Baseline scenario'!$D$4))</f>
        <v>0</v>
      </c>
      <c r="M43" s="72">
        <f>IF(M$36&lt;=$D$5,$D12*(M$36-'Baseline scenario'!$D$4)/($D$5-'Baseline scenario'!$D$4))+IF(M$36&gt;$D$5,$E12*(M$36-'Baseline scenario'!$D$4)/($E$5-'Baseline scenario'!$D$4))</f>
        <v>0</v>
      </c>
      <c r="N43" s="72">
        <f>IF(N$36&lt;=$D$5,$D12*(N$36-'Baseline scenario'!$D$4)/($D$5-'Baseline scenario'!$D$4))+IF(N$36&gt;$D$5,$E12*(N$36-'Baseline scenario'!$D$4)/($E$5-'Baseline scenario'!$D$4))</f>
        <v>0</v>
      </c>
      <c r="O43" s="72">
        <f>IF(O$36&lt;=$D$5,$D12*(O$36-'Baseline scenario'!$D$4)/($D$5-'Baseline scenario'!$D$4))+IF(O$36&gt;$D$5,$E12*(O$36-'Baseline scenario'!$D$4)/($E$5-'Baseline scenario'!$D$4))</f>
        <v>0</v>
      </c>
      <c r="P43" s="72">
        <f>IF(P$36&lt;=$D$5,$D12*(P$36-'Baseline scenario'!$D$4)/($D$5-'Baseline scenario'!$D$4))+IF(P$36&gt;$D$5,$E12*(P$36-'Baseline scenario'!$D$4)/($E$5-'Baseline scenario'!$D$4))</f>
        <v>0</v>
      </c>
      <c r="Q43" s="72">
        <f>IF(Q$36&lt;=$D$5,$D12*(Q$36-'Baseline scenario'!$D$4)/($D$5-'Baseline scenario'!$D$4))+IF(Q$36&gt;$D$5,$E12*(Q$36-'Baseline scenario'!$D$4)/($E$5-'Baseline scenario'!$D$4))</f>
        <v>0</v>
      </c>
      <c r="R43" s="72">
        <f>IF(R$36&lt;=$D$5,$D12*(R$36-'Baseline scenario'!$D$4)/($D$5-'Baseline scenario'!$D$4))+IF(R$36&gt;$D$5,$E12*(R$36-'Baseline scenario'!$D$4)/($E$5-'Baseline scenario'!$D$4))</f>
        <v>0</v>
      </c>
      <c r="S43" s="72">
        <f>IF(S$36&lt;=$D$5,$D12*(S$36-'Baseline scenario'!$D$4)/($D$5-'Baseline scenario'!$D$4))+IF(S$36&gt;$D$5,$E12*(S$36-'Baseline scenario'!$D$4)/($E$5-'Baseline scenario'!$D$4))</f>
        <v>0</v>
      </c>
      <c r="T43" s="72">
        <f>IF(T$36&lt;=$D$5,$D12*(T$36-'Baseline scenario'!$D$4)/($D$5-'Baseline scenario'!$D$4))+IF(T$36&gt;$D$5,$E12*(T$36-'Baseline scenario'!$D$4)/($E$5-'Baseline scenario'!$D$4))</f>
        <v>0</v>
      </c>
      <c r="U43" s="72">
        <f>IF(U$36&lt;=$D$5,$D12*(U$36-'Baseline scenario'!$D$4)/($D$5-'Baseline scenario'!$D$4))+IF(U$36&gt;$D$5,$E12*(U$36-'Baseline scenario'!$D$4)/($E$5-'Baseline scenario'!$D$4))</f>
        <v>0</v>
      </c>
      <c r="V43" s="72">
        <f>IF(V$36&lt;=$D$5,$D12*(V$36-'Baseline scenario'!$D$4)/($D$5-'Baseline scenario'!$D$4))+IF(V$36&gt;$D$5,$E12*(V$36-'Baseline scenario'!$D$4)/($E$5-'Baseline scenario'!$D$4))</f>
        <v>0</v>
      </c>
      <c r="W43" s="72">
        <f>IF(W$36&lt;=$D$5,$D12*(W$36-'Baseline scenario'!$D$4)/($D$5-'Baseline scenario'!$D$4))+IF(W$36&gt;$D$5,$E12*(W$36-'Baseline scenario'!$D$4)/($E$5-'Baseline scenario'!$D$4))</f>
        <v>0</v>
      </c>
      <c r="X43" s="72">
        <f>IF(X$36&lt;=$D$5,$D12*(X$36-'Baseline scenario'!$D$4)/($D$5-'Baseline scenario'!$D$4))+IF(X$36&gt;$D$5,$E12*(X$36-'Baseline scenario'!$D$4)/($E$5-'Baseline scenario'!$D$4))</f>
        <v>0</v>
      </c>
      <c r="Y43" s="72">
        <f>IF(Y$36&lt;=$D$5,$D12*(Y$36-'Baseline scenario'!$D$4)/($D$5-'Baseline scenario'!$D$4))+IF(Y$36&gt;$D$5,$E12*(Y$36-'Baseline scenario'!$D$4)/($E$5-'Baseline scenario'!$D$4))</f>
        <v>0</v>
      </c>
      <c r="Z43" s="72">
        <f>IF(Z$36&lt;=$D$5,$D12*(Z$36-'Baseline scenario'!$D$4)/($D$5-'Baseline scenario'!$D$4))+IF(Z$36&gt;$D$5,$E12*(Z$36-'Baseline scenario'!$D$4)/($E$5-'Baseline scenario'!$D$4))</f>
        <v>0</v>
      </c>
      <c r="AA43" s="72">
        <f>IF(AA$36&lt;=$D$5,$D12*(AA$36-'Baseline scenario'!$D$4)/($D$5-'Baseline scenario'!$D$4))+IF(AA$36&gt;$D$5,$E12*(AA$36-'Baseline scenario'!$D$4)/($E$5-'Baseline scenario'!$D$4))</f>
        <v>0</v>
      </c>
      <c r="AB43" s="72">
        <f>IF(AB$36&lt;=$D$5,$D12*(AB$36-'Baseline scenario'!$D$4)/($D$5-'Baseline scenario'!$D$4))+IF(AB$36&gt;$D$5,$E12*(AB$36-'Baseline scenario'!$D$4)/($E$5-'Baseline scenario'!$D$4))</f>
        <v>0</v>
      </c>
      <c r="AC43" s="72">
        <f>IF(AC$36&lt;=$D$5,$D12*(AC$36-'Baseline scenario'!$D$4)/($D$5-'Baseline scenario'!$D$4))+IF(AC$36&gt;$D$5,$E12*(AC$36-'Baseline scenario'!$D$4)/($E$5-'Baseline scenario'!$D$4))</f>
        <v>0</v>
      </c>
      <c r="AD43" s="72">
        <f>IF(AD$36&lt;=$D$5,$D12*(AD$36-'Baseline scenario'!$D$4)/($D$5-'Baseline scenario'!$D$4))+IF(AD$36&gt;$D$5,$E12*(AD$36-'Baseline scenario'!$D$4)/($E$5-'Baseline scenario'!$D$4))</f>
        <v>0</v>
      </c>
      <c r="AE43" s="72">
        <f>IF(AE$36&lt;=$D$5,$D12*(AE$36-'Baseline scenario'!$D$4)/($D$5-'Baseline scenario'!$D$4))+IF(AE$36&gt;$D$5,$E12*(AE$36-'Baseline scenario'!$D$4)/($E$5-'Baseline scenario'!$D$4))</f>
        <v>0</v>
      </c>
      <c r="AF43" s="194">
        <f>IF(AF$36&lt;=$D$5,$D12*(AF$36-'Baseline scenario'!$D$4)/($D$5-'Baseline scenario'!$D$4))+IF(AF$36&gt;$D$5,$E12*(AF$36-'Baseline scenario'!$D$4)/($E$5-'Baseline scenario'!$D$4))</f>
        <v>0</v>
      </c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</row>
    <row r="44" spans="2:53" x14ac:dyDescent="0.2">
      <c r="B44" s="328"/>
      <c r="C44" s="286" t="s">
        <v>61</v>
      </c>
      <c r="D44" s="72">
        <f>IF(D$36&lt;=$D$5,$D13*(D$36-'Baseline scenario'!$D$4)/($D$5-'Baseline scenario'!$D$4))+IF(D$36&gt;$D$5,$E13*(D$36-'Baseline scenario'!$D$4)/($E$5-'Baseline scenario'!$D$4))</f>
        <v>0</v>
      </c>
      <c r="E44" s="72">
        <f>IF(E$36&lt;=$D$5,$D13*(E$36-'Baseline scenario'!$D$4)/($D$5-'Baseline scenario'!$D$4))+IF(E$36&gt;$D$5,$E13*(E$36-'Baseline scenario'!$D$4)/($E$5-'Baseline scenario'!$D$4))</f>
        <v>0</v>
      </c>
      <c r="F44" s="72">
        <f>IF(F$36&lt;=$D$5,$D13*(F$36-'Baseline scenario'!$D$4)/($D$5-'Baseline scenario'!$D$4))+IF(F$36&gt;$D$5,$E13*(F$36-'Baseline scenario'!$D$4)/($E$5-'Baseline scenario'!$D$4))</f>
        <v>0</v>
      </c>
      <c r="G44" s="72">
        <f>IF(G$36&lt;=$D$5,$D13*(G$36-'Baseline scenario'!$D$4)/($D$5-'Baseline scenario'!$D$4))+IF(G$36&gt;$D$5,$E13*(G$36-'Baseline scenario'!$D$4)/($E$5-'Baseline scenario'!$D$4))</f>
        <v>0</v>
      </c>
      <c r="H44" s="72">
        <f>IF(H$36&lt;=$D$5,$D13*(H$36-'Baseline scenario'!$D$4)/($D$5-'Baseline scenario'!$D$4))+IF(H$36&gt;$D$5,$E13*(H$36-'Baseline scenario'!$D$4)/($E$5-'Baseline scenario'!$D$4))</f>
        <v>0</v>
      </c>
      <c r="I44" s="72">
        <f>IF(I$36&lt;=$D$5,$D13*(I$36-'Baseline scenario'!$D$4)/($D$5-'Baseline scenario'!$D$4))+IF(I$36&gt;$D$5,$E13*(I$36-'Baseline scenario'!$D$4)/($E$5-'Baseline scenario'!$D$4))</f>
        <v>0</v>
      </c>
      <c r="J44" s="72">
        <f>IF(J$36&lt;=$D$5,$D13*(J$36-'Baseline scenario'!$D$4)/($D$5-'Baseline scenario'!$D$4))+IF(J$36&gt;$D$5,$E13*(J$36-'Baseline scenario'!$D$4)/($E$5-'Baseline scenario'!$D$4))</f>
        <v>0</v>
      </c>
      <c r="K44" s="72">
        <f>IF(K$36&lt;=$D$5,$D13*(K$36-'Baseline scenario'!$D$4)/($D$5-'Baseline scenario'!$D$4))+IF(K$36&gt;$D$5,$E13*(K$36-'Baseline scenario'!$D$4)/($E$5-'Baseline scenario'!$D$4))</f>
        <v>0</v>
      </c>
      <c r="L44" s="72">
        <f>IF(L$36&lt;=$D$5,$D13*(L$36-'Baseline scenario'!$D$4)/($D$5-'Baseline scenario'!$D$4))+IF(L$36&gt;$D$5,$E13*(L$36-'Baseline scenario'!$D$4)/($E$5-'Baseline scenario'!$D$4))</f>
        <v>0</v>
      </c>
      <c r="M44" s="72">
        <f>IF(M$36&lt;=$D$5,$D13*(M$36-'Baseline scenario'!$D$4)/($D$5-'Baseline scenario'!$D$4))+IF(M$36&gt;$D$5,$E13*(M$36-'Baseline scenario'!$D$4)/($E$5-'Baseline scenario'!$D$4))</f>
        <v>0</v>
      </c>
      <c r="N44" s="72">
        <f>IF(N$36&lt;=$D$5,$D13*(N$36-'Baseline scenario'!$D$4)/($D$5-'Baseline scenario'!$D$4))+IF(N$36&gt;$D$5,$E13*(N$36-'Baseline scenario'!$D$4)/($E$5-'Baseline scenario'!$D$4))</f>
        <v>0</v>
      </c>
      <c r="O44" s="72">
        <f>IF(O$36&lt;=$D$5,$D13*(O$36-'Baseline scenario'!$D$4)/($D$5-'Baseline scenario'!$D$4))+IF(O$36&gt;$D$5,$E13*(O$36-'Baseline scenario'!$D$4)/($E$5-'Baseline scenario'!$D$4))</f>
        <v>0</v>
      </c>
      <c r="P44" s="72">
        <f>IF(P$36&lt;=$D$5,$D13*(P$36-'Baseline scenario'!$D$4)/($D$5-'Baseline scenario'!$D$4))+IF(P$36&gt;$D$5,$E13*(P$36-'Baseline scenario'!$D$4)/($E$5-'Baseline scenario'!$D$4))</f>
        <v>0</v>
      </c>
      <c r="Q44" s="72">
        <f>IF(Q$36&lt;=$D$5,$D13*(Q$36-'Baseline scenario'!$D$4)/($D$5-'Baseline scenario'!$D$4))+IF(Q$36&gt;$D$5,$E13*(Q$36-'Baseline scenario'!$D$4)/($E$5-'Baseline scenario'!$D$4))</f>
        <v>0</v>
      </c>
      <c r="R44" s="72">
        <f>IF(R$36&lt;=$D$5,$D13*(R$36-'Baseline scenario'!$D$4)/($D$5-'Baseline scenario'!$D$4))+IF(R$36&gt;$D$5,$E13*(R$36-'Baseline scenario'!$D$4)/($E$5-'Baseline scenario'!$D$4))</f>
        <v>0</v>
      </c>
      <c r="S44" s="72">
        <f>IF(S$36&lt;=$D$5,$D13*(S$36-'Baseline scenario'!$D$4)/($D$5-'Baseline scenario'!$D$4))+IF(S$36&gt;$D$5,$E13*(S$36-'Baseline scenario'!$D$4)/($E$5-'Baseline scenario'!$D$4))</f>
        <v>0</v>
      </c>
      <c r="T44" s="72">
        <f>IF(T$36&lt;=$D$5,$D13*(T$36-'Baseline scenario'!$D$4)/($D$5-'Baseline scenario'!$D$4))+IF(T$36&gt;$D$5,$E13*(T$36-'Baseline scenario'!$D$4)/($E$5-'Baseline scenario'!$D$4))</f>
        <v>0</v>
      </c>
      <c r="U44" s="72">
        <f>IF(U$36&lt;=$D$5,$D13*(U$36-'Baseline scenario'!$D$4)/($D$5-'Baseline scenario'!$D$4))+IF(U$36&gt;$D$5,$E13*(U$36-'Baseline scenario'!$D$4)/($E$5-'Baseline scenario'!$D$4))</f>
        <v>0</v>
      </c>
      <c r="V44" s="72">
        <f>IF(V$36&lt;=$D$5,$D13*(V$36-'Baseline scenario'!$D$4)/($D$5-'Baseline scenario'!$D$4))+IF(V$36&gt;$D$5,$E13*(V$36-'Baseline scenario'!$D$4)/($E$5-'Baseline scenario'!$D$4))</f>
        <v>0</v>
      </c>
      <c r="W44" s="72">
        <f>IF(W$36&lt;=$D$5,$D13*(W$36-'Baseline scenario'!$D$4)/($D$5-'Baseline scenario'!$D$4))+IF(W$36&gt;$D$5,$E13*(W$36-'Baseline scenario'!$D$4)/($E$5-'Baseline scenario'!$D$4))</f>
        <v>0</v>
      </c>
      <c r="X44" s="72">
        <f>IF(X$36&lt;=$D$5,$D13*(X$36-'Baseline scenario'!$D$4)/($D$5-'Baseline scenario'!$D$4))+IF(X$36&gt;$D$5,$E13*(X$36-'Baseline scenario'!$D$4)/($E$5-'Baseline scenario'!$D$4))</f>
        <v>0</v>
      </c>
      <c r="Y44" s="72">
        <f>IF(Y$36&lt;=$D$5,$D13*(Y$36-'Baseline scenario'!$D$4)/($D$5-'Baseline scenario'!$D$4))+IF(Y$36&gt;$D$5,$E13*(Y$36-'Baseline scenario'!$D$4)/($E$5-'Baseline scenario'!$D$4))</f>
        <v>0</v>
      </c>
      <c r="Z44" s="72">
        <f>IF(Z$36&lt;=$D$5,$D13*(Z$36-'Baseline scenario'!$D$4)/($D$5-'Baseline scenario'!$D$4))+IF(Z$36&gt;$D$5,$E13*(Z$36-'Baseline scenario'!$D$4)/($E$5-'Baseline scenario'!$D$4))</f>
        <v>0</v>
      </c>
      <c r="AA44" s="72">
        <f>IF(AA$36&lt;=$D$5,$D13*(AA$36-'Baseline scenario'!$D$4)/($D$5-'Baseline scenario'!$D$4))+IF(AA$36&gt;$D$5,$E13*(AA$36-'Baseline scenario'!$D$4)/($E$5-'Baseline scenario'!$D$4))</f>
        <v>0</v>
      </c>
      <c r="AB44" s="72">
        <f>IF(AB$36&lt;=$D$5,$D13*(AB$36-'Baseline scenario'!$D$4)/($D$5-'Baseline scenario'!$D$4))+IF(AB$36&gt;$D$5,$E13*(AB$36-'Baseline scenario'!$D$4)/($E$5-'Baseline scenario'!$D$4))</f>
        <v>0</v>
      </c>
      <c r="AC44" s="72">
        <f>IF(AC$36&lt;=$D$5,$D13*(AC$36-'Baseline scenario'!$D$4)/($D$5-'Baseline scenario'!$D$4))+IF(AC$36&gt;$D$5,$E13*(AC$36-'Baseline scenario'!$D$4)/($E$5-'Baseline scenario'!$D$4))</f>
        <v>0</v>
      </c>
      <c r="AD44" s="72">
        <f>IF(AD$36&lt;=$D$5,$D13*(AD$36-'Baseline scenario'!$D$4)/($D$5-'Baseline scenario'!$D$4))+IF(AD$36&gt;$D$5,$E13*(AD$36-'Baseline scenario'!$D$4)/($E$5-'Baseline scenario'!$D$4))</f>
        <v>0</v>
      </c>
      <c r="AE44" s="72">
        <f>IF(AE$36&lt;=$D$5,$D13*(AE$36-'Baseline scenario'!$D$4)/($D$5-'Baseline scenario'!$D$4))+IF(AE$36&gt;$D$5,$E13*(AE$36-'Baseline scenario'!$D$4)/($E$5-'Baseline scenario'!$D$4))</f>
        <v>0</v>
      </c>
      <c r="AF44" s="194">
        <f>IF(AF$36&lt;=$D$5,$D13*(AF$36-'Baseline scenario'!$D$4)/($D$5-'Baseline scenario'!$D$4))+IF(AF$36&gt;$D$5,$E13*(AF$36-'Baseline scenario'!$D$4)/($E$5-'Baseline scenario'!$D$4))</f>
        <v>0</v>
      </c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</row>
    <row r="45" spans="2:53" x14ac:dyDescent="0.2">
      <c r="B45" s="328"/>
      <c r="C45" s="286" t="s">
        <v>62</v>
      </c>
      <c r="D45" s="72">
        <f>IF(D$36&lt;=$D$5,$D14*(D$36-'Baseline scenario'!$D$4)/($D$5-'Baseline scenario'!$D$4))+IF(D$36&gt;$D$5,$E14*(D$36-'Baseline scenario'!$D$4)/($E$5-'Baseline scenario'!$D$4))</f>
        <v>0</v>
      </c>
      <c r="E45" s="72">
        <f>IF(E$36&lt;=$D$5,$D14*(E$36-'Baseline scenario'!$D$4)/($D$5-'Baseline scenario'!$D$4))+IF(E$36&gt;$D$5,$E14*(E$36-'Baseline scenario'!$D$4)/($E$5-'Baseline scenario'!$D$4))</f>
        <v>0</v>
      </c>
      <c r="F45" s="72">
        <f>IF(F$36&lt;=$D$5,$D14*(F$36-'Baseline scenario'!$D$4)/($D$5-'Baseline scenario'!$D$4))+IF(F$36&gt;$D$5,$E14*(F$36-'Baseline scenario'!$D$4)/($E$5-'Baseline scenario'!$D$4))</f>
        <v>0</v>
      </c>
      <c r="G45" s="72">
        <f>IF(G$36&lt;=$D$5,$D14*(G$36-'Baseline scenario'!$D$4)/($D$5-'Baseline scenario'!$D$4))+IF(G$36&gt;$D$5,$E14*(G$36-'Baseline scenario'!$D$4)/($E$5-'Baseline scenario'!$D$4))</f>
        <v>0</v>
      </c>
      <c r="H45" s="72">
        <f>IF(H$36&lt;=$D$5,$D14*(H$36-'Baseline scenario'!$D$4)/($D$5-'Baseline scenario'!$D$4))+IF(H$36&gt;$D$5,$E14*(H$36-'Baseline scenario'!$D$4)/($E$5-'Baseline scenario'!$D$4))</f>
        <v>0</v>
      </c>
      <c r="I45" s="72">
        <f>IF(I$36&lt;=$D$5,$D14*(I$36-'Baseline scenario'!$D$4)/($D$5-'Baseline scenario'!$D$4))+IF(I$36&gt;$D$5,$E14*(I$36-'Baseline scenario'!$D$4)/($E$5-'Baseline scenario'!$D$4))</f>
        <v>0</v>
      </c>
      <c r="J45" s="72">
        <f>IF(J$36&lt;=$D$5,$D14*(J$36-'Baseline scenario'!$D$4)/($D$5-'Baseline scenario'!$D$4))+IF(J$36&gt;$D$5,$E14*(J$36-'Baseline scenario'!$D$4)/($E$5-'Baseline scenario'!$D$4))</f>
        <v>0</v>
      </c>
      <c r="K45" s="72">
        <f>IF(K$36&lt;=$D$5,$D14*(K$36-'Baseline scenario'!$D$4)/($D$5-'Baseline scenario'!$D$4))+IF(K$36&gt;$D$5,$E14*(K$36-'Baseline scenario'!$D$4)/($E$5-'Baseline scenario'!$D$4))</f>
        <v>0</v>
      </c>
      <c r="L45" s="72">
        <f>IF(L$36&lt;=$D$5,$D14*(L$36-'Baseline scenario'!$D$4)/($D$5-'Baseline scenario'!$D$4))+IF(L$36&gt;$D$5,$E14*(L$36-'Baseline scenario'!$D$4)/($E$5-'Baseline scenario'!$D$4))</f>
        <v>0</v>
      </c>
      <c r="M45" s="72">
        <f>IF(M$36&lt;=$D$5,$D14*(M$36-'Baseline scenario'!$D$4)/($D$5-'Baseline scenario'!$D$4))+IF(M$36&gt;$D$5,$E14*(M$36-'Baseline scenario'!$D$4)/($E$5-'Baseline scenario'!$D$4))</f>
        <v>0</v>
      </c>
      <c r="N45" s="72">
        <f>IF(N$36&lt;=$D$5,$D14*(N$36-'Baseline scenario'!$D$4)/($D$5-'Baseline scenario'!$D$4))+IF(N$36&gt;$D$5,$E14*(N$36-'Baseline scenario'!$D$4)/($E$5-'Baseline scenario'!$D$4))</f>
        <v>0</v>
      </c>
      <c r="O45" s="72">
        <f>IF(O$36&lt;=$D$5,$D14*(O$36-'Baseline scenario'!$D$4)/($D$5-'Baseline scenario'!$D$4))+IF(O$36&gt;$D$5,$E14*(O$36-'Baseline scenario'!$D$4)/($E$5-'Baseline scenario'!$D$4))</f>
        <v>0</v>
      </c>
      <c r="P45" s="72">
        <f>IF(P$36&lt;=$D$5,$D14*(P$36-'Baseline scenario'!$D$4)/($D$5-'Baseline scenario'!$D$4))+IF(P$36&gt;$D$5,$E14*(P$36-'Baseline scenario'!$D$4)/($E$5-'Baseline scenario'!$D$4))</f>
        <v>0</v>
      </c>
      <c r="Q45" s="72">
        <f>IF(Q$36&lt;=$D$5,$D14*(Q$36-'Baseline scenario'!$D$4)/($D$5-'Baseline scenario'!$D$4))+IF(Q$36&gt;$D$5,$E14*(Q$36-'Baseline scenario'!$D$4)/($E$5-'Baseline scenario'!$D$4))</f>
        <v>0</v>
      </c>
      <c r="R45" s="72">
        <f>IF(R$36&lt;=$D$5,$D14*(R$36-'Baseline scenario'!$D$4)/($D$5-'Baseline scenario'!$D$4))+IF(R$36&gt;$D$5,$E14*(R$36-'Baseline scenario'!$D$4)/($E$5-'Baseline scenario'!$D$4))</f>
        <v>0</v>
      </c>
      <c r="S45" s="72">
        <f>IF(S$36&lt;=$D$5,$D14*(S$36-'Baseline scenario'!$D$4)/($D$5-'Baseline scenario'!$D$4))+IF(S$36&gt;$D$5,$E14*(S$36-'Baseline scenario'!$D$4)/($E$5-'Baseline scenario'!$D$4))</f>
        <v>0</v>
      </c>
      <c r="T45" s="72">
        <f>IF(T$36&lt;=$D$5,$D14*(T$36-'Baseline scenario'!$D$4)/($D$5-'Baseline scenario'!$D$4))+IF(T$36&gt;$D$5,$E14*(T$36-'Baseline scenario'!$D$4)/($E$5-'Baseline scenario'!$D$4))</f>
        <v>0</v>
      </c>
      <c r="U45" s="72">
        <f>IF(U$36&lt;=$D$5,$D14*(U$36-'Baseline scenario'!$D$4)/($D$5-'Baseline scenario'!$D$4))+IF(U$36&gt;$D$5,$E14*(U$36-'Baseline scenario'!$D$4)/($E$5-'Baseline scenario'!$D$4))</f>
        <v>0</v>
      </c>
      <c r="V45" s="72">
        <f>IF(V$36&lt;=$D$5,$D14*(V$36-'Baseline scenario'!$D$4)/($D$5-'Baseline scenario'!$D$4))+IF(V$36&gt;$D$5,$E14*(V$36-'Baseline scenario'!$D$4)/($E$5-'Baseline scenario'!$D$4))</f>
        <v>0</v>
      </c>
      <c r="W45" s="72">
        <f>IF(W$36&lt;=$D$5,$D14*(W$36-'Baseline scenario'!$D$4)/($D$5-'Baseline scenario'!$D$4))+IF(W$36&gt;$D$5,$E14*(W$36-'Baseline scenario'!$D$4)/($E$5-'Baseline scenario'!$D$4))</f>
        <v>0</v>
      </c>
      <c r="X45" s="72">
        <f>IF(X$36&lt;=$D$5,$D14*(X$36-'Baseline scenario'!$D$4)/($D$5-'Baseline scenario'!$D$4))+IF(X$36&gt;$D$5,$E14*(X$36-'Baseline scenario'!$D$4)/($E$5-'Baseline scenario'!$D$4))</f>
        <v>0</v>
      </c>
      <c r="Y45" s="72">
        <f>IF(Y$36&lt;=$D$5,$D14*(Y$36-'Baseline scenario'!$D$4)/($D$5-'Baseline scenario'!$D$4))+IF(Y$36&gt;$D$5,$E14*(Y$36-'Baseline scenario'!$D$4)/($E$5-'Baseline scenario'!$D$4))</f>
        <v>0</v>
      </c>
      <c r="Z45" s="72">
        <f>IF(Z$36&lt;=$D$5,$D14*(Z$36-'Baseline scenario'!$D$4)/($D$5-'Baseline scenario'!$D$4))+IF(Z$36&gt;$D$5,$E14*(Z$36-'Baseline scenario'!$D$4)/($E$5-'Baseline scenario'!$D$4))</f>
        <v>0</v>
      </c>
      <c r="AA45" s="72">
        <f>IF(AA$36&lt;=$D$5,$D14*(AA$36-'Baseline scenario'!$D$4)/($D$5-'Baseline scenario'!$D$4))+IF(AA$36&gt;$D$5,$E14*(AA$36-'Baseline scenario'!$D$4)/($E$5-'Baseline scenario'!$D$4))</f>
        <v>0</v>
      </c>
      <c r="AB45" s="72">
        <f>IF(AB$36&lt;=$D$5,$D14*(AB$36-'Baseline scenario'!$D$4)/($D$5-'Baseline scenario'!$D$4))+IF(AB$36&gt;$D$5,$E14*(AB$36-'Baseline scenario'!$D$4)/($E$5-'Baseline scenario'!$D$4))</f>
        <v>0</v>
      </c>
      <c r="AC45" s="72">
        <f>IF(AC$36&lt;=$D$5,$D14*(AC$36-'Baseline scenario'!$D$4)/($D$5-'Baseline scenario'!$D$4))+IF(AC$36&gt;$D$5,$E14*(AC$36-'Baseline scenario'!$D$4)/($E$5-'Baseline scenario'!$D$4))</f>
        <v>0</v>
      </c>
      <c r="AD45" s="72">
        <f>IF(AD$36&lt;=$D$5,$D14*(AD$36-'Baseline scenario'!$D$4)/($D$5-'Baseline scenario'!$D$4))+IF(AD$36&gt;$D$5,$E14*(AD$36-'Baseline scenario'!$D$4)/($E$5-'Baseline scenario'!$D$4))</f>
        <v>0</v>
      </c>
      <c r="AE45" s="72">
        <f>IF(AE$36&lt;=$D$5,$D14*(AE$36-'Baseline scenario'!$D$4)/($D$5-'Baseline scenario'!$D$4))+IF(AE$36&gt;$D$5,$E14*(AE$36-'Baseline scenario'!$D$4)/($E$5-'Baseline scenario'!$D$4))</f>
        <v>0</v>
      </c>
      <c r="AF45" s="194">
        <f>IF(AF$36&lt;=$D$5,$D14*(AF$36-'Baseline scenario'!$D$4)/($D$5-'Baseline scenario'!$D$4))+IF(AF$36&gt;$D$5,$E14*(AF$36-'Baseline scenario'!$D$4)/($E$5-'Baseline scenario'!$D$4))</f>
        <v>0</v>
      </c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</row>
    <row r="46" spans="2:53" x14ac:dyDescent="0.2">
      <c r="B46" s="328"/>
      <c r="C46" s="286" t="s">
        <v>63</v>
      </c>
      <c r="D46" s="72">
        <f>IF(D$36&lt;=$D$5,$D15*(D$36-'Baseline scenario'!$D$4)/($D$5-'Baseline scenario'!$D$4))+IF(D$36&gt;$D$5,$E15*(D$36-'Baseline scenario'!$D$4)/($E$5-'Baseline scenario'!$D$4))</f>
        <v>0</v>
      </c>
      <c r="E46" s="72">
        <f>IF(E$36&lt;=$D$5,$D15*(E$36-'Baseline scenario'!$D$4)/($D$5-'Baseline scenario'!$D$4))+IF(E$36&gt;$D$5,$E15*(E$36-'Baseline scenario'!$D$4)/($E$5-'Baseline scenario'!$D$4))</f>
        <v>0</v>
      </c>
      <c r="F46" s="72">
        <f>IF(F$36&lt;=$D$5,$D15*(F$36-'Baseline scenario'!$D$4)/($D$5-'Baseline scenario'!$D$4))+IF(F$36&gt;$D$5,$E15*(F$36-'Baseline scenario'!$D$4)/($E$5-'Baseline scenario'!$D$4))</f>
        <v>0</v>
      </c>
      <c r="G46" s="72">
        <f>IF(G$36&lt;=$D$5,$D15*(G$36-'Baseline scenario'!$D$4)/($D$5-'Baseline scenario'!$D$4))+IF(G$36&gt;$D$5,$E15*(G$36-'Baseline scenario'!$D$4)/($E$5-'Baseline scenario'!$D$4))</f>
        <v>0</v>
      </c>
      <c r="H46" s="72">
        <f>IF(H$36&lt;=$D$5,$D15*(H$36-'Baseline scenario'!$D$4)/($D$5-'Baseline scenario'!$D$4))+IF(H$36&gt;$D$5,$E15*(H$36-'Baseline scenario'!$D$4)/($E$5-'Baseline scenario'!$D$4))</f>
        <v>0</v>
      </c>
      <c r="I46" s="72">
        <f>IF(I$36&lt;=$D$5,$D15*(I$36-'Baseline scenario'!$D$4)/($D$5-'Baseline scenario'!$D$4))+IF(I$36&gt;$D$5,$E15*(I$36-'Baseline scenario'!$D$4)/($E$5-'Baseline scenario'!$D$4))</f>
        <v>0</v>
      </c>
      <c r="J46" s="72">
        <f>IF(J$36&lt;=$D$5,$D15*(J$36-'Baseline scenario'!$D$4)/($D$5-'Baseline scenario'!$D$4))+IF(J$36&gt;$D$5,$E15*(J$36-'Baseline scenario'!$D$4)/($E$5-'Baseline scenario'!$D$4))</f>
        <v>0</v>
      </c>
      <c r="K46" s="72">
        <f>IF(K$36&lt;=$D$5,$D15*(K$36-'Baseline scenario'!$D$4)/($D$5-'Baseline scenario'!$D$4))+IF(K$36&gt;$D$5,$E15*(K$36-'Baseline scenario'!$D$4)/($E$5-'Baseline scenario'!$D$4))</f>
        <v>0</v>
      </c>
      <c r="L46" s="72">
        <f>IF(L$36&lt;=$D$5,$D15*(L$36-'Baseline scenario'!$D$4)/($D$5-'Baseline scenario'!$D$4))+IF(L$36&gt;$D$5,$E15*(L$36-'Baseline scenario'!$D$4)/($E$5-'Baseline scenario'!$D$4))</f>
        <v>0</v>
      </c>
      <c r="M46" s="72">
        <f>IF(M$36&lt;=$D$5,$D15*(M$36-'Baseline scenario'!$D$4)/($D$5-'Baseline scenario'!$D$4))+IF(M$36&gt;$D$5,$E15*(M$36-'Baseline scenario'!$D$4)/($E$5-'Baseline scenario'!$D$4))</f>
        <v>0</v>
      </c>
      <c r="N46" s="72">
        <f>IF(N$36&lt;=$D$5,$D15*(N$36-'Baseline scenario'!$D$4)/($D$5-'Baseline scenario'!$D$4))+IF(N$36&gt;$D$5,$E15*(N$36-'Baseline scenario'!$D$4)/($E$5-'Baseline scenario'!$D$4))</f>
        <v>0</v>
      </c>
      <c r="O46" s="72">
        <f>IF(O$36&lt;=$D$5,$D15*(O$36-'Baseline scenario'!$D$4)/($D$5-'Baseline scenario'!$D$4))+IF(O$36&gt;$D$5,$E15*(O$36-'Baseline scenario'!$D$4)/($E$5-'Baseline scenario'!$D$4))</f>
        <v>0</v>
      </c>
      <c r="P46" s="72">
        <f>IF(P$36&lt;=$D$5,$D15*(P$36-'Baseline scenario'!$D$4)/($D$5-'Baseline scenario'!$D$4))+IF(P$36&gt;$D$5,$E15*(P$36-'Baseline scenario'!$D$4)/($E$5-'Baseline scenario'!$D$4))</f>
        <v>0</v>
      </c>
      <c r="Q46" s="72">
        <f>IF(Q$36&lt;=$D$5,$D15*(Q$36-'Baseline scenario'!$D$4)/($D$5-'Baseline scenario'!$D$4))+IF(Q$36&gt;$D$5,$E15*(Q$36-'Baseline scenario'!$D$4)/($E$5-'Baseline scenario'!$D$4))</f>
        <v>0</v>
      </c>
      <c r="R46" s="72">
        <f>IF(R$36&lt;=$D$5,$D15*(R$36-'Baseline scenario'!$D$4)/($D$5-'Baseline scenario'!$D$4))+IF(R$36&gt;$D$5,$E15*(R$36-'Baseline scenario'!$D$4)/($E$5-'Baseline scenario'!$D$4))</f>
        <v>0</v>
      </c>
      <c r="S46" s="72">
        <f>IF(S$36&lt;=$D$5,$D15*(S$36-'Baseline scenario'!$D$4)/($D$5-'Baseline scenario'!$D$4))+IF(S$36&gt;$D$5,$E15*(S$36-'Baseline scenario'!$D$4)/($E$5-'Baseline scenario'!$D$4))</f>
        <v>0</v>
      </c>
      <c r="T46" s="72">
        <f>IF(T$36&lt;=$D$5,$D15*(T$36-'Baseline scenario'!$D$4)/($D$5-'Baseline scenario'!$D$4))+IF(T$36&gt;$D$5,$E15*(T$36-'Baseline scenario'!$D$4)/($E$5-'Baseline scenario'!$D$4))</f>
        <v>0</v>
      </c>
      <c r="U46" s="72">
        <f>IF(U$36&lt;=$D$5,$D15*(U$36-'Baseline scenario'!$D$4)/($D$5-'Baseline scenario'!$D$4))+IF(U$36&gt;$D$5,$E15*(U$36-'Baseline scenario'!$D$4)/($E$5-'Baseline scenario'!$D$4))</f>
        <v>0</v>
      </c>
      <c r="V46" s="72">
        <f>IF(V$36&lt;=$D$5,$D15*(V$36-'Baseline scenario'!$D$4)/($D$5-'Baseline scenario'!$D$4))+IF(V$36&gt;$D$5,$E15*(V$36-'Baseline scenario'!$D$4)/($E$5-'Baseline scenario'!$D$4))</f>
        <v>0</v>
      </c>
      <c r="W46" s="72">
        <f>IF(W$36&lt;=$D$5,$D15*(W$36-'Baseline scenario'!$D$4)/($D$5-'Baseline scenario'!$D$4))+IF(W$36&gt;$D$5,$E15*(W$36-'Baseline scenario'!$D$4)/($E$5-'Baseline scenario'!$D$4))</f>
        <v>0</v>
      </c>
      <c r="X46" s="72">
        <f>IF(X$36&lt;=$D$5,$D15*(X$36-'Baseline scenario'!$D$4)/($D$5-'Baseline scenario'!$D$4))+IF(X$36&gt;$D$5,$E15*(X$36-'Baseline scenario'!$D$4)/($E$5-'Baseline scenario'!$D$4))</f>
        <v>0</v>
      </c>
      <c r="Y46" s="72">
        <f>IF(Y$36&lt;=$D$5,$D15*(Y$36-'Baseline scenario'!$D$4)/($D$5-'Baseline scenario'!$D$4))+IF(Y$36&gt;$D$5,$E15*(Y$36-'Baseline scenario'!$D$4)/($E$5-'Baseline scenario'!$D$4))</f>
        <v>0</v>
      </c>
      <c r="Z46" s="72">
        <f>IF(Z$36&lt;=$D$5,$D15*(Z$36-'Baseline scenario'!$D$4)/($D$5-'Baseline scenario'!$D$4))+IF(Z$36&gt;$D$5,$E15*(Z$36-'Baseline scenario'!$D$4)/($E$5-'Baseline scenario'!$D$4))</f>
        <v>0</v>
      </c>
      <c r="AA46" s="72">
        <f>IF(AA$36&lt;=$D$5,$D15*(AA$36-'Baseline scenario'!$D$4)/($D$5-'Baseline scenario'!$D$4))+IF(AA$36&gt;$D$5,$E15*(AA$36-'Baseline scenario'!$D$4)/($E$5-'Baseline scenario'!$D$4))</f>
        <v>0</v>
      </c>
      <c r="AB46" s="72">
        <f>IF(AB$36&lt;=$D$5,$D15*(AB$36-'Baseline scenario'!$D$4)/($D$5-'Baseline scenario'!$D$4))+IF(AB$36&gt;$D$5,$E15*(AB$36-'Baseline scenario'!$D$4)/($E$5-'Baseline scenario'!$D$4))</f>
        <v>0</v>
      </c>
      <c r="AC46" s="72">
        <f>IF(AC$36&lt;=$D$5,$D15*(AC$36-'Baseline scenario'!$D$4)/($D$5-'Baseline scenario'!$D$4))+IF(AC$36&gt;$D$5,$E15*(AC$36-'Baseline scenario'!$D$4)/($E$5-'Baseline scenario'!$D$4))</f>
        <v>0</v>
      </c>
      <c r="AD46" s="72">
        <f>IF(AD$36&lt;=$D$5,$D15*(AD$36-'Baseline scenario'!$D$4)/($D$5-'Baseline scenario'!$D$4))+IF(AD$36&gt;$D$5,$E15*(AD$36-'Baseline scenario'!$D$4)/($E$5-'Baseline scenario'!$D$4))</f>
        <v>0</v>
      </c>
      <c r="AE46" s="72">
        <f>IF(AE$36&lt;=$D$5,$D15*(AE$36-'Baseline scenario'!$D$4)/($D$5-'Baseline scenario'!$D$4))+IF(AE$36&gt;$D$5,$E15*(AE$36-'Baseline scenario'!$D$4)/($E$5-'Baseline scenario'!$D$4))</f>
        <v>0</v>
      </c>
      <c r="AF46" s="194">
        <f>IF(AF$36&lt;=$D$5,$D15*(AF$36-'Baseline scenario'!$D$4)/($D$5-'Baseline scenario'!$D$4))+IF(AF$36&gt;$D$5,$E15*(AF$36-'Baseline scenario'!$D$4)/($E$5-'Baseline scenario'!$D$4))</f>
        <v>0</v>
      </c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</row>
    <row r="47" spans="2:53" x14ac:dyDescent="0.2">
      <c r="B47" s="328"/>
      <c r="C47" s="286" t="s">
        <v>64</v>
      </c>
      <c r="D47" s="72">
        <f>IF(D$36&lt;=$D$5,$D16*(D$36-'Baseline scenario'!$D$4)/($D$5-'Baseline scenario'!$D$4))+IF(D$36&gt;$D$5,$E16*(D$36-'Baseline scenario'!$D$4)/($E$5-'Baseline scenario'!$D$4))</f>
        <v>0</v>
      </c>
      <c r="E47" s="72">
        <f>IF(E$36&lt;=$D$5,$D16*(E$36-'Baseline scenario'!$D$4)/($D$5-'Baseline scenario'!$D$4))+IF(E$36&gt;$D$5,$E16*(E$36-'Baseline scenario'!$D$4)/($E$5-'Baseline scenario'!$D$4))</f>
        <v>0</v>
      </c>
      <c r="F47" s="72">
        <f>IF(F$36&lt;=$D$5,$D16*(F$36-'Baseline scenario'!$D$4)/($D$5-'Baseline scenario'!$D$4))+IF(F$36&gt;$D$5,$E16*(F$36-'Baseline scenario'!$D$4)/($E$5-'Baseline scenario'!$D$4))</f>
        <v>0</v>
      </c>
      <c r="G47" s="72">
        <f>IF(G$36&lt;=$D$5,$D16*(G$36-'Baseline scenario'!$D$4)/($D$5-'Baseline scenario'!$D$4))+IF(G$36&gt;$D$5,$E16*(G$36-'Baseline scenario'!$D$4)/($E$5-'Baseline scenario'!$D$4))</f>
        <v>0</v>
      </c>
      <c r="H47" s="72">
        <f>IF(H$36&lt;=$D$5,$D16*(H$36-'Baseline scenario'!$D$4)/($D$5-'Baseline scenario'!$D$4))+IF(H$36&gt;$D$5,$E16*(H$36-'Baseline scenario'!$D$4)/($E$5-'Baseline scenario'!$D$4))</f>
        <v>0</v>
      </c>
      <c r="I47" s="72">
        <f>IF(I$36&lt;=$D$5,$D16*(I$36-'Baseline scenario'!$D$4)/($D$5-'Baseline scenario'!$D$4))+IF(I$36&gt;$D$5,$E16*(I$36-'Baseline scenario'!$D$4)/($E$5-'Baseline scenario'!$D$4))</f>
        <v>0</v>
      </c>
      <c r="J47" s="72">
        <f>IF(J$36&lt;=$D$5,$D16*(J$36-'Baseline scenario'!$D$4)/($D$5-'Baseline scenario'!$D$4))+IF(J$36&gt;$D$5,$E16*(J$36-'Baseline scenario'!$D$4)/($E$5-'Baseline scenario'!$D$4))</f>
        <v>0</v>
      </c>
      <c r="K47" s="72">
        <f>IF(K$36&lt;=$D$5,$D16*(K$36-'Baseline scenario'!$D$4)/($D$5-'Baseline scenario'!$D$4))+IF(K$36&gt;$D$5,$E16*(K$36-'Baseline scenario'!$D$4)/($E$5-'Baseline scenario'!$D$4))</f>
        <v>0</v>
      </c>
      <c r="L47" s="72">
        <f>IF(L$36&lt;=$D$5,$D16*(L$36-'Baseline scenario'!$D$4)/($D$5-'Baseline scenario'!$D$4))+IF(L$36&gt;$D$5,$E16*(L$36-'Baseline scenario'!$D$4)/($E$5-'Baseline scenario'!$D$4))</f>
        <v>0</v>
      </c>
      <c r="M47" s="72">
        <f>IF(M$36&lt;=$D$5,$D16*(M$36-'Baseline scenario'!$D$4)/($D$5-'Baseline scenario'!$D$4))+IF(M$36&gt;$D$5,$E16*(M$36-'Baseline scenario'!$D$4)/($E$5-'Baseline scenario'!$D$4))</f>
        <v>0</v>
      </c>
      <c r="N47" s="72">
        <f>IF(N$36&lt;=$D$5,$D16*(N$36-'Baseline scenario'!$D$4)/($D$5-'Baseline scenario'!$D$4))+IF(N$36&gt;$D$5,$E16*(N$36-'Baseline scenario'!$D$4)/($E$5-'Baseline scenario'!$D$4))</f>
        <v>0</v>
      </c>
      <c r="O47" s="72">
        <f>IF(O$36&lt;=$D$5,$D16*(O$36-'Baseline scenario'!$D$4)/($D$5-'Baseline scenario'!$D$4))+IF(O$36&gt;$D$5,$E16*(O$36-'Baseline scenario'!$D$4)/($E$5-'Baseline scenario'!$D$4))</f>
        <v>0</v>
      </c>
      <c r="P47" s="72">
        <f>IF(P$36&lt;=$D$5,$D16*(P$36-'Baseline scenario'!$D$4)/($D$5-'Baseline scenario'!$D$4))+IF(P$36&gt;$D$5,$E16*(P$36-'Baseline scenario'!$D$4)/($E$5-'Baseline scenario'!$D$4))</f>
        <v>0</v>
      </c>
      <c r="Q47" s="72">
        <f>IF(Q$36&lt;=$D$5,$D16*(Q$36-'Baseline scenario'!$D$4)/($D$5-'Baseline scenario'!$D$4))+IF(Q$36&gt;$D$5,$E16*(Q$36-'Baseline scenario'!$D$4)/($E$5-'Baseline scenario'!$D$4))</f>
        <v>0</v>
      </c>
      <c r="R47" s="72">
        <f>IF(R$36&lt;=$D$5,$D16*(R$36-'Baseline scenario'!$D$4)/($D$5-'Baseline scenario'!$D$4))+IF(R$36&gt;$D$5,$E16*(R$36-'Baseline scenario'!$D$4)/($E$5-'Baseline scenario'!$D$4))</f>
        <v>0</v>
      </c>
      <c r="S47" s="72">
        <f>IF(S$36&lt;=$D$5,$D16*(S$36-'Baseline scenario'!$D$4)/($D$5-'Baseline scenario'!$D$4))+IF(S$36&gt;$D$5,$E16*(S$36-'Baseline scenario'!$D$4)/($E$5-'Baseline scenario'!$D$4))</f>
        <v>0</v>
      </c>
      <c r="T47" s="72">
        <f>IF(T$36&lt;=$D$5,$D16*(T$36-'Baseline scenario'!$D$4)/($D$5-'Baseline scenario'!$D$4))+IF(T$36&gt;$D$5,$E16*(T$36-'Baseline scenario'!$D$4)/($E$5-'Baseline scenario'!$D$4))</f>
        <v>0</v>
      </c>
      <c r="U47" s="72">
        <f>IF(U$36&lt;=$D$5,$D16*(U$36-'Baseline scenario'!$D$4)/($D$5-'Baseline scenario'!$D$4))+IF(U$36&gt;$D$5,$E16*(U$36-'Baseline scenario'!$D$4)/($E$5-'Baseline scenario'!$D$4))</f>
        <v>0</v>
      </c>
      <c r="V47" s="72">
        <f>IF(V$36&lt;=$D$5,$D16*(V$36-'Baseline scenario'!$D$4)/($D$5-'Baseline scenario'!$D$4))+IF(V$36&gt;$D$5,$E16*(V$36-'Baseline scenario'!$D$4)/($E$5-'Baseline scenario'!$D$4))</f>
        <v>0</v>
      </c>
      <c r="W47" s="72">
        <f>IF(W$36&lt;=$D$5,$D16*(W$36-'Baseline scenario'!$D$4)/($D$5-'Baseline scenario'!$D$4))+IF(W$36&gt;$D$5,$E16*(W$36-'Baseline scenario'!$D$4)/($E$5-'Baseline scenario'!$D$4))</f>
        <v>0</v>
      </c>
      <c r="X47" s="72">
        <f>IF(X$36&lt;=$D$5,$D16*(X$36-'Baseline scenario'!$D$4)/($D$5-'Baseline scenario'!$D$4))+IF(X$36&gt;$D$5,$E16*(X$36-'Baseline scenario'!$D$4)/($E$5-'Baseline scenario'!$D$4))</f>
        <v>0</v>
      </c>
      <c r="Y47" s="72">
        <f>IF(Y$36&lt;=$D$5,$D16*(Y$36-'Baseline scenario'!$D$4)/($D$5-'Baseline scenario'!$D$4))+IF(Y$36&gt;$D$5,$E16*(Y$36-'Baseline scenario'!$D$4)/($E$5-'Baseline scenario'!$D$4))</f>
        <v>0</v>
      </c>
      <c r="Z47" s="72">
        <f>IF(Z$36&lt;=$D$5,$D16*(Z$36-'Baseline scenario'!$D$4)/($D$5-'Baseline scenario'!$D$4))+IF(Z$36&gt;$D$5,$E16*(Z$36-'Baseline scenario'!$D$4)/($E$5-'Baseline scenario'!$D$4))</f>
        <v>0</v>
      </c>
      <c r="AA47" s="72">
        <f>IF(AA$36&lt;=$D$5,$D16*(AA$36-'Baseline scenario'!$D$4)/($D$5-'Baseline scenario'!$D$4))+IF(AA$36&gt;$D$5,$E16*(AA$36-'Baseline scenario'!$D$4)/($E$5-'Baseline scenario'!$D$4))</f>
        <v>0</v>
      </c>
      <c r="AB47" s="72">
        <f>IF(AB$36&lt;=$D$5,$D16*(AB$36-'Baseline scenario'!$D$4)/($D$5-'Baseline scenario'!$D$4))+IF(AB$36&gt;$D$5,$E16*(AB$36-'Baseline scenario'!$D$4)/($E$5-'Baseline scenario'!$D$4))</f>
        <v>0</v>
      </c>
      <c r="AC47" s="72">
        <f>IF(AC$36&lt;=$D$5,$D16*(AC$36-'Baseline scenario'!$D$4)/($D$5-'Baseline scenario'!$D$4))+IF(AC$36&gt;$D$5,$E16*(AC$36-'Baseline scenario'!$D$4)/($E$5-'Baseline scenario'!$D$4))</f>
        <v>0</v>
      </c>
      <c r="AD47" s="72">
        <f>IF(AD$36&lt;=$D$5,$D16*(AD$36-'Baseline scenario'!$D$4)/($D$5-'Baseline scenario'!$D$4))+IF(AD$36&gt;$D$5,$E16*(AD$36-'Baseline scenario'!$D$4)/($E$5-'Baseline scenario'!$D$4))</f>
        <v>0</v>
      </c>
      <c r="AE47" s="72">
        <f>IF(AE$36&lt;=$D$5,$D16*(AE$36-'Baseline scenario'!$D$4)/($D$5-'Baseline scenario'!$D$4))+IF(AE$36&gt;$D$5,$E16*(AE$36-'Baseline scenario'!$D$4)/($E$5-'Baseline scenario'!$D$4))</f>
        <v>0</v>
      </c>
      <c r="AF47" s="194">
        <f>IF(AF$36&lt;=$D$5,$D16*(AF$36-'Baseline scenario'!$D$4)/($D$5-'Baseline scenario'!$D$4))+IF(AF$36&gt;$D$5,$E16*(AF$36-'Baseline scenario'!$D$4)/($E$5-'Baseline scenario'!$D$4))</f>
        <v>0</v>
      </c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</row>
    <row r="48" spans="2:53" x14ac:dyDescent="0.2">
      <c r="B48" s="328"/>
      <c r="C48" s="286" t="s">
        <v>65</v>
      </c>
      <c r="D48" s="72">
        <f>IF(D$36&lt;=$D$5,$D17*(D$36-'Baseline scenario'!$D$4)/($D$5-'Baseline scenario'!$D$4))+IF(D$36&gt;$D$5,$E17*(D$36-'Baseline scenario'!$D$4)/($E$5-'Baseline scenario'!$D$4))</f>
        <v>0</v>
      </c>
      <c r="E48" s="72">
        <f>IF(E$36&lt;=$D$5,$D17*(E$36-'Baseline scenario'!$D$4)/($D$5-'Baseline scenario'!$D$4))+IF(E$36&gt;$D$5,$E17*(E$36-'Baseline scenario'!$D$4)/($E$5-'Baseline scenario'!$D$4))</f>
        <v>0</v>
      </c>
      <c r="F48" s="72">
        <f>IF(F$36&lt;=$D$5,$D17*(F$36-'Baseline scenario'!$D$4)/($D$5-'Baseline scenario'!$D$4))+IF(F$36&gt;$D$5,$E17*(F$36-'Baseline scenario'!$D$4)/($E$5-'Baseline scenario'!$D$4))</f>
        <v>0</v>
      </c>
      <c r="G48" s="72">
        <f>IF(G$36&lt;=$D$5,$D17*(G$36-'Baseline scenario'!$D$4)/($D$5-'Baseline scenario'!$D$4))+IF(G$36&gt;$D$5,$E17*(G$36-'Baseline scenario'!$D$4)/($E$5-'Baseline scenario'!$D$4))</f>
        <v>0</v>
      </c>
      <c r="H48" s="72">
        <f>IF(H$36&lt;=$D$5,$D17*(H$36-'Baseline scenario'!$D$4)/($D$5-'Baseline scenario'!$D$4))+IF(H$36&gt;$D$5,$E17*(H$36-'Baseline scenario'!$D$4)/($E$5-'Baseline scenario'!$D$4))</f>
        <v>0</v>
      </c>
      <c r="I48" s="72">
        <f>IF(I$36&lt;=$D$5,$D17*(I$36-'Baseline scenario'!$D$4)/($D$5-'Baseline scenario'!$D$4))+IF(I$36&gt;$D$5,$E17*(I$36-'Baseline scenario'!$D$4)/($E$5-'Baseline scenario'!$D$4))</f>
        <v>0</v>
      </c>
      <c r="J48" s="72">
        <f>IF(J$36&lt;=$D$5,$D17*(J$36-'Baseline scenario'!$D$4)/($D$5-'Baseline scenario'!$D$4))+IF(J$36&gt;$D$5,$E17*(J$36-'Baseline scenario'!$D$4)/($E$5-'Baseline scenario'!$D$4))</f>
        <v>0</v>
      </c>
      <c r="K48" s="72">
        <f>IF(K$36&lt;=$D$5,$D17*(K$36-'Baseline scenario'!$D$4)/($D$5-'Baseline scenario'!$D$4))+IF(K$36&gt;$D$5,$E17*(K$36-'Baseline scenario'!$D$4)/($E$5-'Baseline scenario'!$D$4))</f>
        <v>0</v>
      </c>
      <c r="L48" s="72">
        <f>IF(L$36&lt;=$D$5,$D17*(L$36-'Baseline scenario'!$D$4)/($D$5-'Baseline scenario'!$D$4))+IF(L$36&gt;$D$5,$E17*(L$36-'Baseline scenario'!$D$4)/($E$5-'Baseline scenario'!$D$4))</f>
        <v>0</v>
      </c>
      <c r="M48" s="72">
        <f>IF(M$36&lt;=$D$5,$D17*(M$36-'Baseline scenario'!$D$4)/($D$5-'Baseline scenario'!$D$4))+IF(M$36&gt;$D$5,$E17*(M$36-'Baseline scenario'!$D$4)/($E$5-'Baseline scenario'!$D$4))</f>
        <v>0</v>
      </c>
      <c r="N48" s="72">
        <f>IF(N$36&lt;=$D$5,$D17*(N$36-'Baseline scenario'!$D$4)/($D$5-'Baseline scenario'!$D$4))+IF(N$36&gt;$D$5,$E17*(N$36-'Baseline scenario'!$D$4)/($E$5-'Baseline scenario'!$D$4))</f>
        <v>0</v>
      </c>
      <c r="O48" s="72">
        <f>IF(O$36&lt;=$D$5,$D17*(O$36-'Baseline scenario'!$D$4)/($D$5-'Baseline scenario'!$D$4))+IF(O$36&gt;$D$5,$E17*(O$36-'Baseline scenario'!$D$4)/($E$5-'Baseline scenario'!$D$4))</f>
        <v>0</v>
      </c>
      <c r="P48" s="72">
        <f>IF(P$36&lt;=$D$5,$D17*(P$36-'Baseline scenario'!$D$4)/($D$5-'Baseline scenario'!$D$4))+IF(P$36&gt;$D$5,$E17*(P$36-'Baseline scenario'!$D$4)/($E$5-'Baseline scenario'!$D$4))</f>
        <v>0</v>
      </c>
      <c r="Q48" s="72">
        <f>IF(Q$36&lt;=$D$5,$D17*(Q$36-'Baseline scenario'!$D$4)/($D$5-'Baseline scenario'!$D$4))+IF(Q$36&gt;$D$5,$E17*(Q$36-'Baseline scenario'!$D$4)/($E$5-'Baseline scenario'!$D$4))</f>
        <v>0</v>
      </c>
      <c r="R48" s="72">
        <f>IF(R$36&lt;=$D$5,$D17*(R$36-'Baseline scenario'!$D$4)/($D$5-'Baseline scenario'!$D$4))+IF(R$36&gt;$D$5,$E17*(R$36-'Baseline scenario'!$D$4)/($E$5-'Baseline scenario'!$D$4))</f>
        <v>0</v>
      </c>
      <c r="S48" s="72">
        <f>IF(S$36&lt;=$D$5,$D17*(S$36-'Baseline scenario'!$D$4)/($D$5-'Baseline scenario'!$D$4))+IF(S$36&gt;$D$5,$E17*(S$36-'Baseline scenario'!$D$4)/($E$5-'Baseline scenario'!$D$4))</f>
        <v>0</v>
      </c>
      <c r="T48" s="72">
        <f>IF(T$36&lt;=$D$5,$D17*(T$36-'Baseline scenario'!$D$4)/($D$5-'Baseline scenario'!$D$4))+IF(T$36&gt;$D$5,$E17*(T$36-'Baseline scenario'!$D$4)/($E$5-'Baseline scenario'!$D$4))</f>
        <v>0</v>
      </c>
      <c r="U48" s="72">
        <f>IF(U$36&lt;=$D$5,$D17*(U$36-'Baseline scenario'!$D$4)/($D$5-'Baseline scenario'!$D$4))+IF(U$36&gt;$D$5,$E17*(U$36-'Baseline scenario'!$D$4)/($E$5-'Baseline scenario'!$D$4))</f>
        <v>0</v>
      </c>
      <c r="V48" s="72">
        <f>IF(V$36&lt;=$D$5,$D17*(V$36-'Baseline scenario'!$D$4)/($D$5-'Baseline scenario'!$D$4))+IF(V$36&gt;$D$5,$E17*(V$36-'Baseline scenario'!$D$4)/($E$5-'Baseline scenario'!$D$4))</f>
        <v>0</v>
      </c>
      <c r="W48" s="72">
        <f>IF(W$36&lt;=$D$5,$D17*(W$36-'Baseline scenario'!$D$4)/($D$5-'Baseline scenario'!$D$4))+IF(W$36&gt;$D$5,$E17*(W$36-'Baseline scenario'!$D$4)/($E$5-'Baseline scenario'!$D$4))</f>
        <v>0</v>
      </c>
      <c r="X48" s="72">
        <f>IF(X$36&lt;=$D$5,$D17*(X$36-'Baseline scenario'!$D$4)/($D$5-'Baseline scenario'!$D$4))+IF(X$36&gt;$D$5,$E17*(X$36-'Baseline scenario'!$D$4)/($E$5-'Baseline scenario'!$D$4))</f>
        <v>0</v>
      </c>
      <c r="Y48" s="72">
        <f>IF(Y$36&lt;=$D$5,$D17*(Y$36-'Baseline scenario'!$D$4)/($D$5-'Baseline scenario'!$D$4))+IF(Y$36&gt;$D$5,$E17*(Y$36-'Baseline scenario'!$D$4)/($E$5-'Baseline scenario'!$D$4))</f>
        <v>0</v>
      </c>
      <c r="Z48" s="72">
        <f>IF(Z$36&lt;=$D$5,$D17*(Z$36-'Baseline scenario'!$D$4)/($D$5-'Baseline scenario'!$D$4))+IF(Z$36&gt;$D$5,$E17*(Z$36-'Baseline scenario'!$D$4)/($E$5-'Baseline scenario'!$D$4))</f>
        <v>0</v>
      </c>
      <c r="AA48" s="72">
        <f>IF(AA$36&lt;=$D$5,$D17*(AA$36-'Baseline scenario'!$D$4)/($D$5-'Baseline scenario'!$D$4))+IF(AA$36&gt;$D$5,$E17*(AA$36-'Baseline scenario'!$D$4)/($E$5-'Baseline scenario'!$D$4))</f>
        <v>0</v>
      </c>
      <c r="AB48" s="72">
        <f>IF(AB$36&lt;=$D$5,$D17*(AB$36-'Baseline scenario'!$D$4)/($D$5-'Baseline scenario'!$D$4))+IF(AB$36&gt;$D$5,$E17*(AB$36-'Baseline scenario'!$D$4)/($E$5-'Baseline scenario'!$D$4))</f>
        <v>0</v>
      </c>
      <c r="AC48" s="72">
        <f>IF(AC$36&lt;=$D$5,$D17*(AC$36-'Baseline scenario'!$D$4)/($D$5-'Baseline scenario'!$D$4))+IF(AC$36&gt;$D$5,$E17*(AC$36-'Baseline scenario'!$D$4)/($E$5-'Baseline scenario'!$D$4))</f>
        <v>0</v>
      </c>
      <c r="AD48" s="72">
        <f>IF(AD$36&lt;=$D$5,$D17*(AD$36-'Baseline scenario'!$D$4)/($D$5-'Baseline scenario'!$D$4))+IF(AD$36&gt;$D$5,$E17*(AD$36-'Baseline scenario'!$D$4)/($E$5-'Baseline scenario'!$D$4))</f>
        <v>0</v>
      </c>
      <c r="AE48" s="72">
        <f>IF(AE$36&lt;=$D$5,$D17*(AE$36-'Baseline scenario'!$D$4)/($D$5-'Baseline scenario'!$D$4))+IF(AE$36&gt;$D$5,$E17*(AE$36-'Baseline scenario'!$D$4)/($E$5-'Baseline scenario'!$D$4))</f>
        <v>0</v>
      </c>
      <c r="AF48" s="194">
        <f>IF(AF$36&lt;=$D$5,$D17*(AF$36-'Baseline scenario'!$D$4)/($D$5-'Baseline scenario'!$D$4))+IF(AF$36&gt;$D$5,$E17*(AF$36-'Baseline scenario'!$D$4)/($E$5-'Baseline scenario'!$D$4))</f>
        <v>0</v>
      </c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</row>
    <row r="49" spans="2:53" x14ac:dyDescent="0.2">
      <c r="B49" s="328"/>
      <c r="C49" s="286" t="s">
        <v>66</v>
      </c>
      <c r="D49" s="72">
        <f>IF(D$36&lt;=$D$5,$D18*(D$36-'Baseline scenario'!$D$4)/($D$5-'Baseline scenario'!$D$4))+IF(D$36&gt;$D$5,$E18*(D$36-'Baseline scenario'!$D$4)/($E$5-'Baseline scenario'!$D$4))</f>
        <v>0</v>
      </c>
      <c r="E49" s="72">
        <f>IF(E$36&lt;=$D$5,$D18*(E$36-'Baseline scenario'!$D$4)/($D$5-'Baseline scenario'!$D$4))+IF(E$36&gt;$D$5,$E18*(E$36-'Baseline scenario'!$D$4)/($E$5-'Baseline scenario'!$D$4))</f>
        <v>0</v>
      </c>
      <c r="F49" s="72">
        <f>IF(F$36&lt;=$D$5,$D18*(F$36-'Baseline scenario'!$D$4)/($D$5-'Baseline scenario'!$D$4))+IF(F$36&gt;$D$5,$E18*(F$36-'Baseline scenario'!$D$4)/($E$5-'Baseline scenario'!$D$4))</f>
        <v>0</v>
      </c>
      <c r="G49" s="72">
        <f>IF(G$36&lt;=$D$5,$D18*(G$36-'Baseline scenario'!$D$4)/($D$5-'Baseline scenario'!$D$4))+IF(G$36&gt;$D$5,$E18*(G$36-'Baseline scenario'!$D$4)/($E$5-'Baseline scenario'!$D$4))</f>
        <v>0</v>
      </c>
      <c r="H49" s="72">
        <f>IF(H$36&lt;=$D$5,$D18*(H$36-'Baseline scenario'!$D$4)/($D$5-'Baseline scenario'!$D$4))+IF(H$36&gt;$D$5,$E18*(H$36-'Baseline scenario'!$D$4)/($E$5-'Baseline scenario'!$D$4))</f>
        <v>0</v>
      </c>
      <c r="I49" s="72">
        <f>IF(I$36&lt;=$D$5,$D18*(I$36-'Baseline scenario'!$D$4)/($D$5-'Baseline scenario'!$D$4))+IF(I$36&gt;$D$5,$E18*(I$36-'Baseline scenario'!$D$4)/($E$5-'Baseline scenario'!$D$4))</f>
        <v>0</v>
      </c>
      <c r="J49" s="72">
        <f>IF(J$36&lt;=$D$5,$D18*(J$36-'Baseline scenario'!$D$4)/($D$5-'Baseline scenario'!$D$4))+IF(J$36&gt;$D$5,$E18*(J$36-'Baseline scenario'!$D$4)/($E$5-'Baseline scenario'!$D$4))</f>
        <v>0</v>
      </c>
      <c r="K49" s="72">
        <f>IF(K$36&lt;=$D$5,$D18*(K$36-'Baseline scenario'!$D$4)/($D$5-'Baseline scenario'!$D$4))+IF(K$36&gt;$D$5,$E18*(K$36-'Baseline scenario'!$D$4)/($E$5-'Baseline scenario'!$D$4))</f>
        <v>0</v>
      </c>
      <c r="L49" s="72">
        <f>IF(L$36&lt;=$D$5,$D18*(L$36-'Baseline scenario'!$D$4)/($D$5-'Baseline scenario'!$D$4))+IF(L$36&gt;$D$5,$E18*(L$36-'Baseline scenario'!$D$4)/($E$5-'Baseline scenario'!$D$4))</f>
        <v>0</v>
      </c>
      <c r="M49" s="72">
        <f>IF(M$36&lt;=$D$5,$D18*(M$36-'Baseline scenario'!$D$4)/($D$5-'Baseline scenario'!$D$4))+IF(M$36&gt;$D$5,$E18*(M$36-'Baseline scenario'!$D$4)/($E$5-'Baseline scenario'!$D$4))</f>
        <v>0</v>
      </c>
      <c r="N49" s="72">
        <f>IF(N$36&lt;=$D$5,$D18*(N$36-'Baseline scenario'!$D$4)/($D$5-'Baseline scenario'!$D$4))+IF(N$36&gt;$D$5,$E18*(N$36-'Baseline scenario'!$D$4)/($E$5-'Baseline scenario'!$D$4))</f>
        <v>0</v>
      </c>
      <c r="O49" s="72">
        <f>IF(O$36&lt;=$D$5,$D18*(O$36-'Baseline scenario'!$D$4)/($D$5-'Baseline scenario'!$D$4))+IF(O$36&gt;$D$5,$E18*(O$36-'Baseline scenario'!$D$4)/($E$5-'Baseline scenario'!$D$4))</f>
        <v>0</v>
      </c>
      <c r="P49" s="72">
        <f>IF(P$36&lt;=$D$5,$D18*(P$36-'Baseline scenario'!$D$4)/($D$5-'Baseline scenario'!$D$4))+IF(P$36&gt;$D$5,$E18*(P$36-'Baseline scenario'!$D$4)/($E$5-'Baseline scenario'!$D$4))</f>
        <v>0</v>
      </c>
      <c r="Q49" s="72">
        <f>IF(Q$36&lt;=$D$5,$D18*(Q$36-'Baseline scenario'!$D$4)/($D$5-'Baseline scenario'!$D$4))+IF(Q$36&gt;$D$5,$E18*(Q$36-'Baseline scenario'!$D$4)/($E$5-'Baseline scenario'!$D$4))</f>
        <v>0</v>
      </c>
      <c r="R49" s="72">
        <f>IF(R$36&lt;=$D$5,$D18*(R$36-'Baseline scenario'!$D$4)/($D$5-'Baseline scenario'!$D$4))+IF(R$36&gt;$D$5,$E18*(R$36-'Baseline scenario'!$D$4)/($E$5-'Baseline scenario'!$D$4))</f>
        <v>0</v>
      </c>
      <c r="S49" s="72">
        <f>IF(S$36&lt;=$D$5,$D18*(S$36-'Baseline scenario'!$D$4)/($D$5-'Baseline scenario'!$D$4))+IF(S$36&gt;$D$5,$E18*(S$36-'Baseline scenario'!$D$4)/($E$5-'Baseline scenario'!$D$4))</f>
        <v>0</v>
      </c>
      <c r="T49" s="72">
        <f>IF(T$36&lt;=$D$5,$D18*(T$36-'Baseline scenario'!$D$4)/($D$5-'Baseline scenario'!$D$4))+IF(T$36&gt;$D$5,$E18*(T$36-'Baseline scenario'!$D$4)/($E$5-'Baseline scenario'!$D$4))</f>
        <v>0</v>
      </c>
      <c r="U49" s="72">
        <f>IF(U$36&lt;=$D$5,$D18*(U$36-'Baseline scenario'!$D$4)/($D$5-'Baseline scenario'!$D$4))+IF(U$36&gt;$D$5,$E18*(U$36-'Baseline scenario'!$D$4)/($E$5-'Baseline scenario'!$D$4))</f>
        <v>0</v>
      </c>
      <c r="V49" s="72">
        <f>IF(V$36&lt;=$D$5,$D18*(V$36-'Baseline scenario'!$D$4)/($D$5-'Baseline scenario'!$D$4))+IF(V$36&gt;$D$5,$E18*(V$36-'Baseline scenario'!$D$4)/($E$5-'Baseline scenario'!$D$4))</f>
        <v>0</v>
      </c>
      <c r="W49" s="72">
        <f>IF(W$36&lt;=$D$5,$D18*(W$36-'Baseline scenario'!$D$4)/($D$5-'Baseline scenario'!$D$4))+IF(W$36&gt;$D$5,$E18*(W$36-'Baseline scenario'!$D$4)/($E$5-'Baseline scenario'!$D$4))</f>
        <v>0</v>
      </c>
      <c r="X49" s="72">
        <f>IF(X$36&lt;=$D$5,$D18*(X$36-'Baseline scenario'!$D$4)/($D$5-'Baseline scenario'!$D$4))+IF(X$36&gt;$D$5,$E18*(X$36-'Baseline scenario'!$D$4)/($E$5-'Baseline scenario'!$D$4))</f>
        <v>0</v>
      </c>
      <c r="Y49" s="72">
        <f>IF(Y$36&lt;=$D$5,$D18*(Y$36-'Baseline scenario'!$D$4)/($D$5-'Baseline scenario'!$D$4))+IF(Y$36&gt;$D$5,$E18*(Y$36-'Baseline scenario'!$D$4)/($E$5-'Baseline scenario'!$D$4))</f>
        <v>0</v>
      </c>
      <c r="Z49" s="72">
        <f>IF(Z$36&lt;=$D$5,$D18*(Z$36-'Baseline scenario'!$D$4)/($D$5-'Baseline scenario'!$D$4))+IF(Z$36&gt;$D$5,$E18*(Z$36-'Baseline scenario'!$D$4)/($E$5-'Baseline scenario'!$D$4))</f>
        <v>0</v>
      </c>
      <c r="AA49" s="72">
        <f>IF(AA$36&lt;=$D$5,$D18*(AA$36-'Baseline scenario'!$D$4)/($D$5-'Baseline scenario'!$D$4))+IF(AA$36&gt;$D$5,$E18*(AA$36-'Baseline scenario'!$D$4)/($E$5-'Baseline scenario'!$D$4))</f>
        <v>0</v>
      </c>
      <c r="AB49" s="72">
        <f>IF(AB$36&lt;=$D$5,$D18*(AB$36-'Baseline scenario'!$D$4)/($D$5-'Baseline scenario'!$D$4))+IF(AB$36&gt;$D$5,$E18*(AB$36-'Baseline scenario'!$D$4)/($E$5-'Baseline scenario'!$D$4))</f>
        <v>0</v>
      </c>
      <c r="AC49" s="72">
        <f>IF(AC$36&lt;=$D$5,$D18*(AC$36-'Baseline scenario'!$D$4)/($D$5-'Baseline scenario'!$D$4))+IF(AC$36&gt;$D$5,$E18*(AC$36-'Baseline scenario'!$D$4)/($E$5-'Baseline scenario'!$D$4))</f>
        <v>0</v>
      </c>
      <c r="AD49" s="72">
        <f>IF(AD$36&lt;=$D$5,$D18*(AD$36-'Baseline scenario'!$D$4)/($D$5-'Baseline scenario'!$D$4))+IF(AD$36&gt;$D$5,$E18*(AD$36-'Baseline scenario'!$D$4)/($E$5-'Baseline scenario'!$D$4))</f>
        <v>0</v>
      </c>
      <c r="AE49" s="72">
        <f>IF(AE$36&lt;=$D$5,$D18*(AE$36-'Baseline scenario'!$D$4)/($D$5-'Baseline scenario'!$D$4))+IF(AE$36&gt;$D$5,$E18*(AE$36-'Baseline scenario'!$D$4)/($E$5-'Baseline scenario'!$D$4))</f>
        <v>0</v>
      </c>
      <c r="AF49" s="194">
        <f>IF(AF$36&lt;=$D$5,$D18*(AF$36-'Baseline scenario'!$D$4)/($D$5-'Baseline scenario'!$D$4))+IF(AF$36&gt;$D$5,$E18*(AF$36-'Baseline scenario'!$D$4)/($E$5-'Baseline scenario'!$D$4))</f>
        <v>0</v>
      </c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</row>
    <row r="50" spans="2:53" x14ac:dyDescent="0.2">
      <c r="B50" s="328" t="s">
        <v>67</v>
      </c>
      <c r="C50" s="77" t="s">
        <v>178</v>
      </c>
      <c r="D50" s="72">
        <f>IF(D$36&lt;=$D$5,$D19*(D$36-'Baseline scenario'!$D$4)/($D$5-'Baseline scenario'!$D$4))+IF(D$36&gt;$D$5,$E19*(D$36-'Baseline scenario'!$D$4)/($E$5-'Baseline scenario'!$D$4))</f>
        <v>0</v>
      </c>
      <c r="E50" s="72">
        <f>IF(E$36&lt;=$D$5,$D19*(E$36-'Baseline scenario'!$D$4)/($D$5-'Baseline scenario'!$D$4))+IF(E$36&gt;$D$5,$E19*(E$36-'Baseline scenario'!$D$4)/($E$5-'Baseline scenario'!$D$4))</f>
        <v>0</v>
      </c>
      <c r="F50" s="72">
        <f>IF(F$36&lt;=$D$5,$D19*(F$36-'Baseline scenario'!$D$4)/($D$5-'Baseline scenario'!$D$4))+IF(F$36&gt;$D$5,$E19*(F$36-'Baseline scenario'!$D$4)/($E$5-'Baseline scenario'!$D$4))</f>
        <v>0</v>
      </c>
      <c r="G50" s="72">
        <f>IF(G$36&lt;=$D$5,$D19*(G$36-'Baseline scenario'!$D$4)/($D$5-'Baseline scenario'!$D$4))+IF(G$36&gt;$D$5,$E19*(G$36-'Baseline scenario'!$D$4)/($E$5-'Baseline scenario'!$D$4))</f>
        <v>0</v>
      </c>
      <c r="H50" s="72">
        <f>IF(H$36&lt;=$D$5,$D19*(H$36-'Baseline scenario'!$D$4)/($D$5-'Baseline scenario'!$D$4))+IF(H$36&gt;$D$5,$E19*(H$36-'Baseline scenario'!$D$4)/($E$5-'Baseline scenario'!$D$4))</f>
        <v>0</v>
      </c>
      <c r="I50" s="72">
        <f>IF(I$36&lt;=$D$5,$D19*(I$36-'Baseline scenario'!$D$4)/($D$5-'Baseline scenario'!$D$4))+IF(I$36&gt;$D$5,$E19*(I$36-'Baseline scenario'!$D$4)/($E$5-'Baseline scenario'!$D$4))</f>
        <v>0</v>
      </c>
      <c r="J50" s="72">
        <f>IF(J$36&lt;=$D$5,$D19*(J$36-'Baseline scenario'!$D$4)/($D$5-'Baseline scenario'!$D$4))+IF(J$36&gt;$D$5,$E19*(J$36-'Baseline scenario'!$D$4)/($E$5-'Baseline scenario'!$D$4))</f>
        <v>0</v>
      </c>
      <c r="K50" s="72">
        <f>IF(K$36&lt;=$D$5,$D19*(K$36-'Baseline scenario'!$D$4)/($D$5-'Baseline scenario'!$D$4))+IF(K$36&gt;$D$5,$E19*(K$36-'Baseline scenario'!$D$4)/($E$5-'Baseline scenario'!$D$4))</f>
        <v>0</v>
      </c>
      <c r="L50" s="72">
        <f>IF(L$36&lt;=$D$5,$D19*(L$36-'Baseline scenario'!$D$4)/($D$5-'Baseline scenario'!$D$4))+IF(L$36&gt;$D$5,$E19*(L$36-'Baseline scenario'!$D$4)/($E$5-'Baseline scenario'!$D$4))</f>
        <v>0</v>
      </c>
      <c r="M50" s="72">
        <f>IF(M$36&lt;=$D$5,$D19*(M$36-'Baseline scenario'!$D$4)/($D$5-'Baseline scenario'!$D$4))+IF(M$36&gt;$D$5,$E19*(M$36-'Baseline scenario'!$D$4)/($E$5-'Baseline scenario'!$D$4))</f>
        <v>0</v>
      </c>
      <c r="N50" s="72">
        <f>IF(N$36&lt;=$D$5,$D19*(N$36-'Baseline scenario'!$D$4)/($D$5-'Baseline scenario'!$D$4))+IF(N$36&gt;$D$5,$E19*(N$36-'Baseline scenario'!$D$4)/($E$5-'Baseline scenario'!$D$4))</f>
        <v>0</v>
      </c>
      <c r="O50" s="72">
        <f>IF(O$36&lt;=$D$5,$D19*(O$36-'Baseline scenario'!$D$4)/($D$5-'Baseline scenario'!$D$4))+IF(O$36&gt;$D$5,$E19*(O$36-'Baseline scenario'!$D$4)/($E$5-'Baseline scenario'!$D$4))</f>
        <v>0</v>
      </c>
      <c r="P50" s="72">
        <f>IF(P$36&lt;=$D$5,$D19*(P$36-'Baseline scenario'!$D$4)/($D$5-'Baseline scenario'!$D$4))+IF(P$36&gt;$D$5,$E19*(P$36-'Baseline scenario'!$D$4)/($E$5-'Baseline scenario'!$D$4))</f>
        <v>0</v>
      </c>
      <c r="Q50" s="72">
        <f>IF(Q$36&lt;=$D$5,$D19*(Q$36-'Baseline scenario'!$D$4)/($D$5-'Baseline scenario'!$D$4))+IF(Q$36&gt;$D$5,$E19*(Q$36-'Baseline scenario'!$D$4)/($E$5-'Baseline scenario'!$D$4))</f>
        <v>0</v>
      </c>
      <c r="R50" s="72">
        <f>IF(R$36&lt;=$D$5,$D19*(R$36-'Baseline scenario'!$D$4)/($D$5-'Baseline scenario'!$D$4))+IF(R$36&gt;$D$5,$E19*(R$36-'Baseline scenario'!$D$4)/($E$5-'Baseline scenario'!$D$4))</f>
        <v>0</v>
      </c>
      <c r="S50" s="72">
        <f>IF(S$36&lt;=$D$5,$D19*(S$36-'Baseline scenario'!$D$4)/($D$5-'Baseline scenario'!$D$4))+IF(S$36&gt;$D$5,$E19*(S$36-'Baseline scenario'!$D$4)/($E$5-'Baseline scenario'!$D$4))</f>
        <v>0</v>
      </c>
      <c r="T50" s="72">
        <f>IF(T$36&lt;=$D$5,$D19*(T$36-'Baseline scenario'!$D$4)/($D$5-'Baseline scenario'!$D$4))+IF(T$36&gt;$D$5,$E19*(T$36-'Baseline scenario'!$D$4)/($E$5-'Baseline scenario'!$D$4))</f>
        <v>0</v>
      </c>
      <c r="U50" s="72">
        <f>IF(U$36&lt;=$D$5,$D19*(U$36-'Baseline scenario'!$D$4)/($D$5-'Baseline scenario'!$D$4))+IF(U$36&gt;$D$5,$E19*(U$36-'Baseline scenario'!$D$4)/($E$5-'Baseline scenario'!$D$4))</f>
        <v>0</v>
      </c>
      <c r="V50" s="72">
        <f>IF(V$36&lt;=$D$5,$D19*(V$36-'Baseline scenario'!$D$4)/($D$5-'Baseline scenario'!$D$4))+IF(V$36&gt;$D$5,$E19*(V$36-'Baseline scenario'!$D$4)/($E$5-'Baseline scenario'!$D$4))</f>
        <v>0</v>
      </c>
      <c r="W50" s="72">
        <f>IF(W$36&lt;=$D$5,$D19*(W$36-'Baseline scenario'!$D$4)/($D$5-'Baseline scenario'!$D$4))+IF(W$36&gt;$D$5,$E19*(W$36-'Baseline scenario'!$D$4)/($E$5-'Baseline scenario'!$D$4))</f>
        <v>0</v>
      </c>
      <c r="X50" s="72">
        <f>IF(X$36&lt;=$D$5,$D19*(X$36-'Baseline scenario'!$D$4)/($D$5-'Baseline scenario'!$D$4))+IF(X$36&gt;$D$5,$E19*(X$36-'Baseline scenario'!$D$4)/($E$5-'Baseline scenario'!$D$4))</f>
        <v>0</v>
      </c>
      <c r="Y50" s="72">
        <f>IF(Y$36&lt;=$D$5,$D19*(Y$36-'Baseline scenario'!$D$4)/($D$5-'Baseline scenario'!$D$4))+IF(Y$36&gt;$D$5,$E19*(Y$36-'Baseline scenario'!$D$4)/($E$5-'Baseline scenario'!$D$4))</f>
        <v>0</v>
      </c>
      <c r="Z50" s="72">
        <f>IF(Z$36&lt;=$D$5,$D19*(Z$36-'Baseline scenario'!$D$4)/($D$5-'Baseline scenario'!$D$4))+IF(Z$36&gt;$D$5,$E19*(Z$36-'Baseline scenario'!$D$4)/($E$5-'Baseline scenario'!$D$4))</f>
        <v>0</v>
      </c>
      <c r="AA50" s="72">
        <f>IF(AA$36&lt;=$D$5,$D19*(AA$36-'Baseline scenario'!$D$4)/($D$5-'Baseline scenario'!$D$4))+IF(AA$36&gt;$D$5,$E19*(AA$36-'Baseline scenario'!$D$4)/($E$5-'Baseline scenario'!$D$4))</f>
        <v>0</v>
      </c>
      <c r="AB50" s="72">
        <f>IF(AB$36&lt;=$D$5,$D19*(AB$36-'Baseline scenario'!$D$4)/($D$5-'Baseline scenario'!$D$4))+IF(AB$36&gt;$D$5,$E19*(AB$36-'Baseline scenario'!$D$4)/($E$5-'Baseline scenario'!$D$4))</f>
        <v>0</v>
      </c>
      <c r="AC50" s="72">
        <f>IF(AC$36&lt;=$D$5,$D19*(AC$36-'Baseline scenario'!$D$4)/($D$5-'Baseline scenario'!$D$4))+IF(AC$36&gt;$D$5,$E19*(AC$36-'Baseline scenario'!$D$4)/($E$5-'Baseline scenario'!$D$4))</f>
        <v>0</v>
      </c>
      <c r="AD50" s="72">
        <f>IF(AD$36&lt;=$D$5,$D19*(AD$36-'Baseline scenario'!$D$4)/($D$5-'Baseline scenario'!$D$4))+IF(AD$36&gt;$D$5,$E19*(AD$36-'Baseline scenario'!$D$4)/($E$5-'Baseline scenario'!$D$4))</f>
        <v>0</v>
      </c>
      <c r="AE50" s="72">
        <f>IF(AE$36&lt;=$D$5,$D19*(AE$36-'Baseline scenario'!$D$4)/($D$5-'Baseline scenario'!$D$4))+IF(AE$36&gt;$D$5,$E19*(AE$36-'Baseline scenario'!$D$4)/($E$5-'Baseline scenario'!$D$4))</f>
        <v>0</v>
      </c>
      <c r="AF50" s="194">
        <f>IF(AF$36&lt;=$D$5,$D19*(AF$36-'Baseline scenario'!$D$4)/($D$5-'Baseline scenario'!$D$4))+IF(AF$36&gt;$D$5,$E19*(AF$36-'Baseline scenario'!$D$4)/($E$5-'Baseline scenario'!$D$4))</f>
        <v>0</v>
      </c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</row>
    <row r="51" spans="2:53" x14ac:dyDescent="0.2">
      <c r="B51" s="328"/>
      <c r="C51" s="78" t="s">
        <v>179</v>
      </c>
      <c r="D51" s="72">
        <f>IF(D$36&lt;=$D$5,$D20*(D$36-'Baseline scenario'!$D$4)/($D$5-'Baseline scenario'!$D$4))+IF(D$36&gt;$D$5,$E20*(D$36-'Baseline scenario'!$D$4)/($E$5-'Baseline scenario'!$D$4))</f>
        <v>0</v>
      </c>
      <c r="E51" s="72">
        <f>IF(E$36&lt;=$D$5,$D20*(E$36-'Baseline scenario'!$D$4)/($D$5-'Baseline scenario'!$D$4))+IF(E$36&gt;$D$5,$E20*(E$36-'Baseline scenario'!$D$4)/($E$5-'Baseline scenario'!$D$4))</f>
        <v>0</v>
      </c>
      <c r="F51" s="72">
        <f>IF(F$36&lt;=$D$5,$D20*(F$36-'Baseline scenario'!$D$4)/($D$5-'Baseline scenario'!$D$4))+IF(F$36&gt;$D$5,$E20*(F$36-'Baseline scenario'!$D$4)/($E$5-'Baseline scenario'!$D$4))</f>
        <v>0</v>
      </c>
      <c r="G51" s="72">
        <f>IF(G$36&lt;=$D$5,$D20*(G$36-'Baseline scenario'!$D$4)/($D$5-'Baseline scenario'!$D$4))+IF(G$36&gt;$D$5,$E20*(G$36-'Baseline scenario'!$D$4)/($E$5-'Baseline scenario'!$D$4))</f>
        <v>0</v>
      </c>
      <c r="H51" s="72">
        <f>IF(H$36&lt;=$D$5,$D20*(H$36-'Baseline scenario'!$D$4)/($D$5-'Baseline scenario'!$D$4))+IF(H$36&gt;$D$5,$E20*(H$36-'Baseline scenario'!$D$4)/($E$5-'Baseline scenario'!$D$4))</f>
        <v>0</v>
      </c>
      <c r="I51" s="72">
        <f>IF(I$36&lt;=$D$5,$D20*(I$36-'Baseline scenario'!$D$4)/($D$5-'Baseline scenario'!$D$4))+IF(I$36&gt;$D$5,$E20*(I$36-'Baseline scenario'!$D$4)/($E$5-'Baseline scenario'!$D$4))</f>
        <v>0</v>
      </c>
      <c r="J51" s="72">
        <f>IF(J$36&lt;=$D$5,$D20*(J$36-'Baseline scenario'!$D$4)/($D$5-'Baseline scenario'!$D$4))+IF(J$36&gt;$D$5,$E20*(J$36-'Baseline scenario'!$D$4)/($E$5-'Baseline scenario'!$D$4))</f>
        <v>0</v>
      </c>
      <c r="K51" s="72">
        <f>IF(K$36&lt;=$D$5,$D20*(K$36-'Baseline scenario'!$D$4)/($D$5-'Baseline scenario'!$D$4))+IF(K$36&gt;$D$5,$E20*(K$36-'Baseline scenario'!$D$4)/($E$5-'Baseline scenario'!$D$4))</f>
        <v>0</v>
      </c>
      <c r="L51" s="72">
        <f>IF(L$36&lt;=$D$5,$D20*(L$36-'Baseline scenario'!$D$4)/($D$5-'Baseline scenario'!$D$4))+IF(L$36&gt;$D$5,$E20*(L$36-'Baseline scenario'!$D$4)/($E$5-'Baseline scenario'!$D$4))</f>
        <v>0</v>
      </c>
      <c r="M51" s="72">
        <f>IF(M$36&lt;=$D$5,$D20*(M$36-'Baseline scenario'!$D$4)/($D$5-'Baseline scenario'!$D$4))+IF(M$36&gt;$D$5,$E20*(M$36-'Baseline scenario'!$D$4)/($E$5-'Baseline scenario'!$D$4))</f>
        <v>0</v>
      </c>
      <c r="N51" s="72">
        <f>IF(N$36&lt;=$D$5,$D20*(N$36-'Baseline scenario'!$D$4)/($D$5-'Baseline scenario'!$D$4))+IF(N$36&gt;$D$5,$E20*(N$36-'Baseline scenario'!$D$4)/($E$5-'Baseline scenario'!$D$4))</f>
        <v>0</v>
      </c>
      <c r="O51" s="72">
        <f>IF(O$36&lt;=$D$5,$D20*(O$36-'Baseline scenario'!$D$4)/($D$5-'Baseline scenario'!$D$4))+IF(O$36&gt;$D$5,$E20*(O$36-'Baseline scenario'!$D$4)/($E$5-'Baseline scenario'!$D$4))</f>
        <v>0</v>
      </c>
      <c r="P51" s="72">
        <f>IF(P$36&lt;=$D$5,$D20*(P$36-'Baseline scenario'!$D$4)/($D$5-'Baseline scenario'!$D$4))+IF(P$36&gt;$D$5,$E20*(P$36-'Baseline scenario'!$D$4)/($E$5-'Baseline scenario'!$D$4))</f>
        <v>0</v>
      </c>
      <c r="Q51" s="72">
        <f>IF(Q$36&lt;=$D$5,$D20*(Q$36-'Baseline scenario'!$D$4)/($D$5-'Baseline scenario'!$D$4))+IF(Q$36&gt;$D$5,$E20*(Q$36-'Baseline scenario'!$D$4)/($E$5-'Baseline scenario'!$D$4))</f>
        <v>0</v>
      </c>
      <c r="R51" s="72">
        <f>IF(R$36&lt;=$D$5,$D20*(R$36-'Baseline scenario'!$D$4)/($D$5-'Baseline scenario'!$D$4))+IF(R$36&gt;$D$5,$E20*(R$36-'Baseline scenario'!$D$4)/($E$5-'Baseline scenario'!$D$4))</f>
        <v>0</v>
      </c>
      <c r="S51" s="72">
        <f>IF(S$36&lt;=$D$5,$D20*(S$36-'Baseline scenario'!$D$4)/($D$5-'Baseline scenario'!$D$4))+IF(S$36&gt;$D$5,$E20*(S$36-'Baseline scenario'!$D$4)/($E$5-'Baseline scenario'!$D$4))</f>
        <v>0</v>
      </c>
      <c r="T51" s="72">
        <f>IF(T$36&lt;=$D$5,$D20*(T$36-'Baseline scenario'!$D$4)/($D$5-'Baseline scenario'!$D$4))+IF(T$36&gt;$D$5,$E20*(T$36-'Baseline scenario'!$D$4)/($E$5-'Baseline scenario'!$D$4))</f>
        <v>0</v>
      </c>
      <c r="U51" s="72">
        <f>IF(U$36&lt;=$D$5,$D20*(U$36-'Baseline scenario'!$D$4)/($D$5-'Baseline scenario'!$D$4))+IF(U$36&gt;$D$5,$E20*(U$36-'Baseline scenario'!$D$4)/($E$5-'Baseline scenario'!$D$4))</f>
        <v>0</v>
      </c>
      <c r="V51" s="72">
        <f>IF(V$36&lt;=$D$5,$D20*(V$36-'Baseline scenario'!$D$4)/($D$5-'Baseline scenario'!$D$4))+IF(V$36&gt;$D$5,$E20*(V$36-'Baseline scenario'!$D$4)/($E$5-'Baseline scenario'!$D$4))</f>
        <v>0</v>
      </c>
      <c r="W51" s="72">
        <f>IF(W$36&lt;=$D$5,$D20*(W$36-'Baseline scenario'!$D$4)/($D$5-'Baseline scenario'!$D$4))+IF(W$36&gt;$D$5,$E20*(W$36-'Baseline scenario'!$D$4)/($E$5-'Baseline scenario'!$D$4))</f>
        <v>0</v>
      </c>
      <c r="X51" s="72">
        <f>IF(X$36&lt;=$D$5,$D20*(X$36-'Baseline scenario'!$D$4)/($D$5-'Baseline scenario'!$D$4))+IF(X$36&gt;$D$5,$E20*(X$36-'Baseline scenario'!$D$4)/($E$5-'Baseline scenario'!$D$4))</f>
        <v>0</v>
      </c>
      <c r="Y51" s="72">
        <f>IF(Y$36&lt;=$D$5,$D20*(Y$36-'Baseline scenario'!$D$4)/($D$5-'Baseline scenario'!$D$4))+IF(Y$36&gt;$D$5,$E20*(Y$36-'Baseline scenario'!$D$4)/($E$5-'Baseline scenario'!$D$4))</f>
        <v>0</v>
      </c>
      <c r="Z51" s="72">
        <f>IF(Z$36&lt;=$D$5,$D20*(Z$36-'Baseline scenario'!$D$4)/($D$5-'Baseline scenario'!$D$4))+IF(Z$36&gt;$D$5,$E20*(Z$36-'Baseline scenario'!$D$4)/($E$5-'Baseline scenario'!$D$4))</f>
        <v>0</v>
      </c>
      <c r="AA51" s="72">
        <f>IF(AA$36&lt;=$D$5,$D20*(AA$36-'Baseline scenario'!$D$4)/($D$5-'Baseline scenario'!$D$4))+IF(AA$36&gt;$D$5,$E20*(AA$36-'Baseline scenario'!$D$4)/($E$5-'Baseline scenario'!$D$4))</f>
        <v>0</v>
      </c>
      <c r="AB51" s="72">
        <f>IF(AB$36&lt;=$D$5,$D20*(AB$36-'Baseline scenario'!$D$4)/($D$5-'Baseline scenario'!$D$4))+IF(AB$36&gt;$D$5,$E20*(AB$36-'Baseline scenario'!$D$4)/($E$5-'Baseline scenario'!$D$4))</f>
        <v>0</v>
      </c>
      <c r="AC51" s="72">
        <f>IF(AC$36&lt;=$D$5,$D20*(AC$36-'Baseline scenario'!$D$4)/($D$5-'Baseline scenario'!$D$4))+IF(AC$36&gt;$D$5,$E20*(AC$36-'Baseline scenario'!$D$4)/($E$5-'Baseline scenario'!$D$4))</f>
        <v>0</v>
      </c>
      <c r="AD51" s="72">
        <f>IF(AD$36&lt;=$D$5,$D20*(AD$36-'Baseline scenario'!$D$4)/($D$5-'Baseline scenario'!$D$4))+IF(AD$36&gt;$D$5,$E20*(AD$36-'Baseline scenario'!$D$4)/($E$5-'Baseline scenario'!$D$4))</f>
        <v>0</v>
      </c>
      <c r="AE51" s="72">
        <f>IF(AE$36&lt;=$D$5,$D20*(AE$36-'Baseline scenario'!$D$4)/($D$5-'Baseline scenario'!$D$4))+IF(AE$36&gt;$D$5,$E20*(AE$36-'Baseline scenario'!$D$4)/($E$5-'Baseline scenario'!$D$4))</f>
        <v>0</v>
      </c>
      <c r="AF51" s="194">
        <f>IF(AF$36&lt;=$D$5,$D20*(AF$36-'Baseline scenario'!$D$4)/($D$5-'Baseline scenario'!$D$4))+IF(AF$36&gt;$D$5,$E20*(AF$36-'Baseline scenario'!$D$4)/($E$5-'Baseline scenario'!$D$4))</f>
        <v>0</v>
      </c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</row>
    <row r="52" spans="2:53" x14ac:dyDescent="0.2">
      <c r="B52" s="328"/>
      <c r="C52" s="78" t="s">
        <v>180</v>
      </c>
      <c r="D52" s="72">
        <f>IF(D$36&lt;=$D$5,$D21*(D$36-'Baseline scenario'!$D$4)/($D$5-'Baseline scenario'!$D$4))+IF(D$36&gt;$D$5,$E21*(D$36-'Baseline scenario'!$D$4)/($E$5-'Baseline scenario'!$D$4))</f>
        <v>0</v>
      </c>
      <c r="E52" s="72">
        <f>IF(E$36&lt;=$D$5,$D21*(E$36-'Baseline scenario'!$D$4)/($D$5-'Baseline scenario'!$D$4))+IF(E$36&gt;$D$5,$E21*(E$36-'Baseline scenario'!$D$4)/($E$5-'Baseline scenario'!$D$4))</f>
        <v>0</v>
      </c>
      <c r="F52" s="72">
        <f>IF(F$36&lt;=$D$5,$D21*(F$36-'Baseline scenario'!$D$4)/($D$5-'Baseline scenario'!$D$4))+IF(F$36&gt;$D$5,$E21*(F$36-'Baseline scenario'!$D$4)/($E$5-'Baseline scenario'!$D$4))</f>
        <v>0</v>
      </c>
      <c r="G52" s="72">
        <f>IF(G$36&lt;=$D$5,$D21*(G$36-'Baseline scenario'!$D$4)/($D$5-'Baseline scenario'!$D$4))+IF(G$36&gt;$D$5,$E21*(G$36-'Baseline scenario'!$D$4)/($E$5-'Baseline scenario'!$D$4))</f>
        <v>0</v>
      </c>
      <c r="H52" s="72">
        <f>IF(H$36&lt;=$D$5,$D21*(H$36-'Baseline scenario'!$D$4)/($D$5-'Baseline scenario'!$D$4))+IF(H$36&gt;$D$5,$E21*(H$36-'Baseline scenario'!$D$4)/($E$5-'Baseline scenario'!$D$4))</f>
        <v>0</v>
      </c>
      <c r="I52" s="72">
        <f>IF(I$36&lt;=$D$5,$D21*(I$36-'Baseline scenario'!$D$4)/($D$5-'Baseline scenario'!$D$4))+IF(I$36&gt;$D$5,$E21*(I$36-'Baseline scenario'!$D$4)/($E$5-'Baseline scenario'!$D$4))</f>
        <v>0</v>
      </c>
      <c r="J52" s="72">
        <f>IF(J$36&lt;=$D$5,$D21*(J$36-'Baseline scenario'!$D$4)/($D$5-'Baseline scenario'!$D$4))+IF(J$36&gt;$D$5,$E21*(J$36-'Baseline scenario'!$D$4)/($E$5-'Baseline scenario'!$D$4))</f>
        <v>0</v>
      </c>
      <c r="K52" s="72">
        <f>IF(K$36&lt;=$D$5,$D21*(K$36-'Baseline scenario'!$D$4)/($D$5-'Baseline scenario'!$D$4))+IF(K$36&gt;$D$5,$E21*(K$36-'Baseline scenario'!$D$4)/($E$5-'Baseline scenario'!$D$4))</f>
        <v>0</v>
      </c>
      <c r="L52" s="72">
        <f>IF(L$36&lt;=$D$5,$D21*(L$36-'Baseline scenario'!$D$4)/($D$5-'Baseline scenario'!$D$4))+IF(L$36&gt;$D$5,$E21*(L$36-'Baseline scenario'!$D$4)/($E$5-'Baseline scenario'!$D$4))</f>
        <v>0</v>
      </c>
      <c r="M52" s="72">
        <f>IF(M$36&lt;=$D$5,$D21*(M$36-'Baseline scenario'!$D$4)/($D$5-'Baseline scenario'!$D$4))+IF(M$36&gt;$D$5,$E21*(M$36-'Baseline scenario'!$D$4)/($E$5-'Baseline scenario'!$D$4))</f>
        <v>0</v>
      </c>
      <c r="N52" s="72">
        <f>IF(N$36&lt;=$D$5,$D21*(N$36-'Baseline scenario'!$D$4)/($D$5-'Baseline scenario'!$D$4))+IF(N$36&gt;$D$5,$E21*(N$36-'Baseline scenario'!$D$4)/($E$5-'Baseline scenario'!$D$4))</f>
        <v>0</v>
      </c>
      <c r="O52" s="72">
        <f>IF(O$36&lt;=$D$5,$D21*(O$36-'Baseline scenario'!$D$4)/($D$5-'Baseline scenario'!$D$4))+IF(O$36&gt;$D$5,$E21*(O$36-'Baseline scenario'!$D$4)/($E$5-'Baseline scenario'!$D$4))</f>
        <v>0</v>
      </c>
      <c r="P52" s="72">
        <f>IF(P$36&lt;=$D$5,$D21*(P$36-'Baseline scenario'!$D$4)/($D$5-'Baseline scenario'!$D$4))+IF(P$36&gt;$D$5,$E21*(P$36-'Baseline scenario'!$D$4)/($E$5-'Baseline scenario'!$D$4))</f>
        <v>0</v>
      </c>
      <c r="Q52" s="72">
        <f>IF(Q$36&lt;=$D$5,$D21*(Q$36-'Baseline scenario'!$D$4)/($D$5-'Baseline scenario'!$D$4))+IF(Q$36&gt;$D$5,$E21*(Q$36-'Baseline scenario'!$D$4)/($E$5-'Baseline scenario'!$D$4))</f>
        <v>0</v>
      </c>
      <c r="R52" s="72">
        <f>IF(R$36&lt;=$D$5,$D21*(R$36-'Baseline scenario'!$D$4)/($D$5-'Baseline scenario'!$D$4))+IF(R$36&gt;$D$5,$E21*(R$36-'Baseline scenario'!$D$4)/($E$5-'Baseline scenario'!$D$4))</f>
        <v>0</v>
      </c>
      <c r="S52" s="72">
        <f>IF(S$36&lt;=$D$5,$D21*(S$36-'Baseline scenario'!$D$4)/($D$5-'Baseline scenario'!$D$4))+IF(S$36&gt;$D$5,$E21*(S$36-'Baseline scenario'!$D$4)/($E$5-'Baseline scenario'!$D$4))</f>
        <v>0</v>
      </c>
      <c r="T52" s="72">
        <f>IF(T$36&lt;=$D$5,$D21*(T$36-'Baseline scenario'!$D$4)/($D$5-'Baseline scenario'!$D$4))+IF(T$36&gt;$D$5,$E21*(T$36-'Baseline scenario'!$D$4)/($E$5-'Baseline scenario'!$D$4))</f>
        <v>0</v>
      </c>
      <c r="U52" s="72">
        <f>IF(U$36&lt;=$D$5,$D21*(U$36-'Baseline scenario'!$D$4)/($D$5-'Baseline scenario'!$D$4))+IF(U$36&gt;$D$5,$E21*(U$36-'Baseline scenario'!$D$4)/($E$5-'Baseline scenario'!$D$4))</f>
        <v>0</v>
      </c>
      <c r="V52" s="72">
        <f>IF(V$36&lt;=$D$5,$D21*(V$36-'Baseline scenario'!$D$4)/($D$5-'Baseline scenario'!$D$4))+IF(V$36&gt;$D$5,$E21*(V$36-'Baseline scenario'!$D$4)/($E$5-'Baseline scenario'!$D$4))</f>
        <v>0</v>
      </c>
      <c r="W52" s="72">
        <f>IF(W$36&lt;=$D$5,$D21*(W$36-'Baseline scenario'!$D$4)/($D$5-'Baseline scenario'!$D$4))+IF(W$36&gt;$D$5,$E21*(W$36-'Baseline scenario'!$D$4)/($E$5-'Baseline scenario'!$D$4))</f>
        <v>0</v>
      </c>
      <c r="X52" s="72">
        <f>IF(X$36&lt;=$D$5,$D21*(X$36-'Baseline scenario'!$D$4)/($D$5-'Baseline scenario'!$D$4))+IF(X$36&gt;$D$5,$E21*(X$36-'Baseline scenario'!$D$4)/($E$5-'Baseline scenario'!$D$4))</f>
        <v>0</v>
      </c>
      <c r="Y52" s="72">
        <f>IF(Y$36&lt;=$D$5,$D21*(Y$36-'Baseline scenario'!$D$4)/($D$5-'Baseline scenario'!$D$4))+IF(Y$36&gt;$D$5,$E21*(Y$36-'Baseline scenario'!$D$4)/($E$5-'Baseline scenario'!$D$4))</f>
        <v>0</v>
      </c>
      <c r="Z52" s="72">
        <f>IF(Z$36&lt;=$D$5,$D21*(Z$36-'Baseline scenario'!$D$4)/($D$5-'Baseline scenario'!$D$4))+IF(Z$36&gt;$D$5,$E21*(Z$36-'Baseline scenario'!$D$4)/($E$5-'Baseline scenario'!$D$4))</f>
        <v>0</v>
      </c>
      <c r="AA52" s="72">
        <f>IF(AA$36&lt;=$D$5,$D21*(AA$36-'Baseline scenario'!$D$4)/($D$5-'Baseline scenario'!$D$4))+IF(AA$36&gt;$D$5,$E21*(AA$36-'Baseline scenario'!$D$4)/($E$5-'Baseline scenario'!$D$4))</f>
        <v>0</v>
      </c>
      <c r="AB52" s="72">
        <f>IF(AB$36&lt;=$D$5,$D21*(AB$36-'Baseline scenario'!$D$4)/($D$5-'Baseline scenario'!$D$4))+IF(AB$36&gt;$D$5,$E21*(AB$36-'Baseline scenario'!$D$4)/($E$5-'Baseline scenario'!$D$4))</f>
        <v>0</v>
      </c>
      <c r="AC52" s="72">
        <f>IF(AC$36&lt;=$D$5,$D21*(AC$36-'Baseline scenario'!$D$4)/($D$5-'Baseline scenario'!$D$4))+IF(AC$36&gt;$D$5,$E21*(AC$36-'Baseline scenario'!$D$4)/($E$5-'Baseline scenario'!$D$4))</f>
        <v>0</v>
      </c>
      <c r="AD52" s="72">
        <f>IF(AD$36&lt;=$D$5,$D21*(AD$36-'Baseline scenario'!$D$4)/($D$5-'Baseline scenario'!$D$4))+IF(AD$36&gt;$D$5,$E21*(AD$36-'Baseline scenario'!$D$4)/($E$5-'Baseline scenario'!$D$4))</f>
        <v>0</v>
      </c>
      <c r="AE52" s="72">
        <f>IF(AE$36&lt;=$D$5,$D21*(AE$36-'Baseline scenario'!$D$4)/($D$5-'Baseline scenario'!$D$4))+IF(AE$36&gt;$D$5,$E21*(AE$36-'Baseline scenario'!$D$4)/($E$5-'Baseline scenario'!$D$4))</f>
        <v>0</v>
      </c>
      <c r="AF52" s="194">
        <f>IF(AF$36&lt;=$D$5,$D21*(AF$36-'Baseline scenario'!$D$4)/($D$5-'Baseline scenario'!$D$4))+IF(AF$36&gt;$D$5,$E21*(AF$36-'Baseline scenario'!$D$4)/($E$5-'Baseline scenario'!$D$4))</f>
        <v>0</v>
      </c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</row>
    <row r="53" spans="2:53" x14ac:dyDescent="0.2">
      <c r="B53" s="328"/>
      <c r="C53" s="78" t="s">
        <v>66</v>
      </c>
      <c r="D53" s="72">
        <f>IF(D$36&lt;=$D$5,$D22*(D$36-'Baseline scenario'!$D$4)/($D$5-'Baseline scenario'!$D$4))+IF(D$36&gt;$D$5,$E22*(D$36-'Baseline scenario'!$D$4)/($E$5-'Baseline scenario'!$D$4))</f>
        <v>0</v>
      </c>
      <c r="E53" s="72">
        <f>IF(E$36&lt;=$D$5,$D22*(E$36-'Baseline scenario'!$D$4)/($D$5-'Baseline scenario'!$D$4))+IF(E$36&gt;$D$5,$E22*(E$36-'Baseline scenario'!$D$4)/($E$5-'Baseline scenario'!$D$4))</f>
        <v>0</v>
      </c>
      <c r="F53" s="72">
        <f>IF(F$36&lt;=$D$5,$D22*(F$36-'Baseline scenario'!$D$4)/($D$5-'Baseline scenario'!$D$4))+IF(F$36&gt;$D$5,$E22*(F$36-'Baseline scenario'!$D$4)/($E$5-'Baseline scenario'!$D$4))</f>
        <v>0</v>
      </c>
      <c r="G53" s="72">
        <f>IF(G$36&lt;=$D$5,$D22*(G$36-'Baseline scenario'!$D$4)/($D$5-'Baseline scenario'!$D$4))+IF(G$36&gt;$D$5,$E22*(G$36-'Baseline scenario'!$D$4)/($E$5-'Baseline scenario'!$D$4))</f>
        <v>0</v>
      </c>
      <c r="H53" s="72">
        <f>IF(H$36&lt;=$D$5,$D22*(H$36-'Baseline scenario'!$D$4)/($D$5-'Baseline scenario'!$D$4))+IF(H$36&gt;$D$5,$E22*(H$36-'Baseline scenario'!$D$4)/($E$5-'Baseline scenario'!$D$4))</f>
        <v>0</v>
      </c>
      <c r="I53" s="72">
        <f>IF(I$36&lt;=$D$5,$D22*(I$36-'Baseline scenario'!$D$4)/($D$5-'Baseline scenario'!$D$4))+IF(I$36&gt;$D$5,$E22*(I$36-'Baseline scenario'!$D$4)/($E$5-'Baseline scenario'!$D$4))</f>
        <v>0</v>
      </c>
      <c r="J53" s="72">
        <f>IF(J$36&lt;=$D$5,$D22*(J$36-'Baseline scenario'!$D$4)/($D$5-'Baseline scenario'!$D$4))+IF(J$36&gt;$D$5,$E22*(J$36-'Baseline scenario'!$D$4)/($E$5-'Baseline scenario'!$D$4))</f>
        <v>0</v>
      </c>
      <c r="K53" s="72">
        <f>IF(K$36&lt;=$D$5,$D22*(K$36-'Baseline scenario'!$D$4)/($D$5-'Baseline scenario'!$D$4))+IF(K$36&gt;$D$5,$E22*(K$36-'Baseline scenario'!$D$4)/($E$5-'Baseline scenario'!$D$4))</f>
        <v>0</v>
      </c>
      <c r="L53" s="72">
        <f>IF(L$36&lt;=$D$5,$D22*(L$36-'Baseline scenario'!$D$4)/($D$5-'Baseline scenario'!$D$4))+IF(L$36&gt;$D$5,$E22*(L$36-'Baseline scenario'!$D$4)/($E$5-'Baseline scenario'!$D$4))</f>
        <v>0</v>
      </c>
      <c r="M53" s="72">
        <f>IF(M$36&lt;=$D$5,$D22*(M$36-'Baseline scenario'!$D$4)/($D$5-'Baseline scenario'!$D$4))+IF(M$36&gt;$D$5,$E22*(M$36-'Baseline scenario'!$D$4)/($E$5-'Baseline scenario'!$D$4))</f>
        <v>0</v>
      </c>
      <c r="N53" s="72">
        <f>IF(N$36&lt;=$D$5,$D22*(N$36-'Baseline scenario'!$D$4)/($D$5-'Baseline scenario'!$D$4))+IF(N$36&gt;$D$5,$E22*(N$36-'Baseline scenario'!$D$4)/($E$5-'Baseline scenario'!$D$4))</f>
        <v>0</v>
      </c>
      <c r="O53" s="72">
        <f>IF(O$36&lt;=$D$5,$D22*(O$36-'Baseline scenario'!$D$4)/($D$5-'Baseline scenario'!$D$4))+IF(O$36&gt;$D$5,$E22*(O$36-'Baseline scenario'!$D$4)/($E$5-'Baseline scenario'!$D$4))</f>
        <v>0</v>
      </c>
      <c r="P53" s="72">
        <f>IF(P$36&lt;=$D$5,$D22*(P$36-'Baseline scenario'!$D$4)/($D$5-'Baseline scenario'!$D$4))+IF(P$36&gt;$D$5,$E22*(P$36-'Baseline scenario'!$D$4)/($E$5-'Baseline scenario'!$D$4))</f>
        <v>0</v>
      </c>
      <c r="Q53" s="72">
        <f>IF(Q$36&lt;=$D$5,$D22*(Q$36-'Baseline scenario'!$D$4)/($D$5-'Baseline scenario'!$D$4))+IF(Q$36&gt;$D$5,$E22*(Q$36-'Baseline scenario'!$D$4)/($E$5-'Baseline scenario'!$D$4))</f>
        <v>0</v>
      </c>
      <c r="R53" s="72">
        <f>IF(R$36&lt;=$D$5,$D22*(R$36-'Baseline scenario'!$D$4)/($D$5-'Baseline scenario'!$D$4))+IF(R$36&gt;$D$5,$E22*(R$36-'Baseline scenario'!$D$4)/($E$5-'Baseline scenario'!$D$4))</f>
        <v>0</v>
      </c>
      <c r="S53" s="72">
        <f>IF(S$36&lt;=$D$5,$D22*(S$36-'Baseline scenario'!$D$4)/($D$5-'Baseline scenario'!$D$4))+IF(S$36&gt;$D$5,$E22*(S$36-'Baseline scenario'!$D$4)/($E$5-'Baseline scenario'!$D$4))</f>
        <v>0</v>
      </c>
      <c r="T53" s="72">
        <f>IF(T$36&lt;=$D$5,$D22*(T$36-'Baseline scenario'!$D$4)/($D$5-'Baseline scenario'!$D$4))+IF(T$36&gt;$D$5,$E22*(T$36-'Baseline scenario'!$D$4)/($E$5-'Baseline scenario'!$D$4))</f>
        <v>0</v>
      </c>
      <c r="U53" s="72">
        <f>IF(U$36&lt;=$D$5,$D22*(U$36-'Baseline scenario'!$D$4)/($D$5-'Baseline scenario'!$D$4))+IF(U$36&gt;$D$5,$E22*(U$36-'Baseline scenario'!$D$4)/($E$5-'Baseline scenario'!$D$4))</f>
        <v>0</v>
      </c>
      <c r="V53" s="72">
        <f>IF(V$36&lt;=$D$5,$D22*(V$36-'Baseline scenario'!$D$4)/($D$5-'Baseline scenario'!$D$4))+IF(V$36&gt;$D$5,$E22*(V$36-'Baseline scenario'!$D$4)/($E$5-'Baseline scenario'!$D$4))</f>
        <v>0</v>
      </c>
      <c r="W53" s="72">
        <f>IF(W$36&lt;=$D$5,$D22*(W$36-'Baseline scenario'!$D$4)/($D$5-'Baseline scenario'!$D$4))+IF(W$36&gt;$D$5,$E22*(W$36-'Baseline scenario'!$D$4)/($E$5-'Baseline scenario'!$D$4))</f>
        <v>0</v>
      </c>
      <c r="X53" s="72">
        <f>IF(X$36&lt;=$D$5,$D22*(X$36-'Baseline scenario'!$D$4)/($D$5-'Baseline scenario'!$D$4))+IF(X$36&gt;$D$5,$E22*(X$36-'Baseline scenario'!$D$4)/($E$5-'Baseline scenario'!$D$4))</f>
        <v>0</v>
      </c>
      <c r="Y53" s="72">
        <f>IF(Y$36&lt;=$D$5,$D22*(Y$36-'Baseline scenario'!$D$4)/($D$5-'Baseline scenario'!$D$4))+IF(Y$36&gt;$D$5,$E22*(Y$36-'Baseline scenario'!$D$4)/($E$5-'Baseline scenario'!$D$4))</f>
        <v>0</v>
      </c>
      <c r="Z53" s="72">
        <f>IF(Z$36&lt;=$D$5,$D22*(Z$36-'Baseline scenario'!$D$4)/($D$5-'Baseline scenario'!$D$4))+IF(Z$36&gt;$D$5,$E22*(Z$36-'Baseline scenario'!$D$4)/($E$5-'Baseline scenario'!$D$4))</f>
        <v>0</v>
      </c>
      <c r="AA53" s="72">
        <f>IF(AA$36&lt;=$D$5,$D22*(AA$36-'Baseline scenario'!$D$4)/($D$5-'Baseline scenario'!$D$4))+IF(AA$36&gt;$D$5,$E22*(AA$36-'Baseline scenario'!$D$4)/($E$5-'Baseline scenario'!$D$4))</f>
        <v>0</v>
      </c>
      <c r="AB53" s="72">
        <f>IF(AB$36&lt;=$D$5,$D22*(AB$36-'Baseline scenario'!$D$4)/($D$5-'Baseline scenario'!$D$4))+IF(AB$36&gt;$D$5,$E22*(AB$36-'Baseline scenario'!$D$4)/($E$5-'Baseline scenario'!$D$4))</f>
        <v>0</v>
      </c>
      <c r="AC53" s="72">
        <f>IF(AC$36&lt;=$D$5,$D22*(AC$36-'Baseline scenario'!$D$4)/($D$5-'Baseline scenario'!$D$4))+IF(AC$36&gt;$D$5,$E22*(AC$36-'Baseline scenario'!$D$4)/($E$5-'Baseline scenario'!$D$4))</f>
        <v>0</v>
      </c>
      <c r="AD53" s="72">
        <f>IF(AD$36&lt;=$D$5,$D22*(AD$36-'Baseline scenario'!$D$4)/($D$5-'Baseline scenario'!$D$4))+IF(AD$36&gt;$D$5,$E22*(AD$36-'Baseline scenario'!$D$4)/($E$5-'Baseline scenario'!$D$4))</f>
        <v>0</v>
      </c>
      <c r="AE53" s="72">
        <f>IF(AE$36&lt;=$D$5,$D22*(AE$36-'Baseline scenario'!$D$4)/($D$5-'Baseline scenario'!$D$4))+IF(AE$36&gt;$D$5,$E22*(AE$36-'Baseline scenario'!$D$4)/($E$5-'Baseline scenario'!$D$4))</f>
        <v>0</v>
      </c>
      <c r="AF53" s="194">
        <f>IF(AF$36&lt;=$D$5,$D22*(AF$36-'Baseline scenario'!$D$4)/($D$5-'Baseline scenario'!$D$4))+IF(AF$36&gt;$D$5,$E22*(AF$36-'Baseline scenario'!$D$4)/($E$5-'Baseline scenario'!$D$4))</f>
        <v>0</v>
      </c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</row>
    <row r="54" spans="2:53" x14ac:dyDescent="0.2">
      <c r="B54" s="328"/>
      <c r="C54" s="78" t="s">
        <v>181</v>
      </c>
      <c r="D54" s="72">
        <f>IF(D$36&lt;=$D$5,$D23*(D$36-'Baseline scenario'!$D$4)/($D$5-'Baseline scenario'!$D$4))+IF(D$36&gt;$D$5,$E23*(D$36-'Baseline scenario'!$D$4)/($E$5-'Baseline scenario'!$D$4))</f>
        <v>0</v>
      </c>
      <c r="E54" s="72">
        <f>IF(E$36&lt;=$D$5,$D23*(E$36-'Baseline scenario'!$D$4)/($D$5-'Baseline scenario'!$D$4))+IF(E$36&gt;$D$5,$E23*(E$36-'Baseline scenario'!$D$4)/($E$5-'Baseline scenario'!$D$4))</f>
        <v>0</v>
      </c>
      <c r="F54" s="72">
        <f>IF(F$36&lt;=$D$5,$D23*(F$36-'Baseline scenario'!$D$4)/($D$5-'Baseline scenario'!$D$4))+IF(F$36&gt;$D$5,$E23*(F$36-'Baseline scenario'!$D$4)/($E$5-'Baseline scenario'!$D$4))</f>
        <v>0</v>
      </c>
      <c r="G54" s="72">
        <f>IF(G$36&lt;=$D$5,$D23*(G$36-'Baseline scenario'!$D$4)/($D$5-'Baseline scenario'!$D$4))+IF(G$36&gt;$D$5,$E23*(G$36-'Baseline scenario'!$D$4)/($E$5-'Baseline scenario'!$D$4))</f>
        <v>0</v>
      </c>
      <c r="H54" s="72">
        <f>IF(H$36&lt;=$D$5,$D23*(H$36-'Baseline scenario'!$D$4)/($D$5-'Baseline scenario'!$D$4))+IF(H$36&gt;$D$5,$E23*(H$36-'Baseline scenario'!$D$4)/($E$5-'Baseline scenario'!$D$4))</f>
        <v>0</v>
      </c>
      <c r="I54" s="72">
        <f>IF(I$36&lt;=$D$5,$D23*(I$36-'Baseline scenario'!$D$4)/($D$5-'Baseline scenario'!$D$4))+IF(I$36&gt;$D$5,$E23*(I$36-'Baseline scenario'!$D$4)/($E$5-'Baseline scenario'!$D$4))</f>
        <v>0</v>
      </c>
      <c r="J54" s="72">
        <f>IF(J$36&lt;=$D$5,$D23*(J$36-'Baseline scenario'!$D$4)/($D$5-'Baseline scenario'!$D$4))+IF(J$36&gt;$D$5,$E23*(J$36-'Baseline scenario'!$D$4)/($E$5-'Baseline scenario'!$D$4))</f>
        <v>0</v>
      </c>
      <c r="K54" s="72">
        <f>IF(K$36&lt;=$D$5,$D23*(K$36-'Baseline scenario'!$D$4)/($D$5-'Baseline scenario'!$D$4))+IF(K$36&gt;$D$5,$E23*(K$36-'Baseline scenario'!$D$4)/($E$5-'Baseline scenario'!$D$4))</f>
        <v>0</v>
      </c>
      <c r="L54" s="72">
        <f>IF(L$36&lt;=$D$5,$D23*(L$36-'Baseline scenario'!$D$4)/($D$5-'Baseline scenario'!$D$4))+IF(L$36&gt;$D$5,$E23*(L$36-'Baseline scenario'!$D$4)/($E$5-'Baseline scenario'!$D$4))</f>
        <v>0</v>
      </c>
      <c r="M54" s="72">
        <f>IF(M$36&lt;=$D$5,$D23*(M$36-'Baseline scenario'!$D$4)/($D$5-'Baseline scenario'!$D$4))+IF(M$36&gt;$D$5,$E23*(M$36-'Baseline scenario'!$D$4)/($E$5-'Baseline scenario'!$D$4))</f>
        <v>0</v>
      </c>
      <c r="N54" s="72">
        <f>IF(N$36&lt;=$D$5,$D23*(N$36-'Baseline scenario'!$D$4)/($D$5-'Baseline scenario'!$D$4))+IF(N$36&gt;$D$5,$E23*(N$36-'Baseline scenario'!$D$4)/($E$5-'Baseline scenario'!$D$4))</f>
        <v>0</v>
      </c>
      <c r="O54" s="72">
        <f>IF(O$36&lt;=$D$5,$D23*(O$36-'Baseline scenario'!$D$4)/($D$5-'Baseline scenario'!$D$4))+IF(O$36&gt;$D$5,$E23*(O$36-'Baseline scenario'!$D$4)/($E$5-'Baseline scenario'!$D$4))</f>
        <v>0</v>
      </c>
      <c r="P54" s="72">
        <f>IF(P$36&lt;=$D$5,$D23*(P$36-'Baseline scenario'!$D$4)/($D$5-'Baseline scenario'!$D$4))+IF(P$36&gt;$D$5,$E23*(P$36-'Baseline scenario'!$D$4)/($E$5-'Baseline scenario'!$D$4))</f>
        <v>0</v>
      </c>
      <c r="Q54" s="72">
        <f>IF(Q$36&lt;=$D$5,$D23*(Q$36-'Baseline scenario'!$D$4)/($D$5-'Baseline scenario'!$D$4))+IF(Q$36&gt;$D$5,$E23*(Q$36-'Baseline scenario'!$D$4)/($E$5-'Baseline scenario'!$D$4))</f>
        <v>0</v>
      </c>
      <c r="R54" s="72">
        <f>IF(R$36&lt;=$D$5,$D23*(R$36-'Baseline scenario'!$D$4)/($D$5-'Baseline scenario'!$D$4))+IF(R$36&gt;$D$5,$E23*(R$36-'Baseline scenario'!$D$4)/($E$5-'Baseline scenario'!$D$4))</f>
        <v>0</v>
      </c>
      <c r="S54" s="72">
        <f>IF(S$36&lt;=$D$5,$D23*(S$36-'Baseline scenario'!$D$4)/($D$5-'Baseline scenario'!$D$4))+IF(S$36&gt;$D$5,$E23*(S$36-'Baseline scenario'!$D$4)/($E$5-'Baseline scenario'!$D$4))</f>
        <v>0</v>
      </c>
      <c r="T54" s="72">
        <f>IF(T$36&lt;=$D$5,$D23*(T$36-'Baseline scenario'!$D$4)/($D$5-'Baseline scenario'!$D$4))+IF(T$36&gt;$D$5,$E23*(T$36-'Baseline scenario'!$D$4)/($E$5-'Baseline scenario'!$D$4))</f>
        <v>0</v>
      </c>
      <c r="U54" s="72">
        <f>IF(U$36&lt;=$D$5,$D23*(U$36-'Baseline scenario'!$D$4)/($D$5-'Baseline scenario'!$D$4))+IF(U$36&gt;$D$5,$E23*(U$36-'Baseline scenario'!$D$4)/($E$5-'Baseline scenario'!$D$4))</f>
        <v>0</v>
      </c>
      <c r="V54" s="72">
        <f>IF(V$36&lt;=$D$5,$D23*(V$36-'Baseline scenario'!$D$4)/($D$5-'Baseline scenario'!$D$4))+IF(V$36&gt;$D$5,$E23*(V$36-'Baseline scenario'!$D$4)/($E$5-'Baseline scenario'!$D$4))</f>
        <v>0</v>
      </c>
      <c r="W54" s="72">
        <f>IF(W$36&lt;=$D$5,$D23*(W$36-'Baseline scenario'!$D$4)/($D$5-'Baseline scenario'!$D$4))+IF(W$36&gt;$D$5,$E23*(W$36-'Baseline scenario'!$D$4)/($E$5-'Baseline scenario'!$D$4))</f>
        <v>0</v>
      </c>
      <c r="X54" s="72">
        <f>IF(X$36&lt;=$D$5,$D23*(X$36-'Baseline scenario'!$D$4)/($D$5-'Baseline scenario'!$D$4))+IF(X$36&gt;$D$5,$E23*(X$36-'Baseline scenario'!$D$4)/($E$5-'Baseline scenario'!$D$4))</f>
        <v>0</v>
      </c>
      <c r="Y54" s="72">
        <f>IF(Y$36&lt;=$D$5,$D23*(Y$36-'Baseline scenario'!$D$4)/($D$5-'Baseline scenario'!$D$4))+IF(Y$36&gt;$D$5,$E23*(Y$36-'Baseline scenario'!$D$4)/($E$5-'Baseline scenario'!$D$4))</f>
        <v>0</v>
      </c>
      <c r="Z54" s="72">
        <f>IF(Z$36&lt;=$D$5,$D23*(Z$36-'Baseline scenario'!$D$4)/($D$5-'Baseline scenario'!$D$4))+IF(Z$36&gt;$D$5,$E23*(Z$36-'Baseline scenario'!$D$4)/($E$5-'Baseline scenario'!$D$4))</f>
        <v>0</v>
      </c>
      <c r="AA54" s="72">
        <f>IF(AA$36&lt;=$D$5,$D23*(AA$36-'Baseline scenario'!$D$4)/($D$5-'Baseline scenario'!$D$4))+IF(AA$36&gt;$D$5,$E23*(AA$36-'Baseline scenario'!$D$4)/($E$5-'Baseline scenario'!$D$4))</f>
        <v>0</v>
      </c>
      <c r="AB54" s="72">
        <f>IF(AB$36&lt;=$D$5,$D23*(AB$36-'Baseline scenario'!$D$4)/($D$5-'Baseline scenario'!$D$4))+IF(AB$36&gt;$D$5,$E23*(AB$36-'Baseline scenario'!$D$4)/($E$5-'Baseline scenario'!$D$4))</f>
        <v>0</v>
      </c>
      <c r="AC54" s="72">
        <f>IF(AC$36&lt;=$D$5,$D23*(AC$36-'Baseline scenario'!$D$4)/($D$5-'Baseline scenario'!$D$4))+IF(AC$36&gt;$D$5,$E23*(AC$36-'Baseline scenario'!$D$4)/($E$5-'Baseline scenario'!$D$4))</f>
        <v>0</v>
      </c>
      <c r="AD54" s="72">
        <f>IF(AD$36&lt;=$D$5,$D23*(AD$36-'Baseline scenario'!$D$4)/($D$5-'Baseline scenario'!$D$4))+IF(AD$36&gt;$D$5,$E23*(AD$36-'Baseline scenario'!$D$4)/($E$5-'Baseline scenario'!$D$4))</f>
        <v>0</v>
      </c>
      <c r="AE54" s="72">
        <f>IF(AE$36&lt;=$D$5,$D23*(AE$36-'Baseline scenario'!$D$4)/($D$5-'Baseline scenario'!$D$4))+IF(AE$36&gt;$D$5,$E23*(AE$36-'Baseline scenario'!$D$4)/($E$5-'Baseline scenario'!$D$4))</f>
        <v>0</v>
      </c>
      <c r="AF54" s="194">
        <f>IF(AF$36&lt;=$D$5,$D23*(AF$36-'Baseline scenario'!$D$4)/($D$5-'Baseline scenario'!$D$4))+IF(AF$36&gt;$D$5,$E23*(AF$36-'Baseline scenario'!$D$4)/($E$5-'Baseline scenario'!$D$4))</f>
        <v>0</v>
      </c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</row>
    <row r="55" spans="2:53" x14ac:dyDescent="0.2">
      <c r="B55" s="328"/>
      <c r="C55" s="286" t="s">
        <v>59</v>
      </c>
      <c r="D55" s="72">
        <f>IF(D$36&lt;=$D$5,$D24*(D$36-'Baseline scenario'!$D$4)/($D$5-'Baseline scenario'!$D$4))+IF(D$36&gt;$D$5,$E24*(D$36-'Baseline scenario'!$D$4)/($E$5-'Baseline scenario'!$D$4))</f>
        <v>0</v>
      </c>
      <c r="E55" s="72">
        <f>IF(E$36&lt;=$D$5,$D24*(E$36-'Baseline scenario'!$D$4)/($D$5-'Baseline scenario'!$D$4))+IF(E$36&gt;$D$5,$E24*(E$36-'Baseline scenario'!$D$4)/($E$5-'Baseline scenario'!$D$4))</f>
        <v>0</v>
      </c>
      <c r="F55" s="72">
        <f>IF(F$36&lt;=$D$5,$D24*(F$36-'Baseline scenario'!$D$4)/($D$5-'Baseline scenario'!$D$4))+IF(F$36&gt;$D$5,$E24*(F$36-'Baseline scenario'!$D$4)/($E$5-'Baseline scenario'!$D$4))</f>
        <v>0</v>
      </c>
      <c r="G55" s="72">
        <f>IF(G$36&lt;=$D$5,$D24*(G$36-'Baseline scenario'!$D$4)/($D$5-'Baseline scenario'!$D$4))+IF(G$36&gt;$D$5,$E24*(G$36-'Baseline scenario'!$D$4)/($E$5-'Baseline scenario'!$D$4))</f>
        <v>0</v>
      </c>
      <c r="H55" s="72">
        <f>IF(H$36&lt;=$D$5,$D24*(H$36-'Baseline scenario'!$D$4)/($D$5-'Baseline scenario'!$D$4))+IF(H$36&gt;$D$5,$E24*(H$36-'Baseline scenario'!$D$4)/($E$5-'Baseline scenario'!$D$4))</f>
        <v>0</v>
      </c>
      <c r="I55" s="72">
        <f>IF(I$36&lt;=$D$5,$D24*(I$36-'Baseline scenario'!$D$4)/($D$5-'Baseline scenario'!$D$4))+IF(I$36&gt;$D$5,$E24*(I$36-'Baseline scenario'!$D$4)/($E$5-'Baseline scenario'!$D$4))</f>
        <v>0</v>
      </c>
      <c r="J55" s="72">
        <f>IF(J$36&lt;=$D$5,$D24*(J$36-'Baseline scenario'!$D$4)/($D$5-'Baseline scenario'!$D$4))+IF(J$36&gt;$D$5,$E24*(J$36-'Baseline scenario'!$D$4)/($E$5-'Baseline scenario'!$D$4))</f>
        <v>0</v>
      </c>
      <c r="K55" s="72">
        <f>IF(K$36&lt;=$D$5,$D24*(K$36-'Baseline scenario'!$D$4)/($D$5-'Baseline scenario'!$D$4))+IF(K$36&gt;$D$5,$E24*(K$36-'Baseline scenario'!$D$4)/($E$5-'Baseline scenario'!$D$4))</f>
        <v>0</v>
      </c>
      <c r="L55" s="72">
        <f>IF(L$36&lt;=$D$5,$D24*(L$36-'Baseline scenario'!$D$4)/($D$5-'Baseline scenario'!$D$4))+IF(L$36&gt;$D$5,$E24*(L$36-'Baseline scenario'!$D$4)/($E$5-'Baseline scenario'!$D$4))</f>
        <v>0</v>
      </c>
      <c r="M55" s="72">
        <f>IF(M$36&lt;=$D$5,$D24*(M$36-'Baseline scenario'!$D$4)/($D$5-'Baseline scenario'!$D$4))+IF(M$36&gt;$D$5,$E24*(M$36-'Baseline scenario'!$D$4)/($E$5-'Baseline scenario'!$D$4))</f>
        <v>0</v>
      </c>
      <c r="N55" s="72">
        <f>IF(N$36&lt;=$D$5,$D24*(N$36-'Baseline scenario'!$D$4)/($D$5-'Baseline scenario'!$D$4))+IF(N$36&gt;$D$5,$E24*(N$36-'Baseline scenario'!$D$4)/($E$5-'Baseline scenario'!$D$4))</f>
        <v>0</v>
      </c>
      <c r="O55" s="72">
        <f>IF(O$36&lt;=$D$5,$D24*(O$36-'Baseline scenario'!$D$4)/($D$5-'Baseline scenario'!$D$4))+IF(O$36&gt;$D$5,$E24*(O$36-'Baseline scenario'!$D$4)/($E$5-'Baseline scenario'!$D$4))</f>
        <v>0</v>
      </c>
      <c r="P55" s="72">
        <f>IF(P$36&lt;=$D$5,$D24*(P$36-'Baseline scenario'!$D$4)/($D$5-'Baseline scenario'!$D$4))+IF(P$36&gt;$D$5,$E24*(P$36-'Baseline scenario'!$D$4)/($E$5-'Baseline scenario'!$D$4))</f>
        <v>0</v>
      </c>
      <c r="Q55" s="72">
        <f>IF(Q$36&lt;=$D$5,$D24*(Q$36-'Baseline scenario'!$D$4)/($D$5-'Baseline scenario'!$D$4))+IF(Q$36&gt;$D$5,$E24*(Q$36-'Baseline scenario'!$D$4)/($E$5-'Baseline scenario'!$D$4))</f>
        <v>0</v>
      </c>
      <c r="R55" s="72">
        <f>IF(R$36&lt;=$D$5,$D24*(R$36-'Baseline scenario'!$D$4)/($D$5-'Baseline scenario'!$D$4))+IF(R$36&gt;$D$5,$E24*(R$36-'Baseline scenario'!$D$4)/($E$5-'Baseline scenario'!$D$4))</f>
        <v>0</v>
      </c>
      <c r="S55" s="72">
        <f>IF(S$36&lt;=$D$5,$D24*(S$36-'Baseline scenario'!$D$4)/($D$5-'Baseline scenario'!$D$4))+IF(S$36&gt;$D$5,$E24*(S$36-'Baseline scenario'!$D$4)/($E$5-'Baseline scenario'!$D$4))</f>
        <v>0</v>
      </c>
      <c r="T55" s="72">
        <f>IF(T$36&lt;=$D$5,$D24*(T$36-'Baseline scenario'!$D$4)/($D$5-'Baseline scenario'!$D$4))+IF(T$36&gt;$D$5,$E24*(T$36-'Baseline scenario'!$D$4)/($E$5-'Baseline scenario'!$D$4))</f>
        <v>0</v>
      </c>
      <c r="U55" s="72">
        <f>IF(U$36&lt;=$D$5,$D24*(U$36-'Baseline scenario'!$D$4)/($D$5-'Baseline scenario'!$D$4))+IF(U$36&gt;$D$5,$E24*(U$36-'Baseline scenario'!$D$4)/($E$5-'Baseline scenario'!$D$4))</f>
        <v>0</v>
      </c>
      <c r="V55" s="72">
        <f>IF(V$36&lt;=$D$5,$D24*(V$36-'Baseline scenario'!$D$4)/($D$5-'Baseline scenario'!$D$4))+IF(V$36&gt;$D$5,$E24*(V$36-'Baseline scenario'!$D$4)/($E$5-'Baseline scenario'!$D$4))</f>
        <v>0</v>
      </c>
      <c r="W55" s="72">
        <f>IF(W$36&lt;=$D$5,$D24*(W$36-'Baseline scenario'!$D$4)/($D$5-'Baseline scenario'!$D$4))+IF(W$36&gt;$D$5,$E24*(W$36-'Baseline scenario'!$D$4)/($E$5-'Baseline scenario'!$D$4))</f>
        <v>0</v>
      </c>
      <c r="X55" s="72">
        <f>IF(X$36&lt;=$D$5,$D24*(X$36-'Baseline scenario'!$D$4)/($D$5-'Baseline scenario'!$D$4))+IF(X$36&gt;$D$5,$E24*(X$36-'Baseline scenario'!$D$4)/($E$5-'Baseline scenario'!$D$4))</f>
        <v>0</v>
      </c>
      <c r="Y55" s="72">
        <f>IF(Y$36&lt;=$D$5,$D24*(Y$36-'Baseline scenario'!$D$4)/($D$5-'Baseline scenario'!$D$4))+IF(Y$36&gt;$D$5,$E24*(Y$36-'Baseline scenario'!$D$4)/($E$5-'Baseline scenario'!$D$4))</f>
        <v>0</v>
      </c>
      <c r="Z55" s="72">
        <f>IF(Z$36&lt;=$D$5,$D24*(Z$36-'Baseline scenario'!$D$4)/($D$5-'Baseline scenario'!$D$4))+IF(Z$36&gt;$D$5,$E24*(Z$36-'Baseline scenario'!$D$4)/($E$5-'Baseline scenario'!$D$4))</f>
        <v>0</v>
      </c>
      <c r="AA55" s="72">
        <f>IF(AA$36&lt;=$D$5,$D24*(AA$36-'Baseline scenario'!$D$4)/($D$5-'Baseline scenario'!$D$4))+IF(AA$36&gt;$D$5,$E24*(AA$36-'Baseline scenario'!$D$4)/($E$5-'Baseline scenario'!$D$4))</f>
        <v>0</v>
      </c>
      <c r="AB55" s="72">
        <f>IF(AB$36&lt;=$D$5,$D24*(AB$36-'Baseline scenario'!$D$4)/($D$5-'Baseline scenario'!$D$4))+IF(AB$36&gt;$D$5,$E24*(AB$36-'Baseline scenario'!$D$4)/($E$5-'Baseline scenario'!$D$4))</f>
        <v>0</v>
      </c>
      <c r="AC55" s="72">
        <f>IF(AC$36&lt;=$D$5,$D24*(AC$36-'Baseline scenario'!$D$4)/($D$5-'Baseline scenario'!$D$4))+IF(AC$36&gt;$D$5,$E24*(AC$36-'Baseline scenario'!$D$4)/($E$5-'Baseline scenario'!$D$4))</f>
        <v>0</v>
      </c>
      <c r="AD55" s="72">
        <f>IF(AD$36&lt;=$D$5,$D24*(AD$36-'Baseline scenario'!$D$4)/($D$5-'Baseline scenario'!$D$4))+IF(AD$36&gt;$D$5,$E24*(AD$36-'Baseline scenario'!$D$4)/($E$5-'Baseline scenario'!$D$4))</f>
        <v>0</v>
      </c>
      <c r="AE55" s="72">
        <f>IF(AE$36&lt;=$D$5,$D24*(AE$36-'Baseline scenario'!$D$4)/($D$5-'Baseline scenario'!$D$4))+IF(AE$36&gt;$D$5,$E24*(AE$36-'Baseline scenario'!$D$4)/($E$5-'Baseline scenario'!$D$4))</f>
        <v>0</v>
      </c>
      <c r="AF55" s="194">
        <f>IF(AF$36&lt;=$D$5,$D24*(AF$36-'Baseline scenario'!$D$4)/($D$5-'Baseline scenario'!$D$4))+IF(AF$36&gt;$D$5,$E24*(AF$36-'Baseline scenario'!$D$4)/($E$5-'Baseline scenario'!$D$4))</f>
        <v>0</v>
      </c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</row>
    <row r="56" spans="2:53" x14ac:dyDescent="0.2">
      <c r="B56" s="328"/>
      <c r="C56" s="286" t="s">
        <v>60</v>
      </c>
      <c r="D56" s="72">
        <f>IF(D$36&lt;=$D$5,$D25*(D$36-'Baseline scenario'!$D$4)/($D$5-'Baseline scenario'!$D$4))+IF(D$36&gt;$D$5,$E25*(D$36-'Baseline scenario'!$D$4)/($E$5-'Baseline scenario'!$D$4))</f>
        <v>0</v>
      </c>
      <c r="E56" s="72">
        <f>IF(E$36&lt;=$D$5,$D25*(E$36-'Baseline scenario'!$D$4)/($D$5-'Baseline scenario'!$D$4))+IF(E$36&gt;$D$5,$E25*(E$36-'Baseline scenario'!$D$4)/($E$5-'Baseline scenario'!$D$4))</f>
        <v>0</v>
      </c>
      <c r="F56" s="72">
        <f>IF(F$36&lt;=$D$5,$D25*(F$36-'Baseline scenario'!$D$4)/($D$5-'Baseline scenario'!$D$4))+IF(F$36&gt;$D$5,$E25*(F$36-'Baseline scenario'!$D$4)/($E$5-'Baseline scenario'!$D$4))</f>
        <v>0</v>
      </c>
      <c r="G56" s="72">
        <f>IF(G$36&lt;=$D$5,$D25*(G$36-'Baseline scenario'!$D$4)/($D$5-'Baseline scenario'!$D$4))+IF(G$36&gt;$D$5,$E25*(G$36-'Baseline scenario'!$D$4)/($E$5-'Baseline scenario'!$D$4))</f>
        <v>0</v>
      </c>
      <c r="H56" s="72">
        <f>IF(H$36&lt;=$D$5,$D25*(H$36-'Baseline scenario'!$D$4)/($D$5-'Baseline scenario'!$D$4))+IF(H$36&gt;$D$5,$E25*(H$36-'Baseline scenario'!$D$4)/($E$5-'Baseline scenario'!$D$4))</f>
        <v>0</v>
      </c>
      <c r="I56" s="72">
        <f>IF(I$36&lt;=$D$5,$D25*(I$36-'Baseline scenario'!$D$4)/($D$5-'Baseline scenario'!$D$4))+IF(I$36&gt;$D$5,$E25*(I$36-'Baseline scenario'!$D$4)/($E$5-'Baseline scenario'!$D$4))</f>
        <v>0</v>
      </c>
      <c r="J56" s="72">
        <f>IF(J$36&lt;=$D$5,$D25*(J$36-'Baseline scenario'!$D$4)/($D$5-'Baseline scenario'!$D$4))+IF(J$36&gt;$D$5,$E25*(J$36-'Baseline scenario'!$D$4)/($E$5-'Baseline scenario'!$D$4))</f>
        <v>0</v>
      </c>
      <c r="K56" s="72">
        <f>IF(K$36&lt;=$D$5,$D25*(K$36-'Baseline scenario'!$D$4)/($D$5-'Baseline scenario'!$D$4))+IF(K$36&gt;$D$5,$E25*(K$36-'Baseline scenario'!$D$4)/($E$5-'Baseline scenario'!$D$4))</f>
        <v>0</v>
      </c>
      <c r="L56" s="72">
        <f>IF(L$36&lt;=$D$5,$D25*(L$36-'Baseline scenario'!$D$4)/($D$5-'Baseline scenario'!$D$4))+IF(L$36&gt;$D$5,$E25*(L$36-'Baseline scenario'!$D$4)/($E$5-'Baseline scenario'!$D$4))</f>
        <v>0</v>
      </c>
      <c r="M56" s="72">
        <f>IF(M$36&lt;=$D$5,$D25*(M$36-'Baseline scenario'!$D$4)/($D$5-'Baseline scenario'!$D$4))+IF(M$36&gt;$D$5,$E25*(M$36-'Baseline scenario'!$D$4)/($E$5-'Baseline scenario'!$D$4))</f>
        <v>0</v>
      </c>
      <c r="N56" s="72">
        <f>IF(N$36&lt;=$D$5,$D25*(N$36-'Baseline scenario'!$D$4)/($D$5-'Baseline scenario'!$D$4))+IF(N$36&gt;$D$5,$E25*(N$36-'Baseline scenario'!$D$4)/($E$5-'Baseline scenario'!$D$4))</f>
        <v>0</v>
      </c>
      <c r="O56" s="72">
        <f>IF(O$36&lt;=$D$5,$D25*(O$36-'Baseline scenario'!$D$4)/($D$5-'Baseline scenario'!$D$4))+IF(O$36&gt;$D$5,$E25*(O$36-'Baseline scenario'!$D$4)/($E$5-'Baseline scenario'!$D$4))</f>
        <v>0</v>
      </c>
      <c r="P56" s="72">
        <f>IF(P$36&lt;=$D$5,$D25*(P$36-'Baseline scenario'!$D$4)/($D$5-'Baseline scenario'!$D$4))+IF(P$36&gt;$D$5,$E25*(P$36-'Baseline scenario'!$D$4)/($E$5-'Baseline scenario'!$D$4))</f>
        <v>0</v>
      </c>
      <c r="Q56" s="72">
        <f>IF(Q$36&lt;=$D$5,$D25*(Q$36-'Baseline scenario'!$D$4)/($D$5-'Baseline scenario'!$D$4))+IF(Q$36&gt;$D$5,$E25*(Q$36-'Baseline scenario'!$D$4)/($E$5-'Baseline scenario'!$D$4))</f>
        <v>0</v>
      </c>
      <c r="R56" s="72">
        <f>IF(R$36&lt;=$D$5,$D25*(R$36-'Baseline scenario'!$D$4)/($D$5-'Baseline scenario'!$D$4))+IF(R$36&gt;$D$5,$E25*(R$36-'Baseline scenario'!$D$4)/($E$5-'Baseline scenario'!$D$4))</f>
        <v>0</v>
      </c>
      <c r="S56" s="72">
        <f>IF(S$36&lt;=$D$5,$D25*(S$36-'Baseline scenario'!$D$4)/($D$5-'Baseline scenario'!$D$4))+IF(S$36&gt;$D$5,$E25*(S$36-'Baseline scenario'!$D$4)/($E$5-'Baseline scenario'!$D$4))</f>
        <v>0</v>
      </c>
      <c r="T56" s="72">
        <f>IF(T$36&lt;=$D$5,$D25*(T$36-'Baseline scenario'!$D$4)/($D$5-'Baseline scenario'!$D$4))+IF(T$36&gt;$D$5,$E25*(T$36-'Baseline scenario'!$D$4)/($E$5-'Baseline scenario'!$D$4))</f>
        <v>0</v>
      </c>
      <c r="U56" s="72">
        <f>IF(U$36&lt;=$D$5,$D25*(U$36-'Baseline scenario'!$D$4)/($D$5-'Baseline scenario'!$D$4))+IF(U$36&gt;$D$5,$E25*(U$36-'Baseline scenario'!$D$4)/($E$5-'Baseline scenario'!$D$4))</f>
        <v>0</v>
      </c>
      <c r="V56" s="72">
        <f>IF(V$36&lt;=$D$5,$D25*(V$36-'Baseline scenario'!$D$4)/($D$5-'Baseline scenario'!$D$4))+IF(V$36&gt;$D$5,$E25*(V$36-'Baseline scenario'!$D$4)/($E$5-'Baseline scenario'!$D$4))</f>
        <v>0</v>
      </c>
      <c r="W56" s="72">
        <f>IF(W$36&lt;=$D$5,$D25*(W$36-'Baseline scenario'!$D$4)/($D$5-'Baseline scenario'!$D$4))+IF(W$36&gt;$D$5,$E25*(W$36-'Baseline scenario'!$D$4)/($E$5-'Baseline scenario'!$D$4))</f>
        <v>0</v>
      </c>
      <c r="X56" s="72">
        <f>IF(X$36&lt;=$D$5,$D25*(X$36-'Baseline scenario'!$D$4)/($D$5-'Baseline scenario'!$D$4))+IF(X$36&gt;$D$5,$E25*(X$36-'Baseline scenario'!$D$4)/($E$5-'Baseline scenario'!$D$4))</f>
        <v>0</v>
      </c>
      <c r="Y56" s="72">
        <f>IF(Y$36&lt;=$D$5,$D25*(Y$36-'Baseline scenario'!$D$4)/($D$5-'Baseline scenario'!$D$4))+IF(Y$36&gt;$D$5,$E25*(Y$36-'Baseline scenario'!$D$4)/($E$5-'Baseline scenario'!$D$4))</f>
        <v>0</v>
      </c>
      <c r="Z56" s="72">
        <f>IF(Z$36&lt;=$D$5,$D25*(Z$36-'Baseline scenario'!$D$4)/($D$5-'Baseline scenario'!$D$4))+IF(Z$36&gt;$D$5,$E25*(Z$36-'Baseline scenario'!$D$4)/($E$5-'Baseline scenario'!$D$4))</f>
        <v>0</v>
      </c>
      <c r="AA56" s="72">
        <f>IF(AA$36&lt;=$D$5,$D25*(AA$36-'Baseline scenario'!$D$4)/($D$5-'Baseline scenario'!$D$4))+IF(AA$36&gt;$D$5,$E25*(AA$36-'Baseline scenario'!$D$4)/($E$5-'Baseline scenario'!$D$4))</f>
        <v>0</v>
      </c>
      <c r="AB56" s="72">
        <f>IF(AB$36&lt;=$D$5,$D25*(AB$36-'Baseline scenario'!$D$4)/($D$5-'Baseline scenario'!$D$4))+IF(AB$36&gt;$D$5,$E25*(AB$36-'Baseline scenario'!$D$4)/($E$5-'Baseline scenario'!$D$4))</f>
        <v>0</v>
      </c>
      <c r="AC56" s="72">
        <f>IF(AC$36&lt;=$D$5,$D25*(AC$36-'Baseline scenario'!$D$4)/($D$5-'Baseline scenario'!$D$4))+IF(AC$36&gt;$D$5,$E25*(AC$36-'Baseline scenario'!$D$4)/($E$5-'Baseline scenario'!$D$4))</f>
        <v>0</v>
      </c>
      <c r="AD56" s="72">
        <f>IF(AD$36&lt;=$D$5,$D25*(AD$36-'Baseline scenario'!$D$4)/($D$5-'Baseline scenario'!$D$4))+IF(AD$36&gt;$D$5,$E25*(AD$36-'Baseline scenario'!$D$4)/($E$5-'Baseline scenario'!$D$4))</f>
        <v>0</v>
      </c>
      <c r="AE56" s="72">
        <f>IF(AE$36&lt;=$D$5,$D25*(AE$36-'Baseline scenario'!$D$4)/($D$5-'Baseline scenario'!$D$4))+IF(AE$36&gt;$D$5,$E25*(AE$36-'Baseline scenario'!$D$4)/($E$5-'Baseline scenario'!$D$4))</f>
        <v>0</v>
      </c>
      <c r="AF56" s="194">
        <f>IF(AF$36&lt;=$D$5,$D25*(AF$36-'Baseline scenario'!$D$4)/($D$5-'Baseline scenario'!$D$4))+IF(AF$36&gt;$D$5,$E25*(AF$36-'Baseline scenario'!$D$4)/($E$5-'Baseline scenario'!$D$4))</f>
        <v>0</v>
      </c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</row>
    <row r="57" spans="2:53" x14ac:dyDescent="0.2">
      <c r="B57" s="328"/>
      <c r="C57" s="286" t="s">
        <v>61</v>
      </c>
      <c r="D57" s="72">
        <f>IF(D$36&lt;=$D$5,$D26*(D$36-'Baseline scenario'!$D$4)/($D$5-'Baseline scenario'!$D$4))+IF(D$36&gt;$D$5,$E26*(D$36-'Baseline scenario'!$D$4)/($E$5-'Baseline scenario'!$D$4))</f>
        <v>0</v>
      </c>
      <c r="E57" s="72">
        <f>IF(E$36&lt;=$D$5,$D26*(E$36-'Baseline scenario'!$D$4)/($D$5-'Baseline scenario'!$D$4))+IF(E$36&gt;$D$5,$E26*(E$36-'Baseline scenario'!$D$4)/($E$5-'Baseline scenario'!$D$4))</f>
        <v>0</v>
      </c>
      <c r="F57" s="72">
        <f>IF(F$36&lt;=$D$5,$D26*(F$36-'Baseline scenario'!$D$4)/($D$5-'Baseline scenario'!$D$4))+IF(F$36&gt;$D$5,$E26*(F$36-'Baseline scenario'!$D$4)/($E$5-'Baseline scenario'!$D$4))</f>
        <v>0</v>
      </c>
      <c r="G57" s="72">
        <f>IF(G$36&lt;=$D$5,$D26*(G$36-'Baseline scenario'!$D$4)/($D$5-'Baseline scenario'!$D$4))+IF(G$36&gt;$D$5,$E26*(G$36-'Baseline scenario'!$D$4)/($E$5-'Baseline scenario'!$D$4))</f>
        <v>0</v>
      </c>
      <c r="H57" s="72">
        <f>IF(H$36&lt;=$D$5,$D26*(H$36-'Baseline scenario'!$D$4)/($D$5-'Baseline scenario'!$D$4))+IF(H$36&gt;$D$5,$E26*(H$36-'Baseline scenario'!$D$4)/($E$5-'Baseline scenario'!$D$4))</f>
        <v>0</v>
      </c>
      <c r="I57" s="72">
        <f>IF(I$36&lt;=$D$5,$D26*(I$36-'Baseline scenario'!$D$4)/($D$5-'Baseline scenario'!$D$4))+IF(I$36&gt;$D$5,$E26*(I$36-'Baseline scenario'!$D$4)/($E$5-'Baseline scenario'!$D$4))</f>
        <v>0</v>
      </c>
      <c r="J57" s="72">
        <f>IF(J$36&lt;=$D$5,$D26*(J$36-'Baseline scenario'!$D$4)/($D$5-'Baseline scenario'!$D$4))+IF(J$36&gt;$D$5,$E26*(J$36-'Baseline scenario'!$D$4)/($E$5-'Baseline scenario'!$D$4))</f>
        <v>0</v>
      </c>
      <c r="K57" s="72">
        <f>IF(K$36&lt;=$D$5,$D26*(K$36-'Baseline scenario'!$D$4)/($D$5-'Baseline scenario'!$D$4))+IF(K$36&gt;$D$5,$E26*(K$36-'Baseline scenario'!$D$4)/($E$5-'Baseline scenario'!$D$4))</f>
        <v>0</v>
      </c>
      <c r="L57" s="72">
        <f>IF(L$36&lt;=$D$5,$D26*(L$36-'Baseline scenario'!$D$4)/($D$5-'Baseline scenario'!$D$4))+IF(L$36&gt;$D$5,$E26*(L$36-'Baseline scenario'!$D$4)/($E$5-'Baseline scenario'!$D$4))</f>
        <v>0</v>
      </c>
      <c r="M57" s="72">
        <f>IF(M$36&lt;=$D$5,$D26*(M$36-'Baseline scenario'!$D$4)/($D$5-'Baseline scenario'!$D$4))+IF(M$36&gt;$D$5,$E26*(M$36-'Baseline scenario'!$D$4)/($E$5-'Baseline scenario'!$D$4))</f>
        <v>0</v>
      </c>
      <c r="N57" s="72">
        <f>IF(N$36&lt;=$D$5,$D26*(N$36-'Baseline scenario'!$D$4)/($D$5-'Baseline scenario'!$D$4))+IF(N$36&gt;$D$5,$E26*(N$36-'Baseline scenario'!$D$4)/($E$5-'Baseline scenario'!$D$4))</f>
        <v>0</v>
      </c>
      <c r="O57" s="72">
        <f>IF(O$36&lt;=$D$5,$D26*(O$36-'Baseline scenario'!$D$4)/($D$5-'Baseline scenario'!$D$4))+IF(O$36&gt;$D$5,$E26*(O$36-'Baseline scenario'!$D$4)/($E$5-'Baseline scenario'!$D$4))</f>
        <v>0</v>
      </c>
      <c r="P57" s="72">
        <f>IF(P$36&lt;=$D$5,$D26*(P$36-'Baseline scenario'!$D$4)/($D$5-'Baseline scenario'!$D$4))+IF(P$36&gt;$D$5,$E26*(P$36-'Baseline scenario'!$D$4)/($E$5-'Baseline scenario'!$D$4))</f>
        <v>0</v>
      </c>
      <c r="Q57" s="72">
        <f>IF(Q$36&lt;=$D$5,$D26*(Q$36-'Baseline scenario'!$D$4)/($D$5-'Baseline scenario'!$D$4))+IF(Q$36&gt;$D$5,$E26*(Q$36-'Baseline scenario'!$D$4)/($E$5-'Baseline scenario'!$D$4))</f>
        <v>0</v>
      </c>
      <c r="R57" s="72">
        <f>IF(R$36&lt;=$D$5,$D26*(R$36-'Baseline scenario'!$D$4)/($D$5-'Baseline scenario'!$D$4))+IF(R$36&gt;$D$5,$E26*(R$36-'Baseline scenario'!$D$4)/($E$5-'Baseline scenario'!$D$4))</f>
        <v>0</v>
      </c>
      <c r="S57" s="72">
        <f>IF(S$36&lt;=$D$5,$D26*(S$36-'Baseline scenario'!$D$4)/($D$5-'Baseline scenario'!$D$4))+IF(S$36&gt;$D$5,$E26*(S$36-'Baseline scenario'!$D$4)/($E$5-'Baseline scenario'!$D$4))</f>
        <v>0</v>
      </c>
      <c r="T57" s="72">
        <f>IF(T$36&lt;=$D$5,$D26*(T$36-'Baseline scenario'!$D$4)/($D$5-'Baseline scenario'!$D$4))+IF(T$36&gt;$D$5,$E26*(T$36-'Baseline scenario'!$D$4)/($E$5-'Baseline scenario'!$D$4))</f>
        <v>0</v>
      </c>
      <c r="U57" s="72">
        <f>IF(U$36&lt;=$D$5,$D26*(U$36-'Baseline scenario'!$D$4)/($D$5-'Baseline scenario'!$D$4))+IF(U$36&gt;$D$5,$E26*(U$36-'Baseline scenario'!$D$4)/($E$5-'Baseline scenario'!$D$4))</f>
        <v>0</v>
      </c>
      <c r="V57" s="72">
        <f>IF(V$36&lt;=$D$5,$D26*(V$36-'Baseline scenario'!$D$4)/($D$5-'Baseline scenario'!$D$4))+IF(V$36&gt;$D$5,$E26*(V$36-'Baseline scenario'!$D$4)/($E$5-'Baseline scenario'!$D$4))</f>
        <v>0</v>
      </c>
      <c r="W57" s="72">
        <f>IF(W$36&lt;=$D$5,$D26*(W$36-'Baseline scenario'!$D$4)/($D$5-'Baseline scenario'!$D$4))+IF(W$36&gt;$D$5,$E26*(W$36-'Baseline scenario'!$D$4)/($E$5-'Baseline scenario'!$D$4))</f>
        <v>0</v>
      </c>
      <c r="X57" s="72">
        <f>IF(X$36&lt;=$D$5,$D26*(X$36-'Baseline scenario'!$D$4)/($D$5-'Baseline scenario'!$D$4))+IF(X$36&gt;$D$5,$E26*(X$36-'Baseline scenario'!$D$4)/($E$5-'Baseline scenario'!$D$4))</f>
        <v>0</v>
      </c>
      <c r="Y57" s="72">
        <f>IF(Y$36&lt;=$D$5,$D26*(Y$36-'Baseline scenario'!$D$4)/($D$5-'Baseline scenario'!$D$4))+IF(Y$36&gt;$D$5,$E26*(Y$36-'Baseline scenario'!$D$4)/($E$5-'Baseline scenario'!$D$4))</f>
        <v>0</v>
      </c>
      <c r="Z57" s="72">
        <f>IF(Z$36&lt;=$D$5,$D26*(Z$36-'Baseline scenario'!$D$4)/($D$5-'Baseline scenario'!$D$4))+IF(Z$36&gt;$D$5,$E26*(Z$36-'Baseline scenario'!$D$4)/($E$5-'Baseline scenario'!$D$4))</f>
        <v>0</v>
      </c>
      <c r="AA57" s="72">
        <f>IF(AA$36&lt;=$D$5,$D26*(AA$36-'Baseline scenario'!$D$4)/($D$5-'Baseline scenario'!$D$4))+IF(AA$36&gt;$D$5,$E26*(AA$36-'Baseline scenario'!$D$4)/($E$5-'Baseline scenario'!$D$4))</f>
        <v>0</v>
      </c>
      <c r="AB57" s="72">
        <f>IF(AB$36&lt;=$D$5,$D26*(AB$36-'Baseline scenario'!$D$4)/($D$5-'Baseline scenario'!$D$4))+IF(AB$36&gt;$D$5,$E26*(AB$36-'Baseline scenario'!$D$4)/($E$5-'Baseline scenario'!$D$4))</f>
        <v>0</v>
      </c>
      <c r="AC57" s="72">
        <f>IF(AC$36&lt;=$D$5,$D26*(AC$36-'Baseline scenario'!$D$4)/($D$5-'Baseline scenario'!$D$4))+IF(AC$36&gt;$D$5,$E26*(AC$36-'Baseline scenario'!$D$4)/($E$5-'Baseline scenario'!$D$4))</f>
        <v>0</v>
      </c>
      <c r="AD57" s="72">
        <f>IF(AD$36&lt;=$D$5,$D26*(AD$36-'Baseline scenario'!$D$4)/($D$5-'Baseline scenario'!$D$4))+IF(AD$36&gt;$D$5,$E26*(AD$36-'Baseline scenario'!$D$4)/($E$5-'Baseline scenario'!$D$4))</f>
        <v>0</v>
      </c>
      <c r="AE57" s="72">
        <f>IF(AE$36&lt;=$D$5,$D26*(AE$36-'Baseline scenario'!$D$4)/($D$5-'Baseline scenario'!$D$4))+IF(AE$36&gt;$D$5,$E26*(AE$36-'Baseline scenario'!$D$4)/($E$5-'Baseline scenario'!$D$4))</f>
        <v>0</v>
      </c>
      <c r="AF57" s="194">
        <f>IF(AF$36&lt;=$D$5,$D26*(AF$36-'Baseline scenario'!$D$4)/($D$5-'Baseline scenario'!$D$4))+IF(AF$36&gt;$D$5,$E26*(AF$36-'Baseline scenario'!$D$4)/($E$5-'Baseline scenario'!$D$4))</f>
        <v>0</v>
      </c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</row>
    <row r="58" spans="2:53" x14ac:dyDescent="0.2">
      <c r="B58" s="328"/>
      <c r="C58" s="286" t="s">
        <v>62</v>
      </c>
      <c r="D58" s="72">
        <f>IF(D$36&lt;=$D$5,$D27*(D$36-'Baseline scenario'!$D$4)/($D$5-'Baseline scenario'!$D$4))+IF(D$36&gt;$D$5,$E27*(D$36-'Baseline scenario'!$D$4)/($E$5-'Baseline scenario'!$D$4))</f>
        <v>0</v>
      </c>
      <c r="E58" s="72">
        <f>IF(E$36&lt;=$D$5,$D27*(E$36-'Baseline scenario'!$D$4)/($D$5-'Baseline scenario'!$D$4))+IF(E$36&gt;$D$5,$E27*(E$36-'Baseline scenario'!$D$4)/($E$5-'Baseline scenario'!$D$4))</f>
        <v>0</v>
      </c>
      <c r="F58" s="72">
        <f>IF(F$36&lt;=$D$5,$D27*(F$36-'Baseline scenario'!$D$4)/($D$5-'Baseline scenario'!$D$4))+IF(F$36&gt;$D$5,$E27*(F$36-'Baseline scenario'!$D$4)/($E$5-'Baseline scenario'!$D$4))</f>
        <v>0</v>
      </c>
      <c r="G58" s="72">
        <f>IF(G$36&lt;=$D$5,$D27*(G$36-'Baseline scenario'!$D$4)/($D$5-'Baseline scenario'!$D$4))+IF(G$36&gt;$D$5,$E27*(G$36-'Baseline scenario'!$D$4)/($E$5-'Baseline scenario'!$D$4))</f>
        <v>0</v>
      </c>
      <c r="H58" s="72">
        <f>IF(H$36&lt;=$D$5,$D27*(H$36-'Baseline scenario'!$D$4)/($D$5-'Baseline scenario'!$D$4))+IF(H$36&gt;$D$5,$E27*(H$36-'Baseline scenario'!$D$4)/($E$5-'Baseline scenario'!$D$4))</f>
        <v>0</v>
      </c>
      <c r="I58" s="72">
        <f>IF(I$36&lt;=$D$5,$D27*(I$36-'Baseline scenario'!$D$4)/($D$5-'Baseline scenario'!$D$4))+IF(I$36&gt;$D$5,$E27*(I$36-'Baseline scenario'!$D$4)/($E$5-'Baseline scenario'!$D$4))</f>
        <v>0</v>
      </c>
      <c r="J58" s="72">
        <f>IF(J$36&lt;=$D$5,$D27*(J$36-'Baseline scenario'!$D$4)/($D$5-'Baseline scenario'!$D$4))+IF(J$36&gt;$D$5,$E27*(J$36-'Baseline scenario'!$D$4)/($E$5-'Baseline scenario'!$D$4))</f>
        <v>0</v>
      </c>
      <c r="K58" s="72">
        <f>IF(K$36&lt;=$D$5,$D27*(K$36-'Baseline scenario'!$D$4)/($D$5-'Baseline scenario'!$D$4))+IF(K$36&gt;$D$5,$E27*(K$36-'Baseline scenario'!$D$4)/($E$5-'Baseline scenario'!$D$4))</f>
        <v>0</v>
      </c>
      <c r="L58" s="72">
        <f>IF(L$36&lt;=$D$5,$D27*(L$36-'Baseline scenario'!$D$4)/($D$5-'Baseline scenario'!$D$4))+IF(L$36&gt;$D$5,$E27*(L$36-'Baseline scenario'!$D$4)/($E$5-'Baseline scenario'!$D$4))</f>
        <v>0</v>
      </c>
      <c r="M58" s="72">
        <f>IF(M$36&lt;=$D$5,$D27*(M$36-'Baseline scenario'!$D$4)/($D$5-'Baseline scenario'!$D$4))+IF(M$36&gt;$D$5,$E27*(M$36-'Baseline scenario'!$D$4)/($E$5-'Baseline scenario'!$D$4))</f>
        <v>0</v>
      </c>
      <c r="N58" s="72">
        <f>IF(N$36&lt;=$D$5,$D27*(N$36-'Baseline scenario'!$D$4)/($D$5-'Baseline scenario'!$D$4))+IF(N$36&gt;$D$5,$E27*(N$36-'Baseline scenario'!$D$4)/($E$5-'Baseline scenario'!$D$4))</f>
        <v>0</v>
      </c>
      <c r="O58" s="72">
        <f>IF(O$36&lt;=$D$5,$D27*(O$36-'Baseline scenario'!$D$4)/($D$5-'Baseline scenario'!$D$4))+IF(O$36&gt;$D$5,$E27*(O$36-'Baseline scenario'!$D$4)/($E$5-'Baseline scenario'!$D$4))</f>
        <v>0</v>
      </c>
      <c r="P58" s="72">
        <f>IF(P$36&lt;=$D$5,$D27*(P$36-'Baseline scenario'!$D$4)/($D$5-'Baseline scenario'!$D$4))+IF(P$36&gt;$D$5,$E27*(P$36-'Baseline scenario'!$D$4)/($E$5-'Baseline scenario'!$D$4))</f>
        <v>0</v>
      </c>
      <c r="Q58" s="72">
        <f>IF(Q$36&lt;=$D$5,$D27*(Q$36-'Baseline scenario'!$D$4)/($D$5-'Baseline scenario'!$D$4))+IF(Q$36&gt;$D$5,$E27*(Q$36-'Baseline scenario'!$D$4)/($E$5-'Baseline scenario'!$D$4))</f>
        <v>0</v>
      </c>
      <c r="R58" s="72">
        <f>IF(R$36&lt;=$D$5,$D27*(R$36-'Baseline scenario'!$D$4)/($D$5-'Baseline scenario'!$D$4))+IF(R$36&gt;$D$5,$E27*(R$36-'Baseline scenario'!$D$4)/($E$5-'Baseline scenario'!$D$4))</f>
        <v>0</v>
      </c>
      <c r="S58" s="72">
        <f>IF(S$36&lt;=$D$5,$D27*(S$36-'Baseline scenario'!$D$4)/($D$5-'Baseline scenario'!$D$4))+IF(S$36&gt;$D$5,$E27*(S$36-'Baseline scenario'!$D$4)/($E$5-'Baseline scenario'!$D$4))</f>
        <v>0</v>
      </c>
      <c r="T58" s="72">
        <f>IF(T$36&lt;=$D$5,$D27*(T$36-'Baseline scenario'!$D$4)/($D$5-'Baseline scenario'!$D$4))+IF(T$36&gt;$D$5,$E27*(T$36-'Baseline scenario'!$D$4)/($E$5-'Baseline scenario'!$D$4))</f>
        <v>0</v>
      </c>
      <c r="U58" s="72">
        <f>IF(U$36&lt;=$D$5,$D27*(U$36-'Baseline scenario'!$D$4)/($D$5-'Baseline scenario'!$D$4))+IF(U$36&gt;$D$5,$E27*(U$36-'Baseline scenario'!$D$4)/($E$5-'Baseline scenario'!$D$4))</f>
        <v>0</v>
      </c>
      <c r="V58" s="72">
        <f>IF(V$36&lt;=$D$5,$D27*(V$36-'Baseline scenario'!$D$4)/($D$5-'Baseline scenario'!$D$4))+IF(V$36&gt;$D$5,$E27*(V$36-'Baseline scenario'!$D$4)/($E$5-'Baseline scenario'!$D$4))</f>
        <v>0</v>
      </c>
      <c r="W58" s="72">
        <f>IF(W$36&lt;=$D$5,$D27*(W$36-'Baseline scenario'!$D$4)/($D$5-'Baseline scenario'!$D$4))+IF(W$36&gt;$D$5,$E27*(W$36-'Baseline scenario'!$D$4)/($E$5-'Baseline scenario'!$D$4))</f>
        <v>0</v>
      </c>
      <c r="X58" s="72">
        <f>IF(X$36&lt;=$D$5,$D27*(X$36-'Baseline scenario'!$D$4)/($D$5-'Baseline scenario'!$D$4))+IF(X$36&gt;$D$5,$E27*(X$36-'Baseline scenario'!$D$4)/($E$5-'Baseline scenario'!$D$4))</f>
        <v>0</v>
      </c>
      <c r="Y58" s="72">
        <f>IF(Y$36&lt;=$D$5,$D27*(Y$36-'Baseline scenario'!$D$4)/($D$5-'Baseline scenario'!$D$4))+IF(Y$36&gt;$D$5,$E27*(Y$36-'Baseline scenario'!$D$4)/($E$5-'Baseline scenario'!$D$4))</f>
        <v>0</v>
      </c>
      <c r="Z58" s="72">
        <f>IF(Z$36&lt;=$D$5,$D27*(Z$36-'Baseline scenario'!$D$4)/($D$5-'Baseline scenario'!$D$4))+IF(Z$36&gt;$D$5,$E27*(Z$36-'Baseline scenario'!$D$4)/($E$5-'Baseline scenario'!$D$4))</f>
        <v>0</v>
      </c>
      <c r="AA58" s="72">
        <f>IF(AA$36&lt;=$D$5,$D27*(AA$36-'Baseline scenario'!$D$4)/($D$5-'Baseline scenario'!$D$4))+IF(AA$36&gt;$D$5,$E27*(AA$36-'Baseline scenario'!$D$4)/($E$5-'Baseline scenario'!$D$4))</f>
        <v>0</v>
      </c>
      <c r="AB58" s="72">
        <f>IF(AB$36&lt;=$D$5,$D27*(AB$36-'Baseline scenario'!$D$4)/($D$5-'Baseline scenario'!$D$4))+IF(AB$36&gt;$D$5,$E27*(AB$36-'Baseline scenario'!$D$4)/($E$5-'Baseline scenario'!$D$4))</f>
        <v>0</v>
      </c>
      <c r="AC58" s="72">
        <f>IF(AC$36&lt;=$D$5,$D27*(AC$36-'Baseline scenario'!$D$4)/($D$5-'Baseline scenario'!$D$4))+IF(AC$36&gt;$D$5,$E27*(AC$36-'Baseline scenario'!$D$4)/($E$5-'Baseline scenario'!$D$4))</f>
        <v>0</v>
      </c>
      <c r="AD58" s="72">
        <f>IF(AD$36&lt;=$D$5,$D27*(AD$36-'Baseline scenario'!$D$4)/($D$5-'Baseline scenario'!$D$4))+IF(AD$36&gt;$D$5,$E27*(AD$36-'Baseline scenario'!$D$4)/($E$5-'Baseline scenario'!$D$4))</f>
        <v>0</v>
      </c>
      <c r="AE58" s="72">
        <f>IF(AE$36&lt;=$D$5,$D27*(AE$36-'Baseline scenario'!$D$4)/($D$5-'Baseline scenario'!$D$4))+IF(AE$36&gt;$D$5,$E27*(AE$36-'Baseline scenario'!$D$4)/($E$5-'Baseline scenario'!$D$4))</f>
        <v>0</v>
      </c>
      <c r="AF58" s="194">
        <f>IF(AF$36&lt;=$D$5,$D27*(AF$36-'Baseline scenario'!$D$4)/($D$5-'Baseline scenario'!$D$4))+IF(AF$36&gt;$D$5,$E27*(AF$36-'Baseline scenario'!$D$4)/($E$5-'Baseline scenario'!$D$4))</f>
        <v>0</v>
      </c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</row>
    <row r="59" spans="2:53" x14ac:dyDescent="0.2">
      <c r="B59" s="328"/>
      <c r="C59" s="286" t="s">
        <v>63</v>
      </c>
      <c r="D59" s="72">
        <f>IF(D$36&lt;=$D$5,$D28*(D$36-'Baseline scenario'!$D$4)/($D$5-'Baseline scenario'!$D$4))+IF(D$36&gt;$D$5,$E28*(D$36-'Baseline scenario'!$D$4)/($E$5-'Baseline scenario'!$D$4))</f>
        <v>0</v>
      </c>
      <c r="E59" s="72">
        <f>IF(E$36&lt;=$D$5,$D28*(E$36-'Baseline scenario'!$D$4)/($D$5-'Baseline scenario'!$D$4))+IF(E$36&gt;$D$5,$E28*(E$36-'Baseline scenario'!$D$4)/($E$5-'Baseline scenario'!$D$4))</f>
        <v>0</v>
      </c>
      <c r="F59" s="72">
        <f>IF(F$36&lt;=$D$5,$D28*(F$36-'Baseline scenario'!$D$4)/($D$5-'Baseline scenario'!$D$4))+IF(F$36&gt;$D$5,$E28*(F$36-'Baseline scenario'!$D$4)/($E$5-'Baseline scenario'!$D$4))</f>
        <v>0</v>
      </c>
      <c r="G59" s="72">
        <f>IF(G$36&lt;=$D$5,$D28*(G$36-'Baseline scenario'!$D$4)/($D$5-'Baseline scenario'!$D$4))+IF(G$36&gt;$D$5,$E28*(G$36-'Baseline scenario'!$D$4)/($E$5-'Baseline scenario'!$D$4))</f>
        <v>0</v>
      </c>
      <c r="H59" s="72">
        <f>IF(H$36&lt;=$D$5,$D28*(H$36-'Baseline scenario'!$D$4)/($D$5-'Baseline scenario'!$D$4))+IF(H$36&gt;$D$5,$E28*(H$36-'Baseline scenario'!$D$4)/($E$5-'Baseline scenario'!$D$4))</f>
        <v>0</v>
      </c>
      <c r="I59" s="72">
        <f>IF(I$36&lt;=$D$5,$D28*(I$36-'Baseline scenario'!$D$4)/($D$5-'Baseline scenario'!$D$4))+IF(I$36&gt;$D$5,$E28*(I$36-'Baseline scenario'!$D$4)/($E$5-'Baseline scenario'!$D$4))</f>
        <v>0</v>
      </c>
      <c r="J59" s="72">
        <f>IF(J$36&lt;=$D$5,$D28*(J$36-'Baseline scenario'!$D$4)/($D$5-'Baseline scenario'!$D$4))+IF(J$36&gt;$D$5,$E28*(J$36-'Baseline scenario'!$D$4)/($E$5-'Baseline scenario'!$D$4))</f>
        <v>0</v>
      </c>
      <c r="K59" s="72">
        <f>IF(K$36&lt;=$D$5,$D28*(K$36-'Baseline scenario'!$D$4)/($D$5-'Baseline scenario'!$D$4))+IF(K$36&gt;$D$5,$E28*(K$36-'Baseline scenario'!$D$4)/($E$5-'Baseline scenario'!$D$4))</f>
        <v>0</v>
      </c>
      <c r="L59" s="72">
        <f>IF(L$36&lt;=$D$5,$D28*(L$36-'Baseline scenario'!$D$4)/($D$5-'Baseline scenario'!$D$4))+IF(L$36&gt;$D$5,$E28*(L$36-'Baseline scenario'!$D$4)/($E$5-'Baseline scenario'!$D$4))</f>
        <v>0</v>
      </c>
      <c r="M59" s="72">
        <f>IF(M$36&lt;=$D$5,$D28*(M$36-'Baseline scenario'!$D$4)/($D$5-'Baseline scenario'!$D$4))+IF(M$36&gt;$D$5,$E28*(M$36-'Baseline scenario'!$D$4)/($E$5-'Baseline scenario'!$D$4))</f>
        <v>0</v>
      </c>
      <c r="N59" s="72">
        <f>IF(N$36&lt;=$D$5,$D28*(N$36-'Baseline scenario'!$D$4)/($D$5-'Baseline scenario'!$D$4))+IF(N$36&gt;$D$5,$E28*(N$36-'Baseline scenario'!$D$4)/($E$5-'Baseline scenario'!$D$4))</f>
        <v>0</v>
      </c>
      <c r="O59" s="72">
        <f>IF(O$36&lt;=$D$5,$D28*(O$36-'Baseline scenario'!$D$4)/($D$5-'Baseline scenario'!$D$4))+IF(O$36&gt;$D$5,$E28*(O$36-'Baseline scenario'!$D$4)/($E$5-'Baseline scenario'!$D$4))</f>
        <v>0</v>
      </c>
      <c r="P59" s="72">
        <f>IF(P$36&lt;=$D$5,$D28*(P$36-'Baseline scenario'!$D$4)/($D$5-'Baseline scenario'!$D$4))+IF(P$36&gt;$D$5,$E28*(P$36-'Baseline scenario'!$D$4)/($E$5-'Baseline scenario'!$D$4))</f>
        <v>0</v>
      </c>
      <c r="Q59" s="72">
        <f>IF(Q$36&lt;=$D$5,$D28*(Q$36-'Baseline scenario'!$D$4)/($D$5-'Baseline scenario'!$D$4))+IF(Q$36&gt;$D$5,$E28*(Q$36-'Baseline scenario'!$D$4)/($E$5-'Baseline scenario'!$D$4))</f>
        <v>0</v>
      </c>
      <c r="R59" s="72">
        <f>IF(R$36&lt;=$D$5,$D28*(R$36-'Baseline scenario'!$D$4)/($D$5-'Baseline scenario'!$D$4))+IF(R$36&gt;$D$5,$E28*(R$36-'Baseline scenario'!$D$4)/($E$5-'Baseline scenario'!$D$4))</f>
        <v>0</v>
      </c>
      <c r="S59" s="72">
        <f>IF(S$36&lt;=$D$5,$D28*(S$36-'Baseline scenario'!$D$4)/($D$5-'Baseline scenario'!$D$4))+IF(S$36&gt;$D$5,$E28*(S$36-'Baseline scenario'!$D$4)/($E$5-'Baseline scenario'!$D$4))</f>
        <v>0</v>
      </c>
      <c r="T59" s="72">
        <f>IF(T$36&lt;=$D$5,$D28*(T$36-'Baseline scenario'!$D$4)/($D$5-'Baseline scenario'!$D$4))+IF(T$36&gt;$D$5,$E28*(T$36-'Baseline scenario'!$D$4)/($E$5-'Baseline scenario'!$D$4))</f>
        <v>0</v>
      </c>
      <c r="U59" s="72">
        <f>IF(U$36&lt;=$D$5,$D28*(U$36-'Baseline scenario'!$D$4)/($D$5-'Baseline scenario'!$D$4))+IF(U$36&gt;$D$5,$E28*(U$36-'Baseline scenario'!$D$4)/($E$5-'Baseline scenario'!$D$4))</f>
        <v>0</v>
      </c>
      <c r="V59" s="72">
        <f>IF(V$36&lt;=$D$5,$D28*(V$36-'Baseline scenario'!$D$4)/($D$5-'Baseline scenario'!$D$4))+IF(V$36&gt;$D$5,$E28*(V$36-'Baseline scenario'!$D$4)/($E$5-'Baseline scenario'!$D$4))</f>
        <v>0</v>
      </c>
      <c r="W59" s="72">
        <f>IF(W$36&lt;=$D$5,$D28*(W$36-'Baseline scenario'!$D$4)/($D$5-'Baseline scenario'!$D$4))+IF(W$36&gt;$D$5,$E28*(W$36-'Baseline scenario'!$D$4)/($E$5-'Baseline scenario'!$D$4))</f>
        <v>0</v>
      </c>
      <c r="X59" s="72">
        <f>IF(X$36&lt;=$D$5,$D28*(X$36-'Baseline scenario'!$D$4)/($D$5-'Baseline scenario'!$D$4))+IF(X$36&gt;$D$5,$E28*(X$36-'Baseline scenario'!$D$4)/($E$5-'Baseline scenario'!$D$4))</f>
        <v>0</v>
      </c>
      <c r="Y59" s="72">
        <f>IF(Y$36&lt;=$D$5,$D28*(Y$36-'Baseline scenario'!$D$4)/($D$5-'Baseline scenario'!$D$4))+IF(Y$36&gt;$D$5,$E28*(Y$36-'Baseline scenario'!$D$4)/($E$5-'Baseline scenario'!$D$4))</f>
        <v>0</v>
      </c>
      <c r="Z59" s="72">
        <f>IF(Z$36&lt;=$D$5,$D28*(Z$36-'Baseline scenario'!$D$4)/($D$5-'Baseline scenario'!$D$4))+IF(Z$36&gt;$D$5,$E28*(Z$36-'Baseline scenario'!$D$4)/($E$5-'Baseline scenario'!$D$4))</f>
        <v>0</v>
      </c>
      <c r="AA59" s="72">
        <f>IF(AA$36&lt;=$D$5,$D28*(AA$36-'Baseline scenario'!$D$4)/($D$5-'Baseline scenario'!$D$4))+IF(AA$36&gt;$D$5,$E28*(AA$36-'Baseline scenario'!$D$4)/($E$5-'Baseline scenario'!$D$4))</f>
        <v>0</v>
      </c>
      <c r="AB59" s="72">
        <f>IF(AB$36&lt;=$D$5,$D28*(AB$36-'Baseline scenario'!$D$4)/($D$5-'Baseline scenario'!$D$4))+IF(AB$36&gt;$D$5,$E28*(AB$36-'Baseline scenario'!$D$4)/($E$5-'Baseline scenario'!$D$4))</f>
        <v>0</v>
      </c>
      <c r="AC59" s="72">
        <f>IF(AC$36&lt;=$D$5,$D28*(AC$36-'Baseline scenario'!$D$4)/($D$5-'Baseline scenario'!$D$4))+IF(AC$36&gt;$D$5,$E28*(AC$36-'Baseline scenario'!$D$4)/($E$5-'Baseline scenario'!$D$4))</f>
        <v>0</v>
      </c>
      <c r="AD59" s="72">
        <f>IF(AD$36&lt;=$D$5,$D28*(AD$36-'Baseline scenario'!$D$4)/($D$5-'Baseline scenario'!$D$4))+IF(AD$36&gt;$D$5,$E28*(AD$36-'Baseline scenario'!$D$4)/($E$5-'Baseline scenario'!$D$4))</f>
        <v>0</v>
      </c>
      <c r="AE59" s="72">
        <f>IF(AE$36&lt;=$D$5,$D28*(AE$36-'Baseline scenario'!$D$4)/($D$5-'Baseline scenario'!$D$4))+IF(AE$36&gt;$D$5,$E28*(AE$36-'Baseline scenario'!$D$4)/($E$5-'Baseline scenario'!$D$4))</f>
        <v>0</v>
      </c>
      <c r="AF59" s="194">
        <f>IF(AF$36&lt;=$D$5,$D28*(AF$36-'Baseline scenario'!$D$4)/($D$5-'Baseline scenario'!$D$4))+IF(AF$36&gt;$D$5,$E28*(AF$36-'Baseline scenario'!$D$4)/($E$5-'Baseline scenario'!$D$4))</f>
        <v>0</v>
      </c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</row>
    <row r="60" spans="2:53" x14ac:dyDescent="0.2">
      <c r="B60" s="328"/>
      <c r="C60" s="286" t="s">
        <v>64</v>
      </c>
      <c r="D60" s="72">
        <f>IF(D$36&lt;=$D$5,$D29*(D$36-'Baseline scenario'!$D$4)/($D$5-'Baseline scenario'!$D$4))+IF(D$36&gt;$D$5,$E29*(D$36-'Baseline scenario'!$D$4)/($E$5-'Baseline scenario'!$D$4))</f>
        <v>0</v>
      </c>
      <c r="E60" s="72">
        <f>IF(E$36&lt;=$D$5,$D29*(E$36-'Baseline scenario'!$D$4)/($D$5-'Baseline scenario'!$D$4))+IF(E$36&gt;$D$5,$E29*(E$36-'Baseline scenario'!$D$4)/($E$5-'Baseline scenario'!$D$4))</f>
        <v>0</v>
      </c>
      <c r="F60" s="72">
        <f>IF(F$36&lt;=$D$5,$D29*(F$36-'Baseline scenario'!$D$4)/($D$5-'Baseline scenario'!$D$4))+IF(F$36&gt;$D$5,$E29*(F$36-'Baseline scenario'!$D$4)/($E$5-'Baseline scenario'!$D$4))</f>
        <v>0</v>
      </c>
      <c r="G60" s="72">
        <f>IF(G$36&lt;=$D$5,$D29*(G$36-'Baseline scenario'!$D$4)/($D$5-'Baseline scenario'!$D$4))+IF(G$36&gt;$D$5,$E29*(G$36-'Baseline scenario'!$D$4)/($E$5-'Baseline scenario'!$D$4))</f>
        <v>0</v>
      </c>
      <c r="H60" s="72">
        <f>IF(H$36&lt;=$D$5,$D29*(H$36-'Baseline scenario'!$D$4)/($D$5-'Baseline scenario'!$D$4))+IF(H$36&gt;$D$5,$E29*(H$36-'Baseline scenario'!$D$4)/($E$5-'Baseline scenario'!$D$4))</f>
        <v>0</v>
      </c>
      <c r="I60" s="72">
        <f>IF(I$36&lt;=$D$5,$D29*(I$36-'Baseline scenario'!$D$4)/($D$5-'Baseline scenario'!$D$4))+IF(I$36&gt;$D$5,$E29*(I$36-'Baseline scenario'!$D$4)/($E$5-'Baseline scenario'!$D$4))</f>
        <v>0</v>
      </c>
      <c r="J60" s="72">
        <f>IF(J$36&lt;=$D$5,$D29*(J$36-'Baseline scenario'!$D$4)/($D$5-'Baseline scenario'!$D$4))+IF(J$36&gt;$D$5,$E29*(J$36-'Baseline scenario'!$D$4)/($E$5-'Baseline scenario'!$D$4))</f>
        <v>0</v>
      </c>
      <c r="K60" s="72">
        <f>IF(K$36&lt;=$D$5,$D29*(K$36-'Baseline scenario'!$D$4)/($D$5-'Baseline scenario'!$D$4))+IF(K$36&gt;$D$5,$E29*(K$36-'Baseline scenario'!$D$4)/($E$5-'Baseline scenario'!$D$4))</f>
        <v>0</v>
      </c>
      <c r="L60" s="72">
        <f>IF(L$36&lt;=$D$5,$D29*(L$36-'Baseline scenario'!$D$4)/($D$5-'Baseline scenario'!$D$4))+IF(L$36&gt;$D$5,$E29*(L$36-'Baseline scenario'!$D$4)/($E$5-'Baseline scenario'!$D$4))</f>
        <v>0</v>
      </c>
      <c r="M60" s="72">
        <f>IF(M$36&lt;=$D$5,$D29*(M$36-'Baseline scenario'!$D$4)/($D$5-'Baseline scenario'!$D$4))+IF(M$36&gt;$D$5,$E29*(M$36-'Baseline scenario'!$D$4)/($E$5-'Baseline scenario'!$D$4))</f>
        <v>0</v>
      </c>
      <c r="N60" s="72">
        <f>IF(N$36&lt;=$D$5,$D29*(N$36-'Baseline scenario'!$D$4)/($D$5-'Baseline scenario'!$D$4))+IF(N$36&gt;$D$5,$E29*(N$36-'Baseline scenario'!$D$4)/($E$5-'Baseline scenario'!$D$4))</f>
        <v>0</v>
      </c>
      <c r="O60" s="72">
        <f>IF(O$36&lt;=$D$5,$D29*(O$36-'Baseline scenario'!$D$4)/($D$5-'Baseline scenario'!$D$4))+IF(O$36&gt;$D$5,$E29*(O$36-'Baseline scenario'!$D$4)/($E$5-'Baseline scenario'!$D$4))</f>
        <v>0</v>
      </c>
      <c r="P60" s="72">
        <f>IF(P$36&lt;=$D$5,$D29*(P$36-'Baseline scenario'!$D$4)/($D$5-'Baseline scenario'!$D$4))+IF(P$36&gt;$D$5,$E29*(P$36-'Baseline scenario'!$D$4)/($E$5-'Baseline scenario'!$D$4))</f>
        <v>0</v>
      </c>
      <c r="Q60" s="72">
        <f>IF(Q$36&lt;=$D$5,$D29*(Q$36-'Baseline scenario'!$D$4)/($D$5-'Baseline scenario'!$D$4))+IF(Q$36&gt;$D$5,$E29*(Q$36-'Baseline scenario'!$D$4)/($E$5-'Baseline scenario'!$D$4))</f>
        <v>0</v>
      </c>
      <c r="R60" s="72">
        <f>IF(R$36&lt;=$D$5,$D29*(R$36-'Baseline scenario'!$D$4)/($D$5-'Baseline scenario'!$D$4))+IF(R$36&gt;$D$5,$E29*(R$36-'Baseline scenario'!$D$4)/($E$5-'Baseline scenario'!$D$4))</f>
        <v>0</v>
      </c>
      <c r="S60" s="72">
        <f>IF(S$36&lt;=$D$5,$D29*(S$36-'Baseline scenario'!$D$4)/($D$5-'Baseline scenario'!$D$4))+IF(S$36&gt;$D$5,$E29*(S$36-'Baseline scenario'!$D$4)/($E$5-'Baseline scenario'!$D$4))</f>
        <v>0</v>
      </c>
      <c r="T60" s="72">
        <f>IF(T$36&lt;=$D$5,$D29*(T$36-'Baseline scenario'!$D$4)/($D$5-'Baseline scenario'!$D$4))+IF(T$36&gt;$D$5,$E29*(T$36-'Baseline scenario'!$D$4)/($E$5-'Baseline scenario'!$D$4))</f>
        <v>0</v>
      </c>
      <c r="U60" s="72">
        <f>IF(U$36&lt;=$D$5,$D29*(U$36-'Baseline scenario'!$D$4)/($D$5-'Baseline scenario'!$D$4))+IF(U$36&gt;$D$5,$E29*(U$36-'Baseline scenario'!$D$4)/($E$5-'Baseline scenario'!$D$4))</f>
        <v>0</v>
      </c>
      <c r="V60" s="72">
        <f>IF(V$36&lt;=$D$5,$D29*(V$36-'Baseline scenario'!$D$4)/($D$5-'Baseline scenario'!$D$4))+IF(V$36&gt;$D$5,$E29*(V$36-'Baseline scenario'!$D$4)/($E$5-'Baseline scenario'!$D$4))</f>
        <v>0</v>
      </c>
      <c r="W60" s="72">
        <f>IF(W$36&lt;=$D$5,$D29*(W$36-'Baseline scenario'!$D$4)/($D$5-'Baseline scenario'!$D$4))+IF(W$36&gt;$D$5,$E29*(W$36-'Baseline scenario'!$D$4)/($E$5-'Baseline scenario'!$D$4))</f>
        <v>0</v>
      </c>
      <c r="X60" s="72">
        <f>IF(X$36&lt;=$D$5,$D29*(X$36-'Baseline scenario'!$D$4)/($D$5-'Baseline scenario'!$D$4))+IF(X$36&gt;$D$5,$E29*(X$36-'Baseline scenario'!$D$4)/($E$5-'Baseline scenario'!$D$4))</f>
        <v>0</v>
      </c>
      <c r="Y60" s="72">
        <f>IF(Y$36&lt;=$D$5,$D29*(Y$36-'Baseline scenario'!$D$4)/($D$5-'Baseline scenario'!$D$4))+IF(Y$36&gt;$D$5,$E29*(Y$36-'Baseline scenario'!$D$4)/($E$5-'Baseline scenario'!$D$4))</f>
        <v>0</v>
      </c>
      <c r="Z60" s="72">
        <f>IF(Z$36&lt;=$D$5,$D29*(Z$36-'Baseline scenario'!$D$4)/($D$5-'Baseline scenario'!$D$4))+IF(Z$36&gt;$D$5,$E29*(Z$36-'Baseline scenario'!$D$4)/($E$5-'Baseline scenario'!$D$4))</f>
        <v>0</v>
      </c>
      <c r="AA60" s="72">
        <f>IF(AA$36&lt;=$D$5,$D29*(AA$36-'Baseline scenario'!$D$4)/($D$5-'Baseline scenario'!$D$4))+IF(AA$36&gt;$D$5,$E29*(AA$36-'Baseline scenario'!$D$4)/($E$5-'Baseline scenario'!$D$4))</f>
        <v>0</v>
      </c>
      <c r="AB60" s="72">
        <f>IF(AB$36&lt;=$D$5,$D29*(AB$36-'Baseline scenario'!$D$4)/($D$5-'Baseline scenario'!$D$4))+IF(AB$36&gt;$D$5,$E29*(AB$36-'Baseline scenario'!$D$4)/($E$5-'Baseline scenario'!$D$4))</f>
        <v>0</v>
      </c>
      <c r="AC60" s="72">
        <f>IF(AC$36&lt;=$D$5,$D29*(AC$36-'Baseline scenario'!$D$4)/($D$5-'Baseline scenario'!$D$4))+IF(AC$36&gt;$D$5,$E29*(AC$36-'Baseline scenario'!$D$4)/($E$5-'Baseline scenario'!$D$4))</f>
        <v>0</v>
      </c>
      <c r="AD60" s="72">
        <f>IF(AD$36&lt;=$D$5,$D29*(AD$36-'Baseline scenario'!$D$4)/($D$5-'Baseline scenario'!$D$4))+IF(AD$36&gt;$D$5,$E29*(AD$36-'Baseline scenario'!$D$4)/($E$5-'Baseline scenario'!$D$4))</f>
        <v>0</v>
      </c>
      <c r="AE60" s="72">
        <f>IF(AE$36&lt;=$D$5,$D29*(AE$36-'Baseline scenario'!$D$4)/($D$5-'Baseline scenario'!$D$4))+IF(AE$36&gt;$D$5,$E29*(AE$36-'Baseline scenario'!$D$4)/($E$5-'Baseline scenario'!$D$4))</f>
        <v>0</v>
      </c>
      <c r="AF60" s="194">
        <f>IF(AF$36&lt;=$D$5,$D29*(AF$36-'Baseline scenario'!$D$4)/($D$5-'Baseline scenario'!$D$4))+IF(AF$36&gt;$D$5,$E29*(AF$36-'Baseline scenario'!$D$4)/($E$5-'Baseline scenario'!$D$4))</f>
        <v>0</v>
      </c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</row>
    <row r="61" spans="2:53" x14ac:dyDescent="0.2">
      <c r="B61" s="328"/>
      <c r="C61" s="286" t="s">
        <v>65</v>
      </c>
      <c r="D61" s="72">
        <f>IF(D$36&lt;=$D$5,$D30*(D$36-'Baseline scenario'!$D$4)/($D$5-'Baseline scenario'!$D$4))+IF(D$36&gt;$D$5,$E30*(D$36-'Baseline scenario'!$D$4)/($E$5-'Baseline scenario'!$D$4))</f>
        <v>0</v>
      </c>
      <c r="E61" s="72">
        <f>IF(E$36&lt;=$D$5,$D30*(E$36-'Baseline scenario'!$D$4)/($D$5-'Baseline scenario'!$D$4))+IF(E$36&gt;$D$5,$E30*(E$36-'Baseline scenario'!$D$4)/($E$5-'Baseline scenario'!$D$4))</f>
        <v>0</v>
      </c>
      <c r="F61" s="72">
        <f>IF(F$36&lt;=$D$5,$D30*(F$36-'Baseline scenario'!$D$4)/($D$5-'Baseline scenario'!$D$4))+IF(F$36&gt;$D$5,$E30*(F$36-'Baseline scenario'!$D$4)/($E$5-'Baseline scenario'!$D$4))</f>
        <v>0</v>
      </c>
      <c r="G61" s="72">
        <f>IF(G$36&lt;=$D$5,$D30*(G$36-'Baseline scenario'!$D$4)/($D$5-'Baseline scenario'!$D$4))+IF(G$36&gt;$D$5,$E30*(G$36-'Baseline scenario'!$D$4)/($E$5-'Baseline scenario'!$D$4))</f>
        <v>0</v>
      </c>
      <c r="H61" s="72">
        <f>IF(H$36&lt;=$D$5,$D30*(H$36-'Baseline scenario'!$D$4)/($D$5-'Baseline scenario'!$D$4))+IF(H$36&gt;$D$5,$E30*(H$36-'Baseline scenario'!$D$4)/($E$5-'Baseline scenario'!$D$4))</f>
        <v>0</v>
      </c>
      <c r="I61" s="72">
        <f>IF(I$36&lt;=$D$5,$D30*(I$36-'Baseline scenario'!$D$4)/($D$5-'Baseline scenario'!$D$4))+IF(I$36&gt;$D$5,$E30*(I$36-'Baseline scenario'!$D$4)/($E$5-'Baseline scenario'!$D$4))</f>
        <v>0</v>
      </c>
      <c r="J61" s="72">
        <f>IF(J$36&lt;=$D$5,$D30*(J$36-'Baseline scenario'!$D$4)/($D$5-'Baseline scenario'!$D$4))+IF(J$36&gt;$D$5,$E30*(J$36-'Baseline scenario'!$D$4)/($E$5-'Baseline scenario'!$D$4))</f>
        <v>0</v>
      </c>
      <c r="K61" s="72">
        <f>IF(K$36&lt;=$D$5,$D30*(K$36-'Baseline scenario'!$D$4)/($D$5-'Baseline scenario'!$D$4))+IF(K$36&gt;$D$5,$E30*(K$36-'Baseline scenario'!$D$4)/($E$5-'Baseline scenario'!$D$4))</f>
        <v>0</v>
      </c>
      <c r="L61" s="72">
        <f>IF(L$36&lt;=$D$5,$D30*(L$36-'Baseline scenario'!$D$4)/($D$5-'Baseline scenario'!$D$4))+IF(L$36&gt;$D$5,$E30*(L$36-'Baseline scenario'!$D$4)/($E$5-'Baseline scenario'!$D$4))</f>
        <v>0</v>
      </c>
      <c r="M61" s="72">
        <f>IF(M$36&lt;=$D$5,$D30*(M$36-'Baseline scenario'!$D$4)/($D$5-'Baseline scenario'!$D$4))+IF(M$36&gt;$D$5,$E30*(M$36-'Baseline scenario'!$D$4)/($E$5-'Baseline scenario'!$D$4))</f>
        <v>0</v>
      </c>
      <c r="N61" s="72">
        <f>IF(N$36&lt;=$D$5,$D30*(N$36-'Baseline scenario'!$D$4)/($D$5-'Baseline scenario'!$D$4))+IF(N$36&gt;$D$5,$E30*(N$36-'Baseline scenario'!$D$4)/($E$5-'Baseline scenario'!$D$4))</f>
        <v>0</v>
      </c>
      <c r="O61" s="72">
        <f>IF(O$36&lt;=$D$5,$D30*(O$36-'Baseline scenario'!$D$4)/($D$5-'Baseline scenario'!$D$4))+IF(O$36&gt;$D$5,$E30*(O$36-'Baseline scenario'!$D$4)/($E$5-'Baseline scenario'!$D$4))</f>
        <v>0</v>
      </c>
      <c r="P61" s="72">
        <f>IF(P$36&lt;=$D$5,$D30*(P$36-'Baseline scenario'!$D$4)/($D$5-'Baseline scenario'!$D$4))+IF(P$36&gt;$D$5,$E30*(P$36-'Baseline scenario'!$D$4)/($E$5-'Baseline scenario'!$D$4))</f>
        <v>0</v>
      </c>
      <c r="Q61" s="72">
        <f>IF(Q$36&lt;=$D$5,$D30*(Q$36-'Baseline scenario'!$D$4)/($D$5-'Baseline scenario'!$D$4))+IF(Q$36&gt;$D$5,$E30*(Q$36-'Baseline scenario'!$D$4)/($E$5-'Baseline scenario'!$D$4))</f>
        <v>0</v>
      </c>
      <c r="R61" s="72">
        <f>IF(R$36&lt;=$D$5,$D30*(R$36-'Baseline scenario'!$D$4)/($D$5-'Baseline scenario'!$D$4))+IF(R$36&gt;$D$5,$E30*(R$36-'Baseline scenario'!$D$4)/($E$5-'Baseline scenario'!$D$4))</f>
        <v>0</v>
      </c>
      <c r="S61" s="72">
        <f>IF(S$36&lt;=$D$5,$D30*(S$36-'Baseline scenario'!$D$4)/($D$5-'Baseline scenario'!$D$4))+IF(S$36&gt;$D$5,$E30*(S$36-'Baseline scenario'!$D$4)/($E$5-'Baseline scenario'!$D$4))</f>
        <v>0</v>
      </c>
      <c r="T61" s="72">
        <f>IF(T$36&lt;=$D$5,$D30*(T$36-'Baseline scenario'!$D$4)/($D$5-'Baseline scenario'!$D$4))+IF(T$36&gt;$D$5,$E30*(T$36-'Baseline scenario'!$D$4)/($E$5-'Baseline scenario'!$D$4))</f>
        <v>0</v>
      </c>
      <c r="U61" s="72">
        <f>IF(U$36&lt;=$D$5,$D30*(U$36-'Baseline scenario'!$D$4)/($D$5-'Baseline scenario'!$D$4))+IF(U$36&gt;$D$5,$E30*(U$36-'Baseline scenario'!$D$4)/($E$5-'Baseline scenario'!$D$4))</f>
        <v>0</v>
      </c>
      <c r="V61" s="72">
        <f>IF(V$36&lt;=$D$5,$D30*(V$36-'Baseline scenario'!$D$4)/($D$5-'Baseline scenario'!$D$4))+IF(V$36&gt;$D$5,$E30*(V$36-'Baseline scenario'!$D$4)/($E$5-'Baseline scenario'!$D$4))</f>
        <v>0</v>
      </c>
      <c r="W61" s="72">
        <f>IF(W$36&lt;=$D$5,$D30*(W$36-'Baseline scenario'!$D$4)/($D$5-'Baseline scenario'!$D$4))+IF(W$36&gt;$D$5,$E30*(W$36-'Baseline scenario'!$D$4)/($E$5-'Baseline scenario'!$D$4))</f>
        <v>0</v>
      </c>
      <c r="X61" s="72">
        <f>IF(X$36&lt;=$D$5,$D30*(X$36-'Baseline scenario'!$D$4)/($D$5-'Baseline scenario'!$D$4))+IF(X$36&gt;$D$5,$E30*(X$36-'Baseline scenario'!$D$4)/($E$5-'Baseline scenario'!$D$4))</f>
        <v>0</v>
      </c>
      <c r="Y61" s="72">
        <f>IF(Y$36&lt;=$D$5,$D30*(Y$36-'Baseline scenario'!$D$4)/($D$5-'Baseline scenario'!$D$4))+IF(Y$36&gt;$D$5,$E30*(Y$36-'Baseline scenario'!$D$4)/($E$5-'Baseline scenario'!$D$4))</f>
        <v>0</v>
      </c>
      <c r="Z61" s="72">
        <f>IF(Z$36&lt;=$D$5,$D30*(Z$36-'Baseline scenario'!$D$4)/($D$5-'Baseline scenario'!$D$4))+IF(Z$36&gt;$D$5,$E30*(Z$36-'Baseline scenario'!$D$4)/($E$5-'Baseline scenario'!$D$4))</f>
        <v>0</v>
      </c>
      <c r="AA61" s="72">
        <f>IF(AA$36&lt;=$D$5,$D30*(AA$36-'Baseline scenario'!$D$4)/($D$5-'Baseline scenario'!$D$4))+IF(AA$36&gt;$D$5,$E30*(AA$36-'Baseline scenario'!$D$4)/($E$5-'Baseline scenario'!$D$4))</f>
        <v>0</v>
      </c>
      <c r="AB61" s="72">
        <f>IF(AB$36&lt;=$D$5,$D30*(AB$36-'Baseline scenario'!$D$4)/($D$5-'Baseline scenario'!$D$4))+IF(AB$36&gt;$D$5,$E30*(AB$36-'Baseline scenario'!$D$4)/($E$5-'Baseline scenario'!$D$4))</f>
        <v>0</v>
      </c>
      <c r="AC61" s="72">
        <f>IF(AC$36&lt;=$D$5,$D30*(AC$36-'Baseline scenario'!$D$4)/($D$5-'Baseline scenario'!$D$4))+IF(AC$36&gt;$D$5,$E30*(AC$36-'Baseline scenario'!$D$4)/($E$5-'Baseline scenario'!$D$4))</f>
        <v>0</v>
      </c>
      <c r="AD61" s="72">
        <f>IF(AD$36&lt;=$D$5,$D30*(AD$36-'Baseline scenario'!$D$4)/($D$5-'Baseline scenario'!$D$4))+IF(AD$36&gt;$D$5,$E30*(AD$36-'Baseline scenario'!$D$4)/($E$5-'Baseline scenario'!$D$4))</f>
        <v>0</v>
      </c>
      <c r="AE61" s="72">
        <f>IF(AE$36&lt;=$D$5,$D30*(AE$36-'Baseline scenario'!$D$4)/($D$5-'Baseline scenario'!$D$4))+IF(AE$36&gt;$D$5,$E30*(AE$36-'Baseline scenario'!$D$4)/($E$5-'Baseline scenario'!$D$4))</f>
        <v>0</v>
      </c>
      <c r="AF61" s="194">
        <f>IF(AF$36&lt;=$D$5,$D30*(AF$36-'Baseline scenario'!$D$4)/($D$5-'Baseline scenario'!$D$4))+IF(AF$36&gt;$D$5,$E30*(AF$36-'Baseline scenario'!$D$4)/($E$5-'Baseline scenario'!$D$4))</f>
        <v>0</v>
      </c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</row>
    <row r="62" spans="2:53" x14ac:dyDescent="0.2">
      <c r="B62" s="328"/>
      <c r="C62" s="286" t="s">
        <v>66</v>
      </c>
      <c r="D62" s="72">
        <f>IF(D$36&lt;=$D$5,$D31*(D$36-'Baseline scenario'!$D$4)/($D$5-'Baseline scenario'!$D$4))+IF(D$36&gt;$D$5,$E31*(D$36-'Baseline scenario'!$D$4)/($E$5-'Baseline scenario'!$D$4))</f>
        <v>0</v>
      </c>
      <c r="E62" s="72">
        <f>IF(E$36&lt;=$D$5,$D31*(E$36-'Baseline scenario'!$D$4)/($D$5-'Baseline scenario'!$D$4))+IF(E$36&gt;$D$5,$E31*(E$36-'Baseline scenario'!$D$4)/($E$5-'Baseline scenario'!$D$4))</f>
        <v>0</v>
      </c>
      <c r="F62" s="72">
        <f>IF(F$36&lt;=$D$5,$D31*(F$36-'Baseline scenario'!$D$4)/($D$5-'Baseline scenario'!$D$4))+IF(F$36&gt;$D$5,$E31*(F$36-'Baseline scenario'!$D$4)/($E$5-'Baseline scenario'!$D$4))</f>
        <v>0</v>
      </c>
      <c r="G62" s="72">
        <f>IF(G$36&lt;=$D$5,$D31*(G$36-'Baseline scenario'!$D$4)/($D$5-'Baseline scenario'!$D$4))+IF(G$36&gt;$D$5,$E31*(G$36-'Baseline scenario'!$D$4)/($E$5-'Baseline scenario'!$D$4))</f>
        <v>0</v>
      </c>
      <c r="H62" s="72">
        <f>IF(H$36&lt;=$D$5,$D31*(H$36-'Baseline scenario'!$D$4)/($D$5-'Baseline scenario'!$D$4))+IF(H$36&gt;$D$5,$E31*(H$36-'Baseline scenario'!$D$4)/($E$5-'Baseline scenario'!$D$4))</f>
        <v>0</v>
      </c>
      <c r="I62" s="72">
        <f>IF(I$36&lt;=$D$5,$D31*(I$36-'Baseline scenario'!$D$4)/($D$5-'Baseline scenario'!$D$4))+IF(I$36&gt;$D$5,$E31*(I$36-'Baseline scenario'!$D$4)/($E$5-'Baseline scenario'!$D$4))</f>
        <v>0</v>
      </c>
      <c r="J62" s="72">
        <f>IF(J$36&lt;=$D$5,$D31*(J$36-'Baseline scenario'!$D$4)/($D$5-'Baseline scenario'!$D$4))+IF(J$36&gt;$D$5,$E31*(J$36-'Baseline scenario'!$D$4)/($E$5-'Baseline scenario'!$D$4))</f>
        <v>0</v>
      </c>
      <c r="K62" s="72">
        <f>IF(K$36&lt;=$D$5,$D31*(K$36-'Baseline scenario'!$D$4)/($D$5-'Baseline scenario'!$D$4))+IF(K$36&gt;$D$5,$E31*(K$36-'Baseline scenario'!$D$4)/($E$5-'Baseline scenario'!$D$4))</f>
        <v>0</v>
      </c>
      <c r="L62" s="72">
        <f>IF(L$36&lt;=$D$5,$D31*(L$36-'Baseline scenario'!$D$4)/($D$5-'Baseline scenario'!$D$4))+IF(L$36&gt;$D$5,$E31*(L$36-'Baseline scenario'!$D$4)/($E$5-'Baseline scenario'!$D$4))</f>
        <v>0</v>
      </c>
      <c r="M62" s="72">
        <f>IF(M$36&lt;=$D$5,$D31*(M$36-'Baseline scenario'!$D$4)/($D$5-'Baseline scenario'!$D$4))+IF(M$36&gt;$D$5,$E31*(M$36-'Baseline scenario'!$D$4)/($E$5-'Baseline scenario'!$D$4))</f>
        <v>0</v>
      </c>
      <c r="N62" s="72">
        <f>IF(N$36&lt;=$D$5,$D31*(N$36-'Baseline scenario'!$D$4)/($D$5-'Baseline scenario'!$D$4))+IF(N$36&gt;$D$5,$E31*(N$36-'Baseline scenario'!$D$4)/($E$5-'Baseline scenario'!$D$4))</f>
        <v>0</v>
      </c>
      <c r="O62" s="72">
        <f>IF(O$36&lt;=$D$5,$D31*(O$36-'Baseline scenario'!$D$4)/($D$5-'Baseline scenario'!$D$4))+IF(O$36&gt;$D$5,$E31*(O$36-'Baseline scenario'!$D$4)/($E$5-'Baseline scenario'!$D$4))</f>
        <v>0</v>
      </c>
      <c r="P62" s="72">
        <f>IF(P$36&lt;=$D$5,$D31*(P$36-'Baseline scenario'!$D$4)/($D$5-'Baseline scenario'!$D$4))+IF(P$36&gt;$D$5,$E31*(P$36-'Baseline scenario'!$D$4)/($E$5-'Baseline scenario'!$D$4))</f>
        <v>0</v>
      </c>
      <c r="Q62" s="72">
        <f>IF(Q$36&lt;=$D$5,$D31*(Q$36-'Baseline scenario'!$D$4)/($D$5-'Baseline scenario'!$D$4))+IF(Q$36&gt;$D$5,$E31*(Q$36-'Baseline scenario'!$D$4)/($E$5-'Baseline scenario'!$D$4))</f>
        <v>0</v>
      </c>
      <c r="R62" s="72">
        <f>IF(R$36&lt;=$D$5,$D31*(R$36-'Baseline scenario'!$D$4)/($D$5-'Baseline scenario'!$D$4))+IF(R$36&gt;$D$5,$E31*(R$36-'Baseline scenario'!$D$4)/($E$5-'Baseline scenario'!$D$4))</f>
        <v>0</v>
      </c>
      <c r="S62" s="72">
        <f>IF(S$36&lt;=$D$5,$D31*(S$36-'Baseline scenario'!$D$4)/($D$5-'Baseline scenario'!$D$4))+IF(S$36&gt;$D$5,$E31*(S$36-'Baseline scenario'!$D$4)/($E$5-'Baseline scenario'!$D$4))</f>
        <v>0</v>
      </c>
      <c r="T62" s="72">
        <f>IF(T$36&lt;=$D$5,$D31*(T$36-'Baseline scenario'!$D$4)/($D$5-'Baseline scenario'!$D$4))+IF(T$36&gt;$D$5,$E31*(T$36-'Baseline scenario'!$D$4)/($E$5-'Baseline scenario'!$D$4))</f>
        <v>0</v>
      </c>
      <c r="U62" s="72">
        <f>IF(U$36&lt;=$D$5,$D31*(U$36-'Baseline scenario'!$D$4)/($D$5-'Baseline scenario'!$D$4))+IF(U$36&gt;$D$5,$E31*(U$36-'Baseline scenario'!$D$4)/($E$5-'Baseline scenario'!$D$4))</f>
        <v>0</v>
      </c>
      <c r="V62" s="72">
        <f>IF(V$36&lt;=$D$5,$D31*(V$36-'Baseline scenario'!$D$4)/($D$5-'Baseline scenario'!$D$4))+IF(V$36&gt;$D$5,$E31*(V$36-'Baseline scenario'!$D$4)/($E$5-'Baseline scenario'!$D$4))</f>
        <v>0</v>
      </c>
      <c r="W62" s="72">
        <f>IF(W$36&lt;=$D$5,$D31*(W$36-'Baseline scenario'!$D$4)/($D$5-'Baseline scenario'!$D$4))+IF(W$36&gt;$D$5,$E31*(W$36-'Baseline scenario'!$D$4)/($E$5-'Baseline scenario'!$D$4))</f>
        <v>0</v>
      </c>
      <c r="X62" s="72">
        <f>IF(X$36&lt;=$D$5,$D31*(X$36-'Baseline scenario'!$D$4)/($D$5-'Baseline scenario'!$D$4))+IF(X$36&gt;$D$5,$E31*(X$36-'Baseline scenario'!$D$4)/($E$5-'Baseline scenario'!$D$4))</f>
        <v>0</v>
      </c>
      <c r="Y62" s="72">
        <f>IF(Y$36&lt;=$D$5,$D31*(Y$36-'Baseline scenario'!$D$4)/($D$5-'Baseline scenario'!$D$4))+IF(Y$36&gt;$D$5,$E31*(Y$36-'Baseline scenario'!$D$4)/($E$5-'Baseline scenario'!$D$4))</f>
        <v>0</v>
      </c>
      <c r="Z62" s="72">
        <f>IF(Z$36&lt;=$D$5,$D31*(Z$36-'Baseline scenario'!$D$4)/($D$5-'Baseline scenario'!$D$4))+IF(Z$36&gt;$D$5,$E31*(Z$36-'Baseline scenario'!$D$4)/($E$5-'Baseline scenario'!$D$4))</f>
        <v>0</v>
      </c>
      <c r="AA62" s="72">
        <f>IF(AA$36&lt;=$D$5,$D31*(AA$36-'Baseline scenario'!$D$4)/($D$5-'Baseline scenario'!$D$4))+IF(AA$36&gt;$D$5,$E31*(AA$36-'Baseline scenario'!$D$4)/($E$5-'Baseline scenario'!$D$4))</f>
        <v>0</v>
      </c>
      <c r="AB62" s="72">
        <f>IF(AB$36&lt;=$D$5,$D31*(AB$36-'Baseline scenario'!$D$4)/($D$5-'Baseline scenario'!$D$4))+IF(AB$36&gt;$D$5,$E31*(AB$36-'Baseline scenario'!$D$4)/($E$5-'Baseline scenario'!$D$4))</f>
        <v>0</v>
      </c>
      <c r="AC62" s="72">
        <f>IF(AC$36&lt;=$D$5,$D31*(AC$36-'Baseline scenario'!$D$4)/($D$5-'Baseline scenario'!$D$4))+IF(AC$36&gt;$D$5,$E31*(AC$36-'Baseline scenario'!$D$4)/($E$5-'Baseline scenario'!$D$4))</f>
        <v>0</v>
      </c>
      <c r="AD62" s="72">
        <f>IF(AD$36&lt;=$D$5,$D31*(AD$36-'Baseline scenario'!$D$4)/($D$5-'Baseline scenario'!$D$4))+IF(AD$36&gt;$D$5,$E31*(AD$36-'Baseline scenario'!$D$4)/($E$5-'Baseline scenario'!$D$4))</f>
        <v>0</v>
      </c>
      <c r="AE62" s="72">
        <f>IF(AE$36&lt;=$D$5,$D31*(AE$36-'Baseline scenario'!$D$4)/($D$5-'Baseline scenario'!$D$4))+IF(AE$36&gt;$D$5,$E31*(AE$36-'Baseline scenario'!$D$4)/($E$5-'Baseline scenario'!$D$4))</f>
        <v>0</v>
      </c>
      <c r="AF62" s="194">
        <f>IF(AF$36&lt;=$D$5,$D31*(AF$36-'Baseline scenario'!$D$4)/($D$5-'Baseline scenario'!$D$4))+IF(AF$36&gt;$D$5,$E31*(AF$36-'Baseline scenario'!$D$4)/($E$5-'Baseline scenario'!$D$4))</f>
        <v>0</v>
      </c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</row>
    <row r="63" spans="2:53" x14ac:dyDescent="0.2">
      <c r="B63" s="264" t="s">
        <v>69</v>
      </c>
      <c r="C63" s="16"/>
      <c r="D63" s="72">
        <f>IF(D$36&lt;=$D$5,$D32*(D$36-'Baseline scenario'!$D$4)/($D$5-'Baseline scenario'!$D$4))+IF(D$36&gt;$D$5,$E32*(D$36-'Baseline scenario'!$D$4)/($E$5-'Baseline scenario'!$D$4))</f>
        <v>0</v>
      </c>
      <c r="E63" s="72">
        <f>IF(E$36&lt;=$D$5,$D32*(E$36-'Baseline scenario'!$D$4)/($D$5-'Baseline scenario'!$D$4))+IF(E$36&gt;$D$5,$E32*(E$36-'Baseline scenario'!$D$4)/($E$5-'Baseline scenario'!$D$4))</f>
        <v>0</v>
      </c>
      <c r="F63" s="72">
        <f>IF(F$36&lt;=$D$5,$D32*(F$36-'Baseline scenario'!$D$4)/($D$5-'Baseline scenario'!$D$4))+IF(F$36&gt;$D$5,$E32*(F$36-'Baseline scenario'!$D$4)/($E$5-'Baseline scenario'!$D$4))</f>
        <v>0</v>
      </c>
      <c r="G63" s="72">
        <f>IF(G$36&lt;=$D$5,$D32*(G$36-'Baseline scenario'!$D$4)/($D$5-'Baseline scenario'!$D$4))+IF(G$36&gt;$D$5,$E32*(G$36-'Baseline scenario'!$D$4)/($E$5-'Baseline scenario'!$D$4))</f>
        <v>0</v>
      </c>
      <c r="H63" s="72">
        <f>IF(H$36&lt;=$D$5,$D32*(H$36-'Baseline scenario'!$D$4)/($D$5-'Baseline scenario'!$D$4))+IF(H$36&gt;$D$5,$E32*(H$36-'Baseline scenario'!$D$4)/($E$5-'Baseline scenario'!$D$4))</f>
        <v>0</v>
      </c>
      <c r="I63" s="72">
        <f>IF(I$36&lt;=$D$5,$D32*(I$36-'Baseline scenario'!$D$4)/($D$5-'Baseline scenario'!$D$4))+IF(I$36&gt;$D$5,$E32*(I$36-'Baseline scenario'!$D$4)/($E$5-'Baseline scenario'!$D$4))</f>
        <v>0</v>
      </c>
      <c r="J63" s="72">
        <f>IF(J$36&lt;=$D$5,$D32*(J$36-'Baseline scenario'!$D$4)/($D$5-'Baseline scenario'!$D$4))+IF(J$36&gt;$D$5,$E32*(J$36-'Baseline scenario'!$D$4)/($E$5-'Baseline scenario'!$D$4))</f>
        <v>0</v>
      </c>
      <c r="K63" s="72">
        <f>IF(K$36&lt;=$D$5,$D32*(K$36-'Baseline scenario'!$D$4)/($D$5-'Baseline scenario'!$D$4))+IF(K$36&gt;$D$5,$E32*(K$36-'Baseline scenario'!$D$4)/($E$5-'Baseline scenario'!$D$4))</f>
        <v>0</v>
      </c>
      <c r="L63" s="72">
        <f>IF(L$36&lt;=$D$5,$D32*(L$36-'Baseline scenario'!$D$4)/($D$5-'Baseline scenario'!$D$4))+IF(L$36&gt;$D$5,$E32*(L$36-'Baseline scenario'!$D$4)/($E$5-'Baseline scenario'!$D$4))</f>
        <v>0</v>
      </c>
      <c r="M63" s="72">
        <f>IF(M$36&lt;=$D$5,$D32*(M$36-'Baseline scenario'!$D$4)/($D$5-'Baseline scenario'!$D$4))+IF(M$36&gt;$D$5,$E32*(M$36-'Baseline scenario'!$D$4)/($E$5-'Baseline scenario'!$D$4))</f>
        <v>0</v>
      </c>
      <c r="N63" s="72">
        <f>IF(N$36&lt;=$D$5,$D32*(N$36-'Baseline scenario'!$D$4)/($D$5-'Baseline scenario'!$D$4))+IF(N$36&gt;$D$5,$E32*(N$36-'Baseline scenario'!$D$4)/($E$5-'Baseline scenario'!$D$4))</f>
        <v>0</v>
      </c>
      <c r="O63" s="72">
        <f>IF(O$36&lt;=$D$5,$D32*(O$36-'Baseline scenario'!$D$4)/($D$5-'Baseline scenario'!$D$4))+IF(O$36&gt;$D$5,$E32*(O$36-'Baseline scenario'!$D$4)/($E$5-'Baseline scenario'!$D$4))</f>
        <v>0</v>
      </c>
      <c r="P63" s="72">
        <f>IF(P$36&lt;=$D$5,$D32*(P$36-'Baseline scenario'!$D$4)/($D$5-'Baseline scenario'!$D$4))+IF(P$36&gt;$D$5,$E32*(P$36-'Baseline scenario'!$D$4)/($E$5-'Baseline scenario'!$D$4))</f>
        <v>0</v>
      </c>
      <c r="Q63" s="72">
        <f>IF(Q$36&lt;=$D$5,$D32*(Q$36-'Baseline scenario'!$D$4)/($D$5-'Baseline scenario'!$D$4))+IF(Q$36&gt;$D$5,$E32*(Q$36-'Baseline scenario'!$D$4)/($E$5-'Baseline scenario'!$D$4))</f>
        <v>0</v>
      </c>
      <c r="R63" s="72">
        <f>IF(R$36&lt;=$D$5,$D32*(R$36-'Baseline scenario'!$D$4)/($D$5-'Baseline scenario'!$D$4))+IF(R$36&gt;$D$5,$E32*(R$36-'Baseline scenario'!$D$4)/($E$5-'Baseline scenario'!$D$4))</f>
        <v>0</v>
      </c>
      <c r="S63" s="72">
        <f>IF(S$36&lt;=$D$5,$D32*(S$36-'Baseline scenario'!$D$4)/($D$5-'Baseline scenario'!$D$4))+IF(S$36&gt;$D$5,$E32*(S$36-'Baseline scenario'!$D$4)/($E$5-'Baseline scenario'!$D$4))</f>
        <v>0</v>
      </c>
      <c r="T63" s="72">
        <f>IF(T$36&lt;=$D$5,$D32*(T$36-'Baseline scenario'!$D$4)/($D$5-'Baseline scenario'!$D$4))+IF(T$36&gt;$D$5,$E32*(T$36-'Baseline scenario'!$D$4)/($E$5-'Baseline scenario'!$D$4))</f>
        <v>0</v>
      </c>
      <c r="U63" s="72">
        <f>IF(U$36&lt;=$D$5,$D32*(U$36-'Baseline scenario'!$D$4)/($D$5-'Baseline scenario'!$D$4))+IF(U$36&gt;$D$5,$E32*(U$36-'Baseline scenario'!$D$4)/($E$5-'Baseline scenario'!$D$4))</f>
        <v>0</v>
      </c>
      <c r="V63" s="72">
        <f>IF(V$36&lt;=$D$5,$D32*(V$36-'Baseline scenario'!$D$4)/($D$5-'Baseline scenario'!$D$4))+IF(V$36&gt;$D$5,$E32*(V$36-'Baseline scenario'!$D$4)/($E$5-'Baseline scenario'!$D$4))</f>
        <v>0</v>
      </c>
      <c r="W63" s="72">
        <f>IF(W$36&lt;=$D$5,$D32*(W$36-'Baseline scenario'!$D$4)/($D$5-'Baseline scenario'!$D$4))+IF(W$36&gt;$D$5,$E32*(W$36-'Baseline scenario'!$D$4)/($E$5-'Baseline scenario'!$D$4))</f>
        <v>0</v>
      </c>
      <c r="X63" s="72">
        <f>IF(X$36&lt;=$D$5,$D32*(X$36-'Baseline scenario'!$D$4)/($D$5-'Baseline scenario'!$D$4))+IF(X$36&gt;$D$5,$E32*(X$36-'Baseline scenario'!$D$4)/($E$5-'Baseline scenario'!$D$4))</f>
        <v>0</v>
      </c>
      <c r="Y63" s="72">
        <f>IF(Y$36&lt;=$D$5,$D32*(Y$36-'Baseline scenario'!$D$4)/($D$5-'Baseline scenario'!$D$4))+IF(Y$36&gt;$D$5,$E32*(Y$36-'Baseline scenario'!$D$4)/($E$5-'Baseline scenario'!$D$4))</f>
        <v>0</v>
      </c>
      <c r="Z63" s="72">
        <f>IF(Z$36&lt;=$D$5,$D32*(Z$36-'Baseline scenario'!$D$4)/($D$5-'Baseline scenario'!$D$4))+IF(Z$36&gt;$D$5,$E32*(Z$36-'Baseline scenario'!$D$4)/($E$5-'Baseline scenario'!$D$4))</f>
        <v>0</v>
      </c>
      <c r="AA63" s="72">
        <f>IF(AA$36&lt;=$D$5,$D32*(AA$36-'Baseline scenario'!$D$4)/($D$5-'Baseline scenario'!$D$4))+IF(AA$36&gt;$D$5,$E32*(AA$36-'Baseline scenario'!$D$4)/($E$5-'Baseline scenario'!$D$4))</f>
        <v>0</v>
      </c>
      <c r="AB63" s="72">
        <f>IF(AB$36&lt;=$D$5,$D32*(AB$36-'Baseline scenario'!$D$4)/($D$5-'Baseline scenario'!$D$4))+IF(AB$36&gt;$D$5,$E32*(AB$36-'Baseline scenario'!$D$4)/($E$5-'Baseline scenario'!$D$4))</f>
        <v>0</v>
      </c>
      <c r="AC63" s="72">
        <f>IF(AC$36&lt;=$D$5,$D32*(AC$36-'Baseline scenario'!$D$4)/($D$5-'Baseline scenario'!$D$4))+IF(AC$36&gt;$D$5,$E32*(AC$36-'Baseline scenario'!$D$4)/($E$5-'Baseline scenario'!$D$4))</f>
        <v>0</v>
      </c>
      <c r="AD63" s="72">
        <f>IF(AD$36&lt;=$D$5,$D32*(AD$36-'Baseline scenario'!$D$4)/($D$5-'Baseline scenario'!$D$4))+IF(AD$36&gt;$D$5,$E32*(AD$36-'Baseline scenario'!$D$4)/($E$5-'Baseline scenario'!$D$4))</f>
        <v>0</v>
      </c>
      <c r="AE63" s="72">
        <f>IF(AE$36&lt;=$D$5,$D32*(AE$36-'Baseline scenario'!$D$4)/($D$5-'Baseline scenario'!$D$4))+IF(AE$36&gt;$D$5,$E32*(AE$36-'Baseline scenario'!$D$4)/($E$5-'Baseline scenario'!$D$4))</f>
        <v>0</v>
      </c>
      <c r="AF63" s="194">
        <f>IF(AF$36&lt;=$D$5,$D32*(AF$36-'Baseline scenario'!$D$4)/($D$5-'Baseline scenario'!$D$4))+IF(AF$36&gt;$D$5,$E32*(AF$36-'Baseline scenario'!$D$4)/($E$5-'Baseline scenario'!$D$4))</f>
        <v>0</v>
      </c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</row>
    <row r="64" spans="2:53" ht="16" thickBot="1" x14ac:dyDescent="0.25">
      <c r="B64" s="196" t="s">
        <v>75</v>
      </c>
      <c r="C64" s="186"/>
      <c r="D64" s="197">
        <f>IF(D$36&lt;=$D$5,$D33*(D$36-'Baseline scenario'!$D$4)/($D$5-'Baseline scenario'!$D$4))+IF(D$36&gt;$D$5,$E33*(D$36-'Baseline scenario'!$D$4)/($E$5-'Baseline scenario'!$D$4))</f>
        <v>0</v>
      </c>
      <c r="E64" s="197">
        <f>IF(E$36&lt;=$D$5,$D33*(E$36-'Baseline scenario'!$D$4)/($D$5-'Baseline scenario'!$D$4))+IF(E$36&gt;$D$5,$E33*(E$36-'Baseline scenario'!$D$4)/($E$5-'Baseline scenario'!$D$4))</f>
        <v>0</v>
      </c>
      <c r="F64" s="197">
        <f>IF(F$36&lt;=$D$5,$D33*(F$36-'Baseline scenario'!$D$4)/($D$5-'Baseline scenario'!$D$4))+IF(F$36&gt;$D$5,$E33*(F$36-'Baseline scenario'!$D$4)/($E$5-'Baseline scenario'!$D$4))</f>
        <v>0</v>
      </c>
      <c r="G64" s="197">
        <f>IF(G$36&lt;=$D$5,$D33*(G$36-'Baseline scenario'!$D$4)/($D$5-'Baseline scenario'!$D$4))+IF(G$36&gt;$D$5,$E33*(G$36-'Baseline scenario'!$D$4)/($E$5-'Baseline scenario'!$D$4))</f>
        <v>0</v>
      </c>
      <c r="H64" s="197">
        <f>IF(H$36&lt;=$D$5,$D33*(H$36-'Baseline scenario'!$D$4)/($D$5-'Baseline scenario'!$D$4))+IF(H$36&gt;$D$5,$E33*(H$36-'Baseline scenario'!$D$4)/($E$5-'Baseline scenario'!$D$4))</f>
        <v>0</v>
      </c>
      <c r="I64" s="197">
        <f>IF(I$36&lt;=$D$5,$D33*(I$36-'Baseline scenario'!$D$4)/($D$5-'Baseline scenario'!$D$4))+IF(I$36&gt;$D$5,$E33*(I$36-'Baseline scenario'!$D$4)/($E$5-'Baseline scenario'!$D$4))</f>
        <v>0</v>
      </c>
      <c r="J64" s="197">
        <f>IF(J$36&lt;=$D$5,$D33*(J$36-'Baseline scenario'!$D$4)/($D$5-'Baseline scenario'!$D$4))+IF(J$36&gt;$D$5,$E33*(J$36-'Baseline scenario'!$D$4)/($E$5-'Baseline scenario'!$D$4))</f>
        <v>0</v>
      </c>
      <c r="K64" s="197">
        <f>IF(K$36&lt;=$D$5,$D33*(K$36-'Baseline scenario'!$D$4)/($D$5-'Baseline scenario'!$D$4))+IF(K$36&gt;$D$5,$E33*(K$36-'Baseline scenario'!$D$4)/($E$5-'Baseline scenario'!$D$4))</f>
        <v>0</v>
      </c>
      <c r="L64" s="197">
        <f>IF(L$36&lt;=$D$5,$D33*(L$36-'Baseline scenario'!$D$4)/($D$5-'Baseline scenario'!$D$4))+IF(L$36&gt;$D$5,$E33*(L$36-'Baseline scenario'!$D$4)/($E$5-'Baseline scenario'!$D$4))</f>
        <v>0</v>
      </c>
      <c r="M64" s="197">
        <f>IF(M$36&lt;=$D$5,$D33*(M$36-'Baseline scenario'!$D$4)/($D$5-'Baseline scenario'!$D$4))+IF(M$36&gt;$D$5,$E33*(M$36-'Baseline scenario'!$D$4)/($E$5-'Baseline scenario'!$D$4))</f>
        <v>0</v>
      </c>
      <c r="N64" s="197">
        <f>IF(N$36&lt;=$D$5,$D33*(N$36-'Baseline scenario'!$D$4)/($D$5-'Baseline scenario'!$D$4))+IF(N$36&gt;$D$5,$E33*(N$36-'Baseline scenario'!$D$4)/($E$5-'Baseline scenario'!$D$4))</f>
        <v>0</v>
      </c>
      <c r="O64" s="197">
        <f>IF(O$36&lt;=$D$5,$D33*(O$36-'Baseline scenario'!$D$4)/($D$5-'Baseline scenario'!$D$4))+IF(O$36&gt;$D$5,$E33*(O$36-'Baseline scenario'!$D$4)/($E$5-'Baseline scenario'!$D$4))</f>
        <v>0</v>
      </c>
      <c r="P64" s="197">
        <f>IF(P$36&lt;=$D$5,$D33*(P$36-'Baseline scenario'!$D$4)/($D$5-'Baseline scenario'!$D$4))+IF(P$36&gt;$D$5,$E33*(P$36-'Baseline scenario'!$D$4)/($E$5-'Baseline scenario'!$D$4))</f>
        <v>0</v>
      </c>
      <c r="Q64" s="197">
        <f>IF(Q$36&lt;=$D$5,$D33*(Q$36-'Baseline scenario'!$D$4)/($D$5-'Baseline scenario'!$D$4))+IF(Q$36&gt;$D$5,$E33*(Q$36-'Baseline scenario'!$D$4)/($E$5-'Baseline scenario'!$D$4))</f>
        <v>0</v>
      </c>
      <c r="R64" s="197">
        <f>IF(R$36&lt;=$D$5,$D33*(R$36-'Baseline scenario'!$D$4)/($D$5-'Baseline scenario'!$D$4))+IF(R$36&gt;$D$5,$E33*(R$36-'Baseline scenario'!$D$4)/($E$5-'Baseline scenario'!$D$4))</f>
        <v>0</v>
      </c>
      <c r="S64" s="197">
        <f>IF(S$36&lt;=$D$5,$D33*(S$36-'Baseline scenario'!$D$4)/($D$5-'Baseline scenario'!$D$4))+IF(S$36&gt;$D$5,$E33*(S$36-'Baseline scenario'!$D$4)/($E$5-'Baseline scenario'!$D$4))</f>
        <v>0</v>
      </c>
      <c r="T64" s="197">
        <f>IF(T$36&lt;=$D$5,$D33*(T$36-'Baseline scenario'!$D$4)/($D$5-'Baseline scenario'!$D$4))+IF(T$36&gt;$D$5,$E33*(T$36-'Baseline scenario'!$D$4)/($E$5-'Baseline scenario'!$D$4))</f>
        <v>0</v>
      </c>
      <c r="U64" s="197">
        <f>IF(U$36&lt;=$D$5,$D33*(U$36-'Baseline scenario'!$D$4)/($D$5-'Baseline scenario'!$D$4))+IF(U$36&gt;$D$5,$E33*(U$36-'Baseline scenario'!$D$4)/($E$5-'Baseline scenario'!$D$4))</f>
        <v>0</v>
      </c>
      <c r="V64" s="197">
        <f>IF(V$36&lt;=$D$5,$D33*(V$36-'Baseline scenario'!$D$4)/($D$5-'Baseline scenario'!$D$4))+IF(V$36&gt;$D$5,$E33*(V$36-'Baseline scenario'!$D$4)/($E$5-'Baseline scenario'!$D$4))</f>
        <v>0</v>
      </c>
      <c r="W64" s="197">
        <f>IF(W$36&lt;=$D$5,$D33*(W$36-'Baseline scenario'!$D$4)/($D$5-'Baseline scenario'!$D$4))+IF(W$36&gt;$D$5,$E33*(W$36-'Baseline scenario'!$D$4)/($E$5-'Baseline scenario'!$D$4))</f>
        <v>0</v>
      </c>
      <c r="X64" s="197">
        <f>IF(X$36&lt;=$D$5,$D33*(X$36-'Baseline scenario'!$D$4)/($D$5-'Baseline scenario'!$D$4))+IF(X$36&gt;$D$5,$E33*(X$36-'Baseline scenario'!$D$4)/($E$5-'Baseline scenario'!$D$4))</f>
        <v>0</v>
      </c>
      <c r="Y64" s="197">
        <f>IF(Y$36&lt;=$D$5,$D33*(Y$36-'Baseline scenario'!$D$4)/($D$5-'Baseline scenario'!$D$4))+IF(Y$36&gt;$D$5,$E33*(Y$36-'Baseline scenario'!$D$4)/($E$5-'Baseline scenario'!$D$4))</f>
        <v>0</v>
      </c>
      <c r="Z64" s="197">
        <f>IF(Z$36&lt;=$D$5,$D33*(Z$36-'Baseline scenario'!$D$4)/($D$5-'Baseline scenario'!$D$4))+IF(Z$36&gt;$D$5,$E33*(Z$36-'Baseline scenario'!$D$4)/($E$5-'Baseline scenario'!$D$4))</f>
        <v>0</v>
      </c>
      <c r="AA64" s="197">
        <f>IF(AA$36&lt;=$D$5,$D33*(AA$36-'Baseline scenario'!$D$4)/($D$5-'Baseline scenario'!$D$4))+IF(AA$36&gt;$D$5,$E33*(AA$36-'Baseline scenario'!$D$4)/($E$5-'Baseline scenario'!$D$4))</f>
        <v>0</v>
      </c>
      <c r="AB64" s="197">
        <f>IF(AB$36&lt;=$D$5,$D33*(AB$36-'Baseline scenario'!$D$4)/($D$5-'Baseline scenario'!$D$4))+IF(AB$36&gt;$D$5,$E33*(AB$36-'Baseline scenario'!$D$4)/($E$5-'Baseline scenario'!$D$4))</f>
        <v>0</v>
      </c>
      <c r="AC64" s="197">
        <f>IF(AC$36&lt;=$D$5,$D33*(AC$36-'Baseline scenario'!$D$4)/($D$5-'Baseline scenario'!$D$4))+IF(AC$36&gt;$D$5,$E33*(AC$36-'Baseline scenario'!$D$4)/($E$5-'Baseline scenario'!$D$4))</f>
        <v>0</v>
      </c>
      <c r="AD64" s="197">
        <f>IF(AD$36&lt;=$D$5,$D33*(AD$36-'Baseline scenario'!$D$4)/($D$5-'Baseline scenario'!$D$4))+IF(AD$36&gt;$D$5,$E33*(AD$36-'Baseline scenario'!$D$4)/($E$5-'Baseline scenario'!$D$4))</f>
        <v>0</v>
      </c>
      <c r="AE64" s="197">
        <f>IF(AE$36&lt;=$D$5,$D33*(AE$36-'Baseline scenario'!$D$4)/($D$5-'Baseline scenario'!$D$4))+IF(AE$36&gt;$D$5,$E33*(AE$36-'Baseline scenario'!$D$4)/($E$5-'Baseline scenario'!$D$4))</f>
        <v>0</v>
      </c>
      <c r="AF64" s="198">
        <f>IF(AF$36&lt;=$D$5,$D33*(AF$36-'Baseline scenario'!$D$4)/($D$5-'Baseline scenario'!$D$4))+IF(AF$36&gt;$D$5,$E33*(AF$36-'Baseline scenario'!$D$4)/($E$5-'Baseline scenario'!$D$4))</f>
        <v>0</v>
      </c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</row>
    <row r="66" spans="2:53" x14ac:dyDescent="0.2">
      <c r="B66" s="41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</row>
    <row r="67" spans="2:53" ht="19" x14ac:dyDescent="0.25">
      <c r="B67" s="96" t="s">
        <v>78</v>
      </c>
    </row>
    <row r="68" spans="2:53" ht="19" x14ac:dyDescent="0.25">
      <c r="B68" s="96" t="s">
        <v>120</v>
      </c>
    </row>
    <row r="69" spans="2:53" ht="20" thickBot="1" x14ac:dyDescent="0.3">
      <c r="B69" s="96"/>
    </row>
    <row r="70" spans="2:53" x14ac:dyDescent="0.2">
      <c r="B70" s="191"/>
      <c r="C70" s="25"/>
      <c r="D70" s="192">
        <v>2030</v>
      </c>
      <c r="E70" s="193">
        <v>2050</v>
      </c>
      <c r="H70" s="241"/>
      <c r="I70" s="241"/>
      <c r="J70" s="242"/>
      <c r="K70" s="242"/>
      <c r="L70" s="242"/>
      <c r="M70" s="242"/>
    </row>
    <row r="71" spans="2:53" x14ac:dyDescent="0.2">
      <c r="B71" s="328" t="s">
        <v>68</v>
      </c>
      <c r="C71" s="77" t="s">
        <v>178</v>
      </c>
      <c r="D71" s="72">
        <f>Results!$H$81*'Climate impacts'!L6+(1-Results!$H$81)*'Climate impacts'!K6</f>
        <v>0</v>
      </c>
      <c r="E71" s="194">
        <f>Results!$H$81*'Climate impacts'!N6+(1-Results!$H$81)*'Climate impacts'!M6</f>
        <v>0</v>
      </c>
      <c r="F71" s="73"/>
      <c r="P71" s="4"/>
      <c r="Q71" s="4"/>
      <c r="R71" s="4"/>
      <c r="S71" s="4"/>
      <c r="T71" s="4"/>
      <c r="U71" s="4"/>
      <c r="V71" s="4"/>
      <c r="W71" s="4"/>
    </row>
    <row r="72" spans="2:53" x14ac:dyDescent="0.2">
      <c r="B72" s="328"/>
      <c r="C72" s="78" t="s">
        <v>179</v>
      </c>
      <c r="D72" s="72">
        <f>Results!$H$81*'Climate impacts'!L7+(1-Results!$H$81)*'Climate impacts'!K7</f>
        <v>0</v>
      </c>
      <c r="E72" s="194">
        <f>Results!$H$81*'Climate impacts'!N7+(1-Results!$H$81)*'Climate impacts'!M7</f>
        <v>0</v>
      </c>
      <c r="F72" s="73"/>
      <c r="P72" s="4"/>
      <c r="Q72" s="4"/>
      <c r="R72" s="4"/>
      <c r="S72" s="4"/>
      <c r="T72" s="4"/>
      <c r="U72" s="4"/>
      <c r="V72" s="4"/>
      <c r="W72" s="4"/>
    </row>
    <row r="73" spans="2:53" x14ac:dyDescent="0.2">
      <c r="B73" s="328"/>
      <c r="C73" s="78" t="s">
        <v>180</v>
      </c>
      <c r="D73" s="72">
        <f>Results!$H$81*'Climate impacts'!L8+(1-Results!$H$81)*'Climate impacts'!K8</f>
        <v>0</v>
      </c>
      <c r="E73" s="194">
        <f>Results!$H$81*'Climate impacts'!N8+(1-Results!$H$81)*'Climate impacts'!M8</f>
        <v>0</v>
      </c>
      <c r="F73" s="73"/>
      <c r="P73" s="4"/>
      <c r="Q73" s="4"/>
      <c r="R73" s="4"/>
      <c r="S73" s="4"/>
      <c r="T73" s="4"/>
      <c r="U73" s="4"/>
      <c r="V73" s="4"/>
      <c r="W73" s="4"/>
    </row>
    <row r="74" spans="2:53" x14ac:dyDescent="0.2">
      <c r="B74" s="328"/>
      <c r="C74" s="78" t="s">
        <v>66</v>
      </c>
      <c r="D74" s="72">
        <f>Results!$H$81*'Climate impacts'!L9+(1-Results!$H$81)*'Climate impacts'!K9</f>
        <v>0</v>
      </c>
      <c r="E74" s="194">
        <f>Results!$H$81*'Climate impacts'!N9+(1-Results!$H$81)*'Climate impacts'!M9</f>
        <v>0</v>
      </c>
      <c r="F74" s="73"/>
      <c r="P74" s="4"/>
      <c r="Q74" s="4"/>
      <c r="R74" s="4"/>
      <c r="S74" s="4"/>
      <c r="T74" s="4"/>
      <c r="U74" s="4"/>
      <c r="V74" s="4"/>
      <c r="W74" s="4"/>
    </row>
    <row r="75" spans="2:53" x14ac:dyDescent="0.2">
      <c r="B75" s="328"/>
      <c r="C75" s="78" t="s">
        <v>181</v>
      </c>
      <c r="D75" s="72">
        <f>Results!$H$81*'Climate impacts'!L10+(1-Results!$H$81)*'Climate impacts'!K10</f>
        <v>0</v>
      </c>
      <c r="E75" s="194">
        <f>Results!$H$81*'Climate impacts'!N10+(1-Results!$H$81)*'Climate impacts'!M10</f>
        <v>0</v>
      </c>
      <c r="F75" s="73"/>
      <c r="P75" s="4"/>
      <c r="Q75" s="4"/>
      <c r="R75" s="4"/>
      <c r="S75" s="4"/>
      <c r="T75" s="4"/>
      <c r="U75" s="4"/>
      <c r="V75" s="4"/>
      <c r="W75" s="4"/>
    </row>
    <row r="76" spans="2:53" x14ac:dyDescent="0.2">
      <c r="B76" s="328"/>
      <c r="C76" s="286" t="s">
        <v>59</v>
      </c>
      <c r="D76" s="72">
        <f>Results!$H$81*'Climate impacts'!L11+(1-Results!$H$81)*'Climate impacts'!K11</f>
        <v>0</v>
      </c>
      <c r="E76" s="194">
        <f>Results!$H$81*'Climate impacts'!N11+(1-Results!$H$81)*'Climate impacts'!M11</f>
        <v>0</v>
      </c>
      <c r="F76" s="73"/>
      <c r="P76" s="4"/>
      <c r="Q76" s="4"/>
      <c r="R76" s="4"/>
      <c r="S76" s="4"/>
      <c r="T76" s="4"/>
      <c r="U76" s="4"/>
      <c r="V76" s="4"/>
      <c r="W76" s="4"/>
    </row>
    <row r="77" spans="2:53" x14ac:dyDescent="0.2">
      <c r="B77" s="328"/>
      <c r="C77" s="286" t="s">
        <v>60</v>
      </c>
      <c r="D77" s="72">
        <f>Results!$H$81*'Climate impacts'!L12+(1-Results!$H$81)*'Climate impacts'!K12</f>
        <v>0</v>
      </c>
      <c r="E77" s="194">
        <f>Results!$H$81*'Climate impacts'!N12+(1-Results!$H$81)*'Climate impacts'!M12</f>
        <v>0</v>
      </c>
      <c r="F77" s="73"/>
      <c r="P77" s="4"/>
      <c r="Q77" s="4"/>
      <c r="R77" s="4"/>
      <c r="S77" s="4"/>
      <c r="T77" s="4"/>
      <c r="U77" s="4"/>
      <c r="V77" s="4"/>
      <c r="W77" s="4"/>
    </row>
    <row r="78" spans="2:53" x14ac:dyDescent="0.2">
      <c r="B78" s="328"/>
      <c r="C78" s="286" t="s">
        <v>61</v>
      </c>
      <c r="D78" s="72">
        <f>Results!$H$81*'Climate impacts'!L13+(1-Results!$H$81)*'Climate impacts'!K13</f>
        <v>0</v>
      </c>
      <c r="E78" s="194">
        <f>Results!$H$81*'Climate impacts'!N13+(1-Results!$H$81)*'Climate impacts'!M13</f>
        <v>0</v>
      </c>
      <c r="F78" s="73"/>
    </row>
    <row r="79" spans="2:53" x14ac:dyDescent="0.2">
      <c r="B79" s="328"/>
      <c r="C79" s="286" t="s">
        <v>62</v>
      </c>
      <c r="D79" s="72">
        <f>Results!$H$81*'Climate impacts'!L14+(1-Results!$H$81)*'Climate impacts'!K14</f>
        <v>0</v>
      </c>
      <c r="E79" s="194">
        <f>Results!$H$81*'Climate impacts'!N14+(1-Results!$H$81)*'Climate impacts'!M14</f>
        <v>0</v>
      </c>
      <c r="F79" s="73"/>
    </row>
    <row r="80" spans="2:53" x14ac:dyDescent="0.2">
      <c r="B80" s="328"/>
      <c r="C80" s="286" t="s">
        <v>63</v>
      </c>
      <c r="D80" s="72">
        <f>Results!$H$81*'Climate impacts'!L15+(1-Results!$H$81)*'Climate impacts'!K15</f>
        <v>0</v>
      </c>
      <c r="E80" s="194">
        <f>Results!$H$81*'Climate impacts'!N15+(1-Results!$H$81)*'Climate impacts'!M15</f>
        <v>0</v>
      </c>
      <c r="F80" s="73"/>
    </row>
    <row r="81" spans="2:6" x14ac:dyDescent="0.2">
      <c r="B81" s="328"/>
      <c r="C81" s="286" t="s">
        <v>64</v>
      </c>
      <c r="D81" s="72">
        <f>Results!$H$81*'Climate impacts'!L16+(1-Results!$H$81)*'Climate impacts'!K16</f>
        <v>0</v>
      </c>
      <c r="E81" s="194">
        <f>Results!$H$81*'Climate impacts'!N16+(1-Results!$H$81)*'Climate impacts'!M16</f>
        <v>0</v>
      </c>
      <c r="F81" s="73"/>
    </row>
    <row r="82" spans="2:6" x14ac:dyDescent="0.2">
      <c r="B82" s="328"/>
      <c r="C82" s="286" t="s">
        <v>65</v>
      </c>
      <c r="D82" s="72">
        <f>Results!$H$81*'Climate impacts'!L17+(1-Results!$H$81)*'Climate impacts'!K17</f>
        <v>0</v>
      </c>
      <c r="E82" s="194">
        <f>Results!$H$81*'Climate impacts'!N17+(1-Results!$H$81)*'Climate impacts'!M17</f>
        <v>0</v>
      </c>
      <c r="F82" s="73"/>
    </row>
    <row r="83" spans="2:6" x14ac:dyDescent="0.2">
      <c r="B83" s="328"/>
      <c r="C83" s="286" t="s">
        <v>66</v>
      </c>
      <c r="D83" s="72">
        <f>Results!$H$81*'Climate impacts'!L18+(1-Results!$H$81)*'Climate impacts'!K18</f>
        <v>0</v>
      </c>
      <c r="E83" s="194">
        <f>Results!$H$81*'Climate impacts'!N18+(1-Results!$H$81)*'Climate impacts'!M18</f>
        <v>0</v>
      </c>
      <c r="F83" s="73"/>
    </row>
    <row r="84" spans="2:6" x14ac:dyDescent="0.2">
      <c r="B84" s="328" t="s">
        <v>67</v>
      </c>
      <c r="C84" s="77" t="s">
        <v>178</v>
      </c>
      <c r="D84" s="72">
        <f>Results!$H$81*'Climate impacts'!L19+(1-Results!$H$81)*'Climate impacts'!K19</f>
        <v>0</v>
      </c>
      <c r="E84" s="194">
        <f>Results!$H$81*'Climate impacts'!N19+(1-Results!$H$81)*'Climate impacts'!M19</f>
        <v>0</v>
      </c>
      <c r="F84" s="73"/>
    </row>
    <row r="85" spans="2:6" x14ac:dyDescent="0.2">
      <c r="B85" s="328"/>
      <c r="C85" s="78" t="s">
        <v>179</v>
      </c>
      <c r="D85" s="72">
        <f>Results!$H$81*'Climate impacts'!L20+(1-Results!$H$81)*'Climate impacts'!K20</f>
        <v>0</v>
      </c>
      <c r="E85" s="194">
        <f>Results!$H$81*'Climate impacts'!N20+(1-Results!$H$81)*'Climate impacts'!M20</f>
        <v>0</v>
      </c>
      <c r="F85" s="73"/>
    </row>
    <row r="86" spans="2:6" x14ac:dyDescent="0.2">
      <c r="B86" s="328"/>
      <c r="C86" s="78" t="s">
        <v>180</v>
      </c>
      <c r="D86" s="72">
        <f>Results!$H$81*'Climate impacts'!L21+(1-Results!$H$81)*'Climate impacts'!K21</f>
        <v>0</v>
      </c>
      <c r="E86" s="194">
        <f>Results!$H$81*'Climate impacts'!N21+(1-Results!$H$81)*'Climate impacts'!M21</f>
        <v>0</v>
      </c>
      <c r="F86" s="73"/>
    </row>
    <row r="87" spans="2:6" x14ac:dyDescent="0.2">
      <c r="B87" s="328"/>
      <c r="C87" s="78" t="s">
        <v>66</v>
      </c>
      <c r="D87" s="72">
        <f>Results!$H$81*'Climate impacts'!L22+(1-Results!$H$81)*'Climate impacts'!K22</f>
        <v>0</v>
      </c>
      <c r="E87" s="194">
        <f>Results!$H$81*'Climate impacts'!N22+(1-Results!$H$81)*'Climate impacts'!M22</f>
        <v>0</v>
      </c>
      <c r="F87" s="73"/>
    </row>
    <row r="88" spans="2:6" x14ac:dyDescent="0.2">
      <c r="B88" s="328"/>
      <c r="C88" s="78" t="s">
        <v>181</v>
      </c>
      <c r="D88" s="72">
        <f>Results!$H$81*'Climate impacts'!L23+(1-Results!$H$81)*'Climate impacts'!K23</f>
        <v>0</v>
      </c>
      <c r="E88" s="194">
        <f>Results!$H$81*'Climate impacts'!N23+(1-Results!$H$81)*'Climate impacts'!M23</f>
        <v>0</v>
      </c>
      <c r="F88" s="73"/>
    </row>
    <row r="89" spans="2:6" x14ac:dyDescent="0.2">
      <c r="B89" s="328"/>
      <c r="C89" s="286" t="s">
        <v>59</v>
      </c>
      <c r="D89" s="72">
        <f>Results!$H$81*'Climate impacts'!L24+(1-Results!$H$81)*'Climate impacts'!K24</f>
        <v>0</v>
      </c>
      <c r="E89" s="194">
        <f>Results!$H$81*'Climate impacts'!N24+(1-Results!$H$81)*'Climate impacts'!M24</f>
        <v>0</v>
      </c>
      <c r="F89" s="73"/>
    </row>
    <row r="90" spans="2:6" x14ac:dyDescent="0.2">
      <c r="B90" s="328"/>
      <c r="C90" s="286" t="s">
        <v>60</v>
      </c>
      <c r="D90" s="72">
        <f>Results!$H$81*'Climate impacts'!L25+(1-Results!$H$81)*'Climate impacts'!K25</f>
        <v>0</v>
      </c>
      <c r="E90" s="194">
        <f>Results!$H$81*'Climate impacts'!N25+(1-Results!$H$81)*'Climate impacts'!M25</f>
        <v>0</v>
      </c>
      <c r="F90" s="73"/>
    </row>
    <row r="91" spans="2:6" x14ac:dyDescent="0.2">
      <c r="B91" s="328"/>
      <c r="C91" s="286" t="s">
        <v>61</v>
      </c>
      <c r="D91" s="72">
        <f>Results!$H$81*'Climate impacts'!L26+(1-Results!$H$81)*'Climate impacts'!K26</f>
        <v>0</v>
      </c>
      <c r="E91" s="194">
        <f>Results!$H$81*'Climate impacts'!N26+(1-Results!$H$81)*'Climate impacts'!M26</f>
        <v>0</v>
      </c>
      <c r="F91" s="73"/>
    </row>
    <row r="92" spans="2:6" x14ac:dyDescent="0.2">
      <c r="B92" s="328"/>
      <c r="C92" s="286" t="s">
        <v>62</v>
      </c>
      <c r="D92" s="72">
        <f>Results!$H$81*'Climate impacts'!L27+(1-Results!$H$81)*'Climate impacts'!K27</f>
        <v>0</v>
      </c>
      <c r="E92" s="194">
        <f>Results!$H$81*'Climate impacts'!N27+(1-Results!$H$81)*'Climate impacts'!M27</f>
        <v>0</v>
      </c>
      <c r="F92" s="73"/>
    </row>
    <row r="93" spans="2:6" x14ac:dyDescent="0.2">
      <c r="B93" s="328"/>
      <c r="C93" s="286" t="s">
        <v>63</v>
      </c>
      <c r="D93" s="72">
        <f>Results!$H$81*'Climate impacts'!L28+(1-Results!$H$81)*'Climate impacts'!K28</f>
        <v>0</v>
      </c>
      <c r="E93" s="194">
        <f>Results!$H$81*'Climate impacts'!N28+(1-Results!$H$81)*'Climate impacts'!M28</f>
        <v>0</v>
      </c>
      <c r="F93" s="73"/>
    </row>
    <row r="94" spans="2:6" x14ac:dyDescent="0.2">
      <c r="B94" s="328"/>
      <c r="C94" s="286" t="s">
        <v>64</v>
      </c>
      <c r="D94" s="72">
        <f>Results!$H$81*'Climate impacts'!L29+(1-Results!$H$81)*'Climate impacts'!K29</f>
        <v>0</v>
      </c>
      <c r="E94" s="194">
        <f>Results!$H$81*'Climate impacts'!N29+(1-Results!$H$81)*'Climate impacts'!M29</f>
        <v>0</v>
      </c>
      <c r="F94" s="73"/>
    </row>
    <row r="95" spans="2:6" x14ac:dyDescent="0.2">
      <c r="B95" s="328"/>
      <c r="C95" s="286" t="s">
        <v>65</v>
      </c>
      <c r="D95" s="72">
        <f>Results!$H$81*'Climate impacts'!L30+(1-Results!$H$81)*'Climate impacts'!K30</f>
        <v>0</v>
      </c>
      <c r="E95" s="194">
        <f>Results!$H$81*'Climate impacts'!N30+(1-Results!$H$81)*'Climate impacts'!M30</f>
        <v>0</v>
      </c>
      <c r="F95" s="73"/>
    </row>
    <row r="96" spans="2:6" x14ac:dyDescent="0.2">
      <c r="B96" s="328"/>
      <c r="C96" s="286" t="s">
        <v>66</v>
      </c>
      <c r="D96" s="72">
        <f>Results!$H$81*'Climate impacts'!L31+(1-Results!$H$81)*'Climate impacts'!K31</f>
        <v>0</v>
      </c>
      <c r="E96" s="194">
        <f>Results!$H$81*'Climate impacts'!N31+(1-Results!$H$81)*'Climate impacts'!M31</f>
        <v>0</v>
      </c>
      <c r="F96" s="73"/>
    </row>
    <row r="97" spans="2:53" x14ac:dyDescent="0.2">
      <c r="B97" s="264" t="s">
        <v>69</v>
      </c>
      <c r="C97" s="16"/>
      <c r="D97" s="72">
        <f>Results!$H$81*'Climate impacts'!L32+(1-Results!$H$81)*'Climate impacts'!K32</f>
        <v>0</v>
      </c>
      <c r="E97" s="194">
        <f>Results!$H$81*'Climate impacts'!N32+(1-Results!$H$81)*'Climate impacts'!M32</f>
        <v>0</v>
      </c>
      <c r="F97" s="73"/>
    </row>
    <row r="98" spans="2:53" ht="16" thickBot="1" x14ac:dyDescent="0.25">
      <c r="B98" s="196" t="s">
        <v>75</v>
      </c>
      <c r="C98" s="186"/>
      <c r="D98" s="197">
        <f>Results!$H$81*'Climate impacts'!L33+(1-Results!$H$81)*'Climate impacts'!K33</f>
        <v>0</v>
      </c>
      <c r="E98" s="198">
        <f>Results!$H$81*'Climate impacts'!N33+(1-Results!$H$81)*'Climate impacts'!M33</f>
        <v>0</v>
      </c>
      <c r="F98" s="73"/>
    </row>
    <row r="99" spans="2:53" x14ac:dyDescent="0.2">
      <c r="B99" s="41"/>
    </row>
    <row r="100" spans="2:53" ht="16" thickBot="1" x14ac:dyDescent="0.25"/>
    <row r="101" spans="2:53" s="15" customFormat="1" x14ac:dyDescent="0.2">
      <c r="B101" s="183"/>
      <c r="C101" s="199"/>
      <c r="D101" s="192">
        <f>D36</f>
        <v>2022</v>
      </c>
      <c r="E101" s="192">
        <f t="shared" ref="E101:AF101" si="0">E36</f>
        <v>2023</v>
      </c>
      <c r="F101" s="192">
        <f t="shared" si="0"/>
        <v>2024</v>
      </c>
      <c r="G101" s="192">
        <f t="shared" si="0"/>
        <v>2025</v>
      </c>
      <c r="H101" s="192">
        <f t="shared" si="0"/>
        <v>2026</v>
      </c>
      <c r="I101" s="192">
        <f t="shared" si="0"/>
        <v>2027</v>
      </c>
      <c r="J101" s="192">
        <f t="shared" si="0"/>
        <v>2028</v>
      </c>
      <c r="K101" s="192">
        <f t="shared" si="0"/>
        <v>2029</v>
      </c>
      <c r="L101" s="192">
        <f t="shared" si="0"/>
        <v>2030</v>
      </c>
      <c r="M101" s="192">
        <f t="shared" si="0"/>
        <v>2031</v>
      </c>
      <c r="N101" s="192">
        <f t="shared" si="0"/>
        <v>2032</v>
      </c>
      <c r="O101" s="192">
        <f t="shared" si="0"/>
        <v>2033</v>
      </c>
      <c r="P101" s="192">
        <f t="shared" si="0"/>
        <v>2034</v>
      </c>
      <c r="Q101" s="192">
        <f t="shared" si="0"/>
        <v>2035</v>
      </c>
      <c r="R101" s="192">
        <f t="shared" si="0"/>
        <v>2036</v>
      </c>
      <c r="S101" s="192">
        <f t="shared" si="0"/>
        <v>2037</v>
      </c>
      <c r="T101" s="192">
        <f t="shared" si="0"/>
        <v>2038</v>
      </c>
      <c r="U101" s="192">
        <f t="shared" si="0"/>
        <v>2039</v>
      </c>
      <c r="V101" s="192">
        <f t="shared" si="0"/>
        <v>2040</v>
      </c>
      <c r="W101" s="192">
        <f t="shared" si="0"/>
        <v>2041</v>
      </c>
      <c r="X101" s="192">
        <f t="shared" si="0"/>
        <v>2042</v>
      </c>
      <c r="Y101" s="192">
        <f t="shared" si="0"/>
        <v>2043</v>
      </c>
      <c r="Z101" s="192">
        <f t="shared" si="0"/>
        <v>2044</v>
      </c>
      <c r="AA101" s="192">
        <f t="shared" si="0"/>
        <v>2045</v>
      </c>
      <c r="AB101" s="192">
        <f t="shared" si="0"/>
        <v>2046</v>
      </c>
      <c r="AC101" s="192">
        <f t="shared" si="0"/>
        <v>2047</v>
      </c>
      <c r="AD101" s="192">
        <f t="shared" si="0"/>
        <v>2048</v>
      </c>
      <c r="AE101" s="192">
        <f t="shared" si="0"/>
        <v>2049</v>
      </c>
      <c r="AF101" s="193">
        <f t="shared" si="0"/>
        <v>2050</v>
      </c>
    </row>
    <row r="102" spans="2:53" x14ac:dyDescent="0.2">
      <c r="B102" s="328" t="s">
        <v>68</v>
      </c>
      <c r="C102" s="77" t="s">
        <v>178</v>
      </c>
      <c r="D102" s="72">
        <f>IF(D$101&lt;=$D$70,$D71*(D$101-'Baseline scenario'!$D$4)/($D$70-'Baseline scenario'!$D$4))+IF(D$101&gt;$D$70,$E71*(D$101-'Baseline scenario'!$D$4)/($E$70-'Baseline scenario'!$D$4))</f>
        <v>0</v>
      </c>
      <c r="E102" s="72">
        <f>IF(E$101&lt;=$D$70,$D71*(E$101-'Baseline scenario'!$D$4)/($D$70-'Baseline scenario'!$D$4))+IF(E$101&gt;$D$70,$E71*(E$101-'Baseline scenario'!$D$4)/($E$70-'Baseline scenario'!$D$4))</f>
        <v>0</v>
      </c>
      <c r="F102" s="72">
        <f>IF(F$101&lt;=$D$70,$D71*(F$101-'Baseline scenario'!$D$4)/($D$70-'Baseline scenario'!$D$4))+IF(F$101&gt;$D$70,$E71*(F$101-'Baseline scenario'!$D$4)/($E$70-'Baseline scenario'!$D$4))</f>
        <v>0</v>
      </c>
      <c r="G102" s="72">
        <f>IF(G$101&lt;=$D$70,$D71*(G$101-'Baseline scenario'!$D$4)/($D$70-'Baseline scenario'!$D$4))+IF(G$101&gt;$D$70,$E71*(G$101-'Baseline scenario'!$D$4)/($E$70-'Baseline scenario'!$D$4))</f>
        <v>0</v>
      </c>
      <c r="H102" s="72">
        <f>IF(H$101&lt;=$D$70,$D71*(H$101-'Baseline scenario'!$D$4)/($D$70-'Baseline scenario'!$D$4))+IF(H$101&gt;$D$70,$E71*(H$101-'Baseline scenario'!$D$4)/($E$70-'Baseline scenario'!$D$4))</f>
        <v>0</v>
      </c>
      <c r="I102" s="72">
        <f>IF(I$101&lt;=$D$70,$D71*(I$101-'Baseline scenario'!$D$4)/($D$70-'Baseline scenario'!$D$4))+IF(I$101&gt;$D$70,$E71*(I$101-'Baseline scenario'!$D$4)/($E$70-'Baseline scenario'!$D$4))</f>
        <v>0</v>
      </c>
      <c r="J102" s="72">
        <f>IF(J$101&lt;=$D$70,$D71*(J$101-'Baseline scenario'!$D$4)/($D$70-'Baseline scenario'!$D$4))+IF(J$101&gt;$D$70,$E71*(J$101-'Baseline scenario'!$D$4)/($E$70-'Baseline scenario'!$D$4))</f>
        <v>0</v>
      </c>
      <c r="K102" s="72">
        <f>IF(K$101&lt;=$D$70,$D71*(K$101-'Baseline scenario'!$D$4)/($D$70-'Baseline scenario'!$D$4))+IF(K$101&gt;$D$70,$E71*(K$101-'Baseline scenario'!$D$4)/($E$70-'Baseline scenario'!$D$4))</f>
        <v>0</v>
      </c>
      <c r="L102" s="72">
        <f>IF(L$101&lt;=$D$70,$D71*(L$101-'Baseline scenario'!$D$4)/($D$70-'Baseline scenario'!$D$4))+IF(L$101&gt;$D$70,$E71*(L$101-'Baseline scenario'!$D$4)/($E$70-'Baseline scenario'!$D$4))</f>
        <v>0</v>
      </c>
      <c r="M102" s="72">
        <f>IF(M$101&lt;=$D$70,$D71*(M$101-'Baseline scenario'!$D$4)/($D$70-'Baseline scenario'!$D$4))+IF(M$101&gt;$D$70,$E71*(M$101-'Baseline scenario'!$D$4)/($E$70-'Baseline scenario'!$D$4))</f>
        <v>0</v>
      </c>
      <c r="N102" s="72">
        <f>IF(N$101&lt;=$D$70,$D71*(N$101-'Baseline scenario'!$D$4)/($D$70-'Baseline scenario'!$D$4))+IF(N$101&gt;$D$70,$E71*(N$101-'Baseline scenario'!$D$4)/($E$70-'Baseline scenario'!$D$4))</f>
        <v>0</v>
      </c>
      <c r="O102" s="72">
        <f>IF(O$101&lt;=$D$70,$D71*(O$101-'Baseline scenario'!$D$4)/($D$70-'Baseline scenario'!$D$4))+IF(O$101&gt;$D$70,$E71*(O$101-'Baseline scenario'!$D$4)/($E$70-'Baseline scenario'!$D$4))</f>
        <v>0</v>
      </c>
      <c r="P102" s="72">
        <f>IF(P$101&lt;=$D$70,$D71*(P$101-'Baseline scenario'!$D$4)/($D$70-'Baseline scenario'!$D$4))+IF(P$101&gt;$D$70,$E71*(P$101-'Baseline scenario'!$D$4)/($E$70-'Baseline scenario'!$D$4))</f>
        <v>0</v>
      </c>
      <c r="Q102" s="72">
        <f>IF(Q$101&lt;=$D$70,$D71*(Q$101-'Baseline scenario'!$D$4)/($D$70-'Baseline scenario'!$D$4))+IF(Q$101&gt;$D$70,$E71*(Q$101-'Baseline scenario'!$D$4)/($E$70-'Baseline scenario'!$D$4))</f>
        <v>0</v>
      </c>
      <c r="R102" s="72">
        <f>IF(R$101&lt;=$D$70,$D71*(R$101-'Baseline scenario'!$D$4)/($D$70-'Baseline scenario'!$D$4))+IF(R$101&gt;$D$70,$E71*(R$101-'Baseline scenario'!$D$4)/($E$70-'Baseline scenario'!$D$4))</f>
        <v>0</v>
      </c>
      <c r="S102" s="72">
        <f>IF(S$101&lt;=$D$70,$D71*(S$101-'Baseline scenario'!$D$4)/($D$70-'Baseline scenario'!$D$4))+IF(S$101&gt;$D$70,$E71*(S$101-'Baseline scenario'!$D$4)/($E$70-'Baseline scenario'!$D$4))</f>
        <v>0</v>
      </c>
      <c r="T102" s="72">
        <f>IF(T$101&lt;=$D$70,$D71*(T$101-'Baseline scenario'!$D$4)/($D$70-'Baseline scenario'!$D$4))+IF(T$101&gt;$D$70,$E71*(T$101-'Baseline scenario'!$D$4)/($E$70-'Baseline scenario'!$D$4))</f>
        <v>0</v>
      </c>
      <c r="U102" s="72">
        <f>IF(U$101&lt;=$D$70,$D71*(U$101-'Baseline scenario'!$D$4)/($D$70-'Baseline scenario'!$D$4))+IF(U$101&gt;$D$70,$E71*(U$101-'Baseline scenario'!$D$4)/($E$70-'Baseline scenario'!$D$4))</f>
        <v>0</v>
      </c>
      <c r="V102" s="72">
        <f>IF(V$101&lt;=$D$70,$D71*(V$101-'Baseline scenario'!$D$4)/($D$70-'Baseline scenario'!$D$4))+IF(V$101&gt;$D$70,$E71*(V$101-'Baseline scenario'!$D$4)/($E$70-'Baseline scenario'!$D$4))</f>
        <v>0</v>
      </c>
      <c r="W102" s="72">
        <f>IF(W$101&lt;=$D$70,$D71*(W$101-'Baseline scenario'!$D$4)/($D$70-'Baseline scenario'!$D$4))+IF(W$101&gt;$D$70,$E71*(W$101-'Baseline scenario'!$D$4)/($E$70-'Baseline scenario'!$D$4))</f>
        <v>0</v>
      </c>
      <c r="X102" s="72">
        <f>IF(X$101&lt;=$D$70,$D71*(X$101-'Baseline scenario'!$D$4)/($D$70-'Baseline scenario'!$D$4))+IF(X$101&gt;$D$70,$E71*(X$101-'Baseline scenario'!$D$4)/($E$70-'Baseline scenario'!$D$4))</f>
        <v>0</v>
      </c>
      <c r="Y102" s="72">
        <f>IF(Y$101&lt;=$D$70,$D71*(Y$101-'Baseline scenario'!$D$4)/($D$70-'Baseline scenario'!$D$4))+IF(Y$101&gt;$D$70,$E71*(Y$101-'Baseline scenario'!$D$4)/($E$70-'Baseline scenario'!$D$4))</f>
        <v>0</v>
      </c>
      <c r="Z102" s="72">
        <f>IF(Z$101&lt;=$D$70,$D71*(Z$101-'Baseline scenario'!$D$4)/($D$70-'Baseline scenario'!$D$4))+IF(Z$101&gt;$D$70,$E71*(Z$101-'Baseline scenario'!$D$4)/($E$70-'Baseline scenario'!$D$4))</f>
        <v>0</v>
      </c>
      <c r="AA102" s="72">
        <f>IF(AA$101&lt;=$D$70,$D71*(AA$101-'Baseline scenario'!$D$4)/($D$70-'Baseline scenario'!$D$4))+IF(AA$101&gt;$D$70,$E71*(AA$101-'Baseline scenario'!$D$4)/($E$70-'Baseline scenario'!$D$4))</f>
        <v>0</v>
      </c>
      <c r="AB102" s="72">
        <f>IF(AB$101&lt;=$D$70,$D71*(AB$101-'Baseline scenario'!$D$4)/($D$70-'Baseline scenario'!$D$4))+IF(AB$101&gt;$D$70,$E71*(AB$101-'Baseline scenario'!$D$4)/($E$70-'Baseline scenario'!$D$4))</f>
        <v>0</v>
      </c>
      <c r="AC102" s="72">
        <f>IF(AC$101&lt;=$D$70,$D71*(AC$101-'Baseline scenario'!$D$4)/($D$70-'Baseline scenario'!$D$4))+IF(AC$101&gt;$D$70,$E71*(AC$101-'Baseline scenario'!$D$4)/($E$70-'Baseline scenario'!$D$4))</f>
        <v>0</v>
      </c>
      <c r="AD102" s="72">
        <f>IF(AD$101&lt;=$D$70,$D71*(AD$101-'Baseline scenario'!$D$4)/($D$70-'Baseline scenario'!$D$4))+IF(AD$101&gt;$D$70,$E71*(AD$101-'Baseline scenario'!$D$4)/($E$70-'Baseline scenario'!$D$4))</f>
        <v>0</v>
      </c>
      <c r="AE102" s="72">
        <f>IF(AE$101&lt;=$D$70,$D71*(AE$101-'Baseline scenario'!$D$4)/($D$70-'Baseline scenario'!$D$4))+IF(AE$101&gt;$D$70,$E71*(AE$101-'Baseline scenario'!$D$4)/($E$70-'Baseline scenario'!$D$4))</f>
        <v>0</v>
      </c>
      <c r="AF102" s="194">
        <f>IF(AF$101&lt;=$D$70,$D71*(AF$101-'Baseline scenario'!$D$4)/($D$70-'Baseline scenario'!$D$4))+IF(AF$101&gt;$D$70,$E71*(AF$101-'Baseline scenario'!$D$4)/($E$70-'Baseline scenario'!$D$4))</f>
        <v>0</v>
      </c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</row>
    <row r="103" spans="2:53" x14ac:dyDescent="0.2">
      <c r="B103" s="328"/>
      <c r="C103" s="78" t="s">
        <v>179</v>
      </c>
      <c r="D103" s="72">
        <f>IF(D$101&lt;=$D$70,$D72*(D$101-'Baseline scenario'!$D$4)/($D$70-'Baseline scenario'!$D$4))+IF(D$101&gt;$D$70,$E72*(D$101-'Baseline scenario'!$D$4)/($E$70-'Baseline scenario'!$D$4))</f>
        <v>0</v>
      </c>
      <c r="E103" s="72">
        <f>IF(E$101&lt;=$D$70,$D72*(E$101-'Baseline scenario'!$D$4)/($D$70-'Baseline scenario'!$D$4))+IF(E$101&gt;$D$70,$E72*(E$101-'Baseline scenario'!$D$4)/($E$70-'Baseline scenario'!$D$4))</f>
        <v>0</v>
      </c>
      <c r="F103" s="72">
        <f>IF(F$101&lt;=$D$70,$D72*(F$101-'Baseline scenario'!$D$4)/($D$70-'Baseline scenario'!$D$4))+IF(F$101&gt;$D$70,$E72*(F$101-'Baseline scenario'!$D$4)/($E$70-'Baseline scenario'!$D$4))</f>
        <v>0</v>
      </c>
      <c r="G103" s="72">
        <f>IF(G$101&lt;=$D$70,$D72*(G$101-'Baseline scenario'!$D$4)/($D$70-'Baseline scenario'!$D$4))+IF(G$101&gt;$D$70,$E72*(G$101-'Baseline scenario'!$D$4)/($E$70-'Baseline scenario'!$D$4))</f>
        <v>0</v>
      </c>
      <c r="H103" s="72">
        <f>IF(H$101&lt;=$D$70,$D72*(H$101-'Baseline scenario'!$D$4)/($D$70-'Baseline scenario'!$D$4))+IF(H$101&gt;$D$70,$E72*(H$101-'Baseline scenario'!$D$4)/($E$70-'Baseline scenario'!$D$4))</f>
        <v>0</v>
      </c>
      <c r="I103" s="72">
        <f>IF(I$101&lt;=$D$70,$D72*(I$101-'Baseline scenario'!$D$4)/($D$70-'Baseline scenario'!$D$4))+IF(I$101&gt;$D$70,$E72*(I$101-'Baseline scenario'!$D$4)/($E$70-'Baseline scenario'!$D$4))</f>
        <v>0</v>
      </c>
      <c r="J103" s="72">
        <f>IF(J$101&lt;=$D$70,$D72*(J$101-'Baseline scenario'!$D$4)/($D$70-'Baseline scenario'!$D$4))+IF(J$101&gt;$D$70,$E72*(J$101-'Baseline scenario'!$D$4)/($E$70-'Baseline scenario'!$D$4))</f>
        <v>0</v>
      </c>
      <c r="K103" s="72">
        <f>IF(K$101&lt;=$D$70,$D72*(K$101-'Baseline scenario'!$D$4)/($D$70-'Baseline scenario'!$D$4))+IF(K$101&gt;$D$70,$E72*(K$101-'Baseline scenario'!$D$4)/($E$70-'Baseline scenario'!$D$4))</f>
        <v>0</v>
      </c>
      <c r="L103" s="72">
        <f>IF(L$101&lt;=$D$70,$D72*(L$101-'Baseline scenario'!$D$4)/($D$70-'Baseline scenario'!$D$4))+IF(L$101&gt;$D$70,$E72*(L$101-'Baseline scenario'!$D$4)/($E$70-'Baseline scenario'!$D$4))</f>
        <v>0</v>
      </c>
      <c r="M103" s="72">
        <f>IF(M$101&lt;=$D$70,$D72*(M$101-'Baseline scenario'!$D$4)/($D$70-'Baseline scenario'!$D$4))+IF(M$101&gt;$D$70,$E72*(M$101-'Baseline scenario'!$D$4)/($E$70-'Baseline scenario'!$D$4))</f>
        <v>0</v>
      </c>
      <c r="N103" s="72">
        <f>IF(N$101&lt;=$D$70,$D72*(N$101-'Baseline scenario'!$D$4)/($D$70-'Baseline scenario'!$D$4))+IF(N$101&gt;$D$70,$E72*(N$101-'Baseline scenario'!$D$4)/($E$70-'Baseline scenario'!$D$4))</f>
        <v>0</v>
      </c>
      <c r="O103" s="72">
        <f>IF(O$101&lt;=$D$70,$D72*(O$101-'Baseline scenario'!$D$4)/($D$70-'Baseline scenario'!$D$4))+IF(O$101&gt;$D$70,$E72*(O$101-'Baseline scenario'!$D$4)/($E$70-'Baseline scenario'!$D$4))</f>
        <v>0</v>
      </c>
      <c r="P103" s="72">
        <f>IF(P$101&lt;=$D$70,$D72*(P$101-'Baseline scenario'!$D$4)/($D$70-'Baseline scenario'!$D$4))+IF(P$101&gt;$D$70,$E72*(P$101-'Baseline scenario'!$D$4)/($E$70-'Baseline scenario'!$D$4))</f>
        <v>0</v>
      </c>
      <c r="Q103" s="72">
        <f>IF(Q$101&lt;=$D$70,$D72*(Q$101-'Baseline scenario'!$D$4)/($D$70-'Baseline scenario'!$D$4))+IF(Q$101&gt;$D$70,$E72*(Q$101-'Baseline scenario'!$D$4)/($E$70-'Baseline scenario'!$D$4))</f>
        <v>0</v>
      </c>
      <c r="R103" s="72">
        <f>IF(R$101&lt;=$D$70,$D72*(R$101-'Baseline scenario'!$D$4)/($D$70-'Baseline scenario'!$D$4))+IF(R$101&gt;$D$70,$E72*(R$101-'Baseline scenario'!$D$4)/($E$70-'Baseline scenario'!$D$4))</f>
        <v>0</v>
      </c>
      <c r="S103" s="72">
        <f>IF(S$101&lt;=$D$70,$D72*(S$101-'Baseline scenario'!$D$4)/($D$70-'Baseline scenario'!$D$4))+IF(S$101&gt;$D$70,$E72*(S$101-'Baseline scenario'!$D$4)/($E$70-'Baseline scenario'!$D$4))</f>
        <v>0</v>
      </c>
      <c r="T103" s="72">
        <f>IF(T$101&lt;=$D$70,$D72*(T$101-'Baseline scenario'!$D$4)/($D$70-'Baseline scenario'!$D$4))+IF(T$101&gt;$D$70,$E72*(T$101-'Baseline scenario'!$D$4)/($E$70-'Baseline scenario'!$D$4))</f>
        <v>0</v>
      </c>
      <c r="U103" s="72">
        <f>IF(U$101&lt;=$D$70,$D72*(U$101-'Baseline scenario'!$D$4)/($D$70-'Baseline scenario'!$D$4))+IF(U$101&gt;$D$70,$E72*(U$101-'Baseline scenario'!$D$4)/($E$70-'Baseline scenario'!$D$4))</f>
        <v>0</v>
      </c>
      <c r="V103" s="72">
        <f>IF(V$101&lt;=$D$70,$D72*(V$101-'Baseline scenario'!$D$4)/($D$70-'Baseline scenario'!$D$4))+IF(V$101&gt;$D$70,$E72*(V$101-'Baseline scenario'!$D$4)/($E$70-'Baseline scenario'!$D$4))</f>
        <v>0</v>
      </c>
      <c r="W103" s="72">
        <f>IF(W$101&lt;=$D$70,$D72*(W$101-'Baseline scenario'!$D$4)/($D$70-'Baseline scenario'!$D$4))+IF(W$101&gt;$D$70,$E72*(W$101-'Baseline scenario'!$D$4)/($E$70-'Baseline scenario'!$D$4))</f>
        <v>0</v>
      </c>
      <c r="X103" s="72">
        <f>IF(X$101&lt;=$D$70,$D72*(X$101-'Baseline scenario'!$D$4)/($D$70-'Baseline scenario'!$D$4))+IF(X$101&gt;$D$70,$E72*(X$101-'Baseline scenario'!$D$4)/($E$70-'Baseline scenario'!$D$4))</f>
        <v>0</v>
      </c>
      <c r="Y103" s="72">
        <f>IF(Y$101&lt;=$D$70,$D72*(Y$101-'Baseline scenario'!$D$4)/($D$70-'Baseline scenario'!$D$4))+IF(Y$101&gt;$D$70,$E72*(Y$101-'Baseline scenario'!$D$4)/($E$70-'Baseline scenario'!$D$4))</f>
        <v>0</v>
      </c>
      <c r="Z103" s="72">
        <f>IF(Z$101&lt;=$D$70,$D72*(Z$101-'Baseline scenario'!$D$4)/($D$70-'Baseline scenario'!$D$4))+IF(Z$101&gt;$D$70,$E72*(Z$101-'Baseline scenario'!$D$4)/($E$70-'Baseline scenario'!$D$4))</f>
        <v>0</v>
      </c>
      <c r="AA103" s="72">
        <f>IF(AA$101&lt;=$D$70,$D72*(AA$101-'Baseline scenario'!$D$4)/($D$70-'Baseline scenario'!$D$4))+IF(AA$101&gt;$D$70,$E72*(AA$101-'Baseline scenario'!$D$4)/($E$70-'Baseline scenario'!$D$4))</f>
        <v>0</v>
      </c>
      <c r="AB103" s="72">
        <f>IF(AB$101&lt;=$D$70,$D72*(AB$101-'Baseline scenario'!$D$4)/($D$70-'Baseline scenario'!$D$4))+IF(AB$101&gt;$D$70,$E72*(AB$101-'Baseline scenario'!$D$4)/($E$70-'Baseline scenario'!$D$4))</f>
        <v>0</v>
      </c>
      <c r="AC103" s="72">
        <f>IF(AC$101&lt;=$D$70,$D72*(AC$101-'Baseline scenario'!$D$4)/($D$70-'Baseline scenario'!$D$4))+IF(AC$101&gt;$D$70,$E72*(AC$101-'Baseline scenario'!$D$4)/($E$70-'Baseline scenario'!$D$4))</f>
        <v>0</v>
      </c>
      <c r="AD103" s="72">
        <f>IF(AD$101&lt;=$D$70,$D72*(AD$101-'Baseline scenario'!$D$4)/($D$70-'Baseline scenario'!$D$4))+IF(AD$101&gt;$D$70,$E72*(AD$101-'Baseline scenario'!$D$4)/($E$70-'Baseline scenario'!$D$4))</f>
        <v>0</v>
      </c>
      <c r="AE103" s="72">
        <f>IF(AE$101&lt;=$D$70,$D72*(AE$101-'Baseline scenario'!$D$4)/($D$70-'Baseline scenario'!$D$4))+IF(AE$101&gt;$D$70,$E72*(AE$101-'Baseline scenario'!$D$4)/($E$70-'Baseline scenario'!$D$4))</f>
        <v>0</v>
      </c>
      <c r="AF103" s="194">
        <f>IF(AF$101&lt;=$D$70,$D72*(AF$101-'Baseline scenario'!$D$4)/($D$70-'Baseline scenario'!$D$4))+IF(AF$101&gt;$D$70,$E72*(AF$101-'Baseline scenario'!$D$4)/($E$70-'Baseline scenario'!$D$4))</f>
        <v>0</v>
      </c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</row>
    <row r="104" spans="2:53" x14ac:dyDescent="0.2">
      <c r="B104" s="328"/>
      <c r="C104" s="78" t="s">
        <v>180</v>
      </c>
      <c r="D104" s="72">
        <f>IF(D$101&lt;=$D$70,$D73*(D$101-'Baseline scenario'!$D$4)/($D$70-'Baseline scenario'!$D$4))+IF(D$101&gt;$D$70,$E73*(D$101-'Baseline scenario'!$D$4)/($E$70-'Baseline scenario'!$D$4))</f>
        <v>0</v>
      </c>
      <c r="E104" s="72">
        <f>IF(E$101&lt;=$D$70,$D73*(E$101-'Baseline scenario'!$D$4)/($D$70-'Baseline scenario'!$D$4))+IF(E$101&gt;$D$70,$E73*(E$101-'Baseline scenario'!$D$4)/($E$70-'Baseline scenario'!$D$4))</f>
        <v>0</v>
      </c>
      <c r="F104" s="72">
        <f>IF(F$101&lt;=$D$70,$D73*(F$101-'Baseline scenario'!$D$4)/($D$70-'Baseline scenario'!$D$4))+IF(F$101&gt;$D$70,$E73*(F$101-'Baseline scenario'!$D$4)/($E$70-'Baseline scenario'!$D$4))</f>
        <v>0</v>
      </c>
      <c r="G104" s="72">
        <f>IF(G$101&lt;=$D$70,$D73*(G$101-'Baseline scenario'!$D$4)/($D$70-'Baseline scenario'!$D$4))+IF(G$101&gt;$D$70,$E73*(G$101-'Baseline scenario'!$D$4)/($E$70-'Baseline scenario'!$D$4))</f>
        <v>0</v>
      </c>
      <c r="H104" s="72">
        <f>IF(H$101&lt;=$D$70,$D73*(H$101-'Baseline scenario'!$D$4)/($D$70-'Baseline scenario'!$D$4))+IF(H$101&gt;$D$70,$E73*(H$101-'Baseline scenario'!$D$4)/($E$70-'Baseline scenario'!$D$4))</f>
        <v>0</v>
      </c>
      <c r="I104" s="72">
        <f>IF(I$101&lt;=$D$70,$D73*(I$101-'Baseline scenario'!$D$4)/($D$70-'Baseline scenario'!$D$4))+IF(I$101&gt;$D$70,$E73*(I$101-'Baseline scenario'!$D$4)/($E$70-'Baseline scenario'!$D$4))</f>
        <v>0</v>
      </c>
      <c r="J104" s="72">
        <f>IF(J$101&lt;=$D$70,$D73*(J$101-'Baseline scenario'!$D$4)/($D$70-'Baseline scenario'!$D$4))+IF(J$101&gt;$D$70,$E73*(J$101-'Baseline scenario'!$D$4)/($E$70-'Baseline scenario'!$D$4))</f>
        <v>0</v>
      </c>
      <c r="K104" s="72">
        <f>IF(K$101&lt;=$D$70,$D73*(K$101-'Baseline scenario'!$D$4)/($D$70-'Baseline scenario'!$D$4))+IF(K$101&gt;$D$70,$E73*(K$101-'Baseline scenario'!$D$4)/($E$70-'Baseline scenario'!$D$4))</f>
        <v>0</v>
      </c>
      <c r="L104" s="72">
        <f>IF(L$101&lt;=$D$70,$D73*(L$101-'Baseline scenario'!$D$4)/($D$70-'Baseline scenario'!$D$4))+IF(L$101&gt;$D$70,$E73*(L$101-'Baseline scenario'!$D$4)/($E$70-'Baseline scenario'!$D$4))</f>
        <v>0</v>
      </c>
      <c r="M104" s="72">
        <f>IF(M$101&lt;=$D$70,$D73*(M$101-'Baseline scenario'!$D$4)/($D$70-'Baseline scenario'!$D$4))+IF(M$101&gt;$D$70,$E73*(M$101-'Baseline scenario'!$D$4)/($E$70-'Baseline scenario'!$D$4))</f>
        <v>0</v>
      </c>
      <c r="N104" s="72">
        <f>IF(N$101&lt;=$D$70,$D73*(N$101-'Baseline scenario'!$D$4)/($D$70-'Baseline scenario'!$D$4))+IF(N$101&gt;$D$70,$E73*(N$101-'Baseline scenario'!$D$4)/($E$70-'Baseline scenario'!$D$4))</f>
        <v>0</v>
      </c>
      <c r="O104" s="72">
        <f>IF(O$101&lt;=$D$70,$D73*(O$101-'Baseline scenario'!$D$4)/($D$70-'Baseline scenario'!$D$4))+IF(O$101&gt;$D$70,$E73*(O$101-'Baseline scenario'!$D$4)/($E$70-'Baseline scenario'!$D$4))</f>
        <v>0</v>
      </c>
      <c r="P104" s="72">
        <f>IF(P$101&lt;=$D$70,$D73*(P$101-'Baseline scenario'!$D$4)/($D$70-'Baseline scenario'!$D$4))+IF(P$101&gt;$D$70,$E73*(P$101-'Baseline scenario'!$D$4)/($E$70-'Baseline scenario'!$D$4))</f>
        <v>0</v>
      </c>
      <c r="Q104" s="72">
        <f>IF(Q$101&lt;=$D$70,$D73*(Q$101-'Baseline scenario'!$D$4)/($D$70-'Baseline scenario'!$D$4))+IF(Q$101&gt;$D$70,$E73*(Q$101-'Baseline scenario'!$D$4)/($E$70-'Baseline scenario'!$D$4))</f>
        <v>0</v>
      </c>
      <c r="R104" s="72">
        <f>IF(R$101&lt;=$D$70,$D73*(R$101-'Baseline scenario'!$D$4)/($D$70-'Baseline scenario'!$D$4))+IF(R$101&gt;$D$70,$E73*(R$101-'Baseline scenario'!$D$4)/($E$70-'Baseline scenario'!$D$4))</f>
        <v>0</v>
      </c>
      <c r="S104" s="72">
        <f>IF(S$101&lt;=$D$70,$D73*(S$101-'Baseline scenario'!$D$4)/($D$70-'Baseline scenario'!$D$4))+IF(S$101&gt;$D$70,$E73*(S$101-'Baseline scenario'!$D$4)/($E$70-'Baseline scenario'!$D$4))</f>
        <v>0</v>
      </c>
      <c r="T104" s="72">
        <f>IF(T$101&lt;=$D$70,$D73*(T$101-'Baseline scenario'!$D$4)/($D$70-'Baseline scenario'!$D$4))+IF(T$101&gt;$D$70,$E73*(T$101-'Baseline scenario'!$D$4)/($E$70-'Baseline scenario'!$D$4))</f>
        <v>0</v>
      </c>
      <c r="U104" s="72">
        <f>IF(U$101&lt;=$D$70,$D73*(U$101-'Baseline scenario'!$D$4)/($D$70-'Baseline scenario'!$D$4))+IF(U$101&gt;$D$70,$E73*(U$101-'Baseline scenario'!$D$4)/($E$70-'Baseline scenario'!$D$4))</f>
        <v>0</v>
      </c>
      <c r="V104" s="72">
        <f>IF(V$101&lt;=$D$70,$D73*(V$101-'Baseline scenario'!$D$4)/($D$70-'Baseline scenario'!$D$4))+IF(V$101&gt;$D$70,$E73*(V$101-'Baseline scenario'!$D$4)/($E$70-'Baseline scenario'!$D$4))</f>
        <v>0</v>
      </c>
      <c r="W104" s="72">
        <f>IF(W$101&lt;=$D$70,$D73*(W$101-'Baseline scenario'!$D$4)/($D$70-'Baseline scenario'!$D$4))+IF(W$101&gt;$D$70,$E73*(W$101-'Baseline scenario'!$D$4)/($E$70-'Baseline scenario'!$D$4))</f>
        <v>0</v>
      </c>
      <c r="X104" s="72">
        <f>IF(X$101&lt;=$D$70,$D73*(X$101-'Baseline scenario'!$D$4)/($D$70-'Baseline scenario'!$D$4))+IF(X$101&gt;$D$70,$E73*(X$101-'Baseline scenario'!$D$4)/($E$70-'Baseline scenario'!$D$4))</f>
        <v>0</v>
      </c>
      <c r="Y104" s="72">
        <f>IF(Y$101&lt;=$D$70,$D73*(Y$101-'Baseline scenario'!$D$4)/($D$70-'Baseline scenario'!$D$4))+IF(Y$101&gt;$D$70,$E73*(Y$101-'Baseline scenario'!$D$4)/($E$70-'Baseline scenario'!$D$4))</f>
        <v>0</v>
      </c>
      <c r="Z104" s="72">
        <f>IF(Z$101&lt;=$D$70,$D73*(Z$101-'Baseline scenario'!$D$4)/($D$70-'Baseline scenario'!$D$4))+IF(Z$101&gt;$D$70,$E73*(Z$101-'Baseline scenario'!$D$4)/($E$70-'Baseline scenario'!$D$4))</f>
        <v>0</v>
      </c>
      <c r="AA104" s="72">
        <f>IF(AA$101&lt;=$D$70,$D73*(AA$101-'Baseline scenario'!$D$4)/($D$70-'Baseline scenario'!$D$4))+IF(AA$101&gt;$D$70,$E73*(AA$101-'Baseline scenario'!$D$4)/($E$70-'Baseline scenario'!$D$4))</f>
        <v>0</v>
      </c>
      <c r="AB104" s="72">
        <f>IF(AB$101&lt;=$D$70,$D73*(AB$101-'Baseline scenario'!$D$4)/($D$70-'Baseline scenario'!$D$4))+IF(AB$101&gt;$D$70,$E73*(AB$101-'Baseline scenario'!$D$4)/($E$70-'Baseline scenario'!$D$4))</f>
        <v>0</v>
      </c>
      <c r="AC104" s="72">
        <f>IF(AC$101&lt;=$D$70,$D73*(AC$101-'Baseline scenario'!$D$4)/($D$70-'Baseline scenario'!$D$4))+IF(AC$101&gt;$D$70,$E73*(AC$101-'Baseline scenario'!$D$4)/($E$70-'Baseline scenario'!$D$4))</f>
        <v>0</v>
      </c>
      <c r="AD104" s="72">
        <f>IF(AD$101&lt;=$D$70,$D73*(AD$101-'Baseline scenario'!$D$4)/($D$70-'Baseline scenario'!$D$4))+IF(AD$101&gt;$D$70,$E73*(AD$101-'Baseline scenario'!$D$4)/($E$70-'Baseline scenario'!$D$4))</f>
        <v>0</v>
      </c>
      <c r="AE104" s="72">
        <f>IF(AE$101&lt;=$D$70,$D73*(AE$101-'Baseline scenario'!$D$4)/($D$70-'Baseline scenario'!$D$4))+IF(AE$101&gt;$D$70,$E73*(AE$101-'Baseline scenario'!$D$4)/($E$70-'Baseline scenario'!$D$4))</f>
        <v>0</v>
      </c>
      <c r="AF104" s="194">
        <f>IF(AF$101&lt;=$D$70,$D73*(AF$101-'Baseline scenario'!$D$4)/($D$70-'Baseline scenario'!$D$4))+IF(AF$101&gt;$D$70,$E73*(AF$101-'Baseline scenario'!$D$4)/($E$70-'Baseline scenario'!$D$4))</f>
        <v>0</v>
      </c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</row>
    <row r="105" spans="2:53" x14ac:dyDescent="0.2">
      <c r="B105" s="328"/>
      <c r="C105" s="78" t="s">
        <v>66</v>
      </c>
      <c r="D105" s="72">
        <f>IF(D$101&lt;=$D$70,$D74*(D$101-'Baseline scenario'!$D$4)/($D$70-'Baseline scenario'!$D$4))+IF(D$101&gt;$D$70,$E74*(D$101-'Baseline scenario'!$D$4)/($E$70-'Baseline scenario'!$D$4))</f>
        <v>0</v>
      </c>
      <c r="E105" s="72">
        <f>IF(E$101&lt;=$D$70,$D74*(E$101-'Baseline scenario'!$D$4)/($D$70-'Baseline scenario'!$D$4))+IF(E$101&gt;$D$70,$E74*(E$101-'Baseline scenario'!$D$4)/($E$70-'Baseline scenario'!$D$4))</f>
        <v>0</v>
      </c>
      <c r="F105" s="72">
        <f>IF(F$101&lt;=$D$70,$D74*(F$101-'Baseline scenario'!$D$4)/($D$70-'Baseline scenario'!$D$4))+IF(F$101&gt;$D$70,$E74*(F$101-'Baseline scenario'!$D$4)/($E$70-'Baseline scenario'!$D$4))</f>
        <v>0</v>
      </c>
      <c r="G105" s="72">
        <f>IF(G$101&lt;=$D$70,$D74*(G$101-'Baseline scenario'!$D$4)/($D$70-'Baseline scenario'!$D$4))+IF(G$101&gt;$D$70,$E74*(G$101-'Baseline scenario'!$D$4)/($E$70-'Baseline scenario'!$D$4))</f>
        <v>0</v>
      </c>
      <c r="H105" s="72">
        <f>IF(H$101&lt;=$D$70,$D74*(H$101-'Baseline scenario'!$D$4)/($D$70-'Baseline scenario'!$D$4))+IF(H$101&gt;$D$70,$E74*(H$101-'Baseline scenario'!$D$4)/($E$70-'Baseline scenario'!$D$4))</f>
        <v>0</v>
      </c>
      <c r="I105" s="72">
        <f>IF(I$101&lt;=$D$70,$D74*(I$101-'Baseline scenario'!$D$4)/($D$70-'Baseline scenario'!$D$4))+IF(I$101&gt;$D$70,$E74*(I$101-'Baseline scenario'!$D$4)/($E$70-'Baseline scenario'!$D$4))</f>
        <v>0</v>
      </c>
      <c r="J105" s="72">
        <f>IF(J$101&lt;=$D$70,$D74*(J$101-'Baseline scenario'!$D$4)/($D$70-'Baseline scenario'!$D$4))+IF(J$101&gt;$D$70,$E74*(J$101-'Baseline scenario'!$D$4)/($E$70-'Baseline scenario'!$D$4))</f>
        <v>0</v>
      </c>
      <c r="K105" s="72">
        <f>IF(K$101&lt;=$D$70,$D74*(K$101-'Baseline scenario'!$D$4)/($D$70-'Baseline scenario'!$D$4))+IF(K$101&gt;$D$70,$E74*(K$101-'Baseline scenario'!$D$4)/($E$70-'Baseline scenario'!$D$4))</f>
        <v>0</v>
      </c>
      <c r="L105" s="72">
        <f>IF(L$101&lt;=$D$70,$D74*(L$101-'Baseline scenario'!$D$4)/($D$70-'Baseline scenario'!$D$4))+IF(L$101&gt;$D$70,$E74*(L$101-'Baseline scenario'!$D$4)/($E$70-'Baseline scenario'!$D$4))</f>
        <v>0</v>
      </c>
      <c r="M105" s="72">
        <f>IF(M$101&lt;=$D$70,$D74*(M$101-'Baseline scenario'!$D$4)/($D$70-'Baseline scenario'!$D$4))+IF(M$101&gt;$D$70,$E74*(M$101-'Baseline scenario'!$D$4)/($E$70-'Baseline scenario'!$D$4))</f>
        <v>0</v>
      </c>
      <c r="N105" s="72">
        <f>IF(N$101&lt;=$D$70,$D74*(N$101-'Baseline scenario'!$D$4)/($D$70-'Baseline scenario'!$D$4))+IF(N$101&gt;$D$70,$E74*(N$101-'Baseline scenario'!$D$4)/($E$70-'Baseline scenario'!$D$4))</f>
        <v>0</v>
      </c>
      <c r="O105" s="72">
        <f>IF(O$101&lt;=$D$70,$D74*(O$101-'Baseline scenario'!$D$4)/($D$70-'Baseline scenario'!$D$4))+IF(O$101&gt;$D$70,$E74*(O$101-'Baseline scenario'!$D$4)/($E$70-'Baseline scenario'!$D$4))</f>
        <v>0</v>
      </c>
      <c r="P105" s="72">
        <f>IF(P$101&lt;=$D$70,$D74*(P$101-'Baseline scenario'!$D$4)/($D$70-'Baseline scenario'!$D$4))+IF(P$101&gt;$D$70,$E74*(P$101-'Baseline scenario'!$D$4)/($E$70-'Baseline scenario'!$D$4))</f>
        <v>0</v>
      </c>
      <c r="Q105" s="72">
        <f>IF(Q$101&lt;=$D$70,$D74*(Q$101-'Baseline scenario'!$D$4)/($D$70-'Baseline scenario'!$D$4))+IF(Q$101&gt;$D$70,$E74*(Q$101-'Baseline scenario'!$D$4)/($E$70-'Baseline scenario'!$D$4))</f>
        <v>0</v>
      </c>
      <c r="R105" s="72">
        <f>IF(R$101&lt;=$D$70,$D74*(R$101-'Baseline scenario'!$D$4)/($D$70-'Baseline scenario'!$D$4))+IF(R$101&gt;$D$70,$E74*(R$101-'Baseline scenario'!$D$4)/($E$70-'Baseline scenario'!$D$4))</f>
        <v>0</v>
      </c>
      <c r="S105" s="72">
        <f>IF(S$101&lt;=$D$70,$D74*(S$101-'Baseline scenario'!$D$4)/($D$70-'Baseline scenario'!$D$4))+IF(S$101&gt;$D$70,$E74*(S$101-'Baseline scenario'!$D$4)/($E$70-'Baseline scenario'!$D$4))</f>
        <v>0</v>
      </c>
      <c r="T105" s="72">
        <f>IF(T$101&lt;=$D$70,$D74*(T$101-'Baseline scenario'!$D$4)/($D$70-'Baseline scenario'!$D$4))+IF(T$101&gt;$D$70,$E74*(T$101-'Baseline scenario'!$D$4)/($E$70-'Baseline scenario'!$D$4))</f>
        <v>0</v>
      </c>
      <c r="U105" s="72">
        <f>IF(U$101&lt;=$D$70,$D74*(U$101-'Baseline scenario'!$D$4)/($D$70-'Baseline scenario'!$D$4))+IF(U$101&gt;$D$70,$E74*(U$101-'Baseline scenario'!$D$4)/($E$70-'Baseline scenario'!$D$4))</f>
        <v>0</v>
      </c>
      <c r="V105" s="72">
        <f>IF(V$101&lt;=$D$70,$D74*(V$101-'Baseline scenario'!$D$4)/($D$70-'Baseline scenario'!$D$4))+IF(V$101&gt;$D$70,$E74*(V$101-'Baseline scenario'!$D$4)/($E$70-'Baseline scenario'!$D$4))</f>
        <v>0</v>
      </c>
      <c r="W105" s="72">
        <f>IF(W$101&lt;=$D$70,$D74*(W$101-'Baseline scenario'!$D$4)/($D$70-'Baseline scenario'!$D$4))+IF(W$101&gt;$D$70,$E74*(W$101-'Baseline scenario'!$D$4)/($E$70-'Baseline scenario'!$D$4))</f>
        <v>0</v>
      </c>
      <c r="X105" s="72">
        <f>IF(X$101&lt;=$D$70,$D74*(X$101-'Baseline scenario'!$D$4)/($D$70-'Baseline scenario'!$D$4))+IF(X$101&gt;$D$70,$E74*(X$101-'Baseline scenario'!$D$4)/($E$70-'Baseline scenario'!$D$4))</f>
        <v>0</v>
      </c>
      <c r="Y105" s="72">
        <f>IF(Y$101&lt;=$D$70,$D74*(Y$101-'Baseline scenario'!$D$4)/($D$70-'Baseline scenario'!$D$4))+IF(Y$101&gt;$D$70,$E74*(Y$101-'Baseline scenario'!$D$4)/($E$70-'Baseline scenario'!$D$4))</f>
        <v>0</v>
      </c>
      <c r="Z105" s="72">
        <f>IF(Z$101&lt;=$D$70,$D74*(Z$101-'Baseline scenario'!$D$4)/($D$70-'Baseline scenario'!$D$4))+IF(Z$101&gt;$D$70,$E74*(Z$101-'Baseline scenario'!$D$4)/($E$70-'Baseline scenario'!$D$4))</f>
        <v>0</v>
      </c>
      <c r="AA105" s="72">
        <f>IF(AA$101&lt;=$D$70,$D74*(AA$101-'Baseline scenario'!$D$4)/($D$70-'Baseline scenario'!$D$4))+IF(AA$101&gt;$D$70,$E74*(AA$101-'Baseline scenario'!$D$4)/($E$70-'Baseline scenario'!$D$4))</f>
        <v>0</v>
      </c>
      <c r="AB105" s="72">
        <f>IF(AB$101&lt;=$D$70,$D74*(AB$101-'Baseline scenario'!$D$4)/($D$70-'Baseline scenario'!$D$4))+IF(AB$101&gt;$D$70,$E74*(AB$101-'Baseline scenario'!$D$4)/($E$70-'Baseline scenario'!$D$4))</f>
        <v>0</v>
      </c>
      <c r="AC105" s="72">
        <f>IF(AC$101&lt;=$D$70,$D74*(AC$101-'Baseline scenario'!$D$4)/($D$70-'Baseline scenario'!$D$4))+IF(AC$101&gt;$D$70,$E74*(AC$101-'Baseline scenario'!$D$4)/($E$70-'Baseline scenario'!$D$4))</f>
        <v>0</v>
      </c>
      <c r="AD105" s="72">
        <f>IF(AD$101&lt;=$D$70,$D74*(AD$101-'Baseline scenario'!$D$4)/($D$70-'Baseline scenario'!$D$4))+IF(AD$101&gt;$D$70,$E74*(AD$101-'Baseline scenario'!$D$4)/($E$70-'Baseline scenario'!$D$4))</f>
        <v>0</v>
      </c>
      <c r="AE105" s="72">
        <f>IF(AE$101&lt;=$D$70,$D74*(AE$101-'Baseline scenario'!$D$4)/($D$70-'Baseline scenario'!$D$4))+IF(AE$101&gt;$D$70,$E74*(AE$101-'Baseline scenario'!$D$4)/($E$70-'Baseline scenario'!$D$4))</f>
        <v>0</v>
      </c>
      <c r="AF105" s="194">
        <f>IF(AF$101&lt;=$D$70,$D74*(AF$101-'Baseline scenario'!$D$4)/($D$70-'Baseline scenario'!$D$4))+IF(AF$101&gt;$D$70,$E74*(AF$101-'Baseline scenario'!$D$4)/($E$70-'Baseline scenario'!$D$4))</f>
        <v>0</v>
      </c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</row>
    <row r="106" spans="2:53" x14ac:dyDescent="0.2">
      <c r="B106" s="328"/>
      <c r="C106" s="78" t="s">
        <v>181</v>
      </c>
      <c r="D106" s="72">
        <f>IF(D$101&lt;=$D$70,$D75*(D$101-'Baseline scenario'!$D$4)/($D$70-'Baseline scenario'!$D$4))+IF(D$101&gt;$D$70,$E75*(D$101-'Baseline scenario'!$D$4)/($E$70-'Baseline scenario'!$D$4))</f>
        <v>0</v>
      </c>
      <c r="E106" s="72">
        <f>IF(E$101&lt;=$D$70,$D75*(E$101-'Baseline scenario'!$D$4)/($D$70-'Baseline scenario'!$D$4))+IF(E$101&gt;$D$70,$E75*(E$101-'Baseline scenario'!$D$4)/($E$70-'Baseline scenario'!$D$4))</f>
        <v>0</v>
      </c>
      <c r="F106" s="72">
        <f>IF(F$101&lt;=$D$70,$D75*(F$101-'Baseline scenario'!$D$4)/($D$70-'Baseline scenario'!$D$4))+IF(F$101&gt;$D$70,$E75*(F$101-'Baseline scenario'!$D$4)/($E$70-'Baseline scenario'!$D$4))</f>
        <v>0</v>
      </c>
      <c r="G106" s="72">
        <f>IF(G$101&lt;=$D$70,$D75*(G$101-'Baseline scenario'!$D$4)/($D$70-'Baseline scenario'!$D$4))+IF(G$101&gt;$D$70,$E75*(G$101-'Baseline scenario'!$D$4)/($E$70-'Baseline scenario'!$D$4))</f>
        <v>0</v>
      </c>
      <c r="H106" s="72">
        <f>IF(H$101&lt;=$D$70,$D75*(H$101-'Baseline scenario'!$D$4)/($D$70-'Baseline scenario'!$D$4))+IF(H$101&gt;$D$70,$E75*(H$101-'Baseline scenario'!$D$4)/($E$70-'Baseline scenario'!$D$4))</f>
        <v>0</v>
      </c>
      <c r="I106" s="72">
        <f>IF(I$101&lt;=$D$70,$D75*(I$101-'Baseline scenario'!$D$4)/($D$70-'Baseline scenario'!$D$4))+IF(I$101&gt;$D$70,$E75*(I$101-'Baseline scenario'!$D$4)/($E$70-'Baseline scenario'!$D$4))</f>
        <v>0</v>
      </c>
      <c r="J106" s="72">
        <f>IF(J$101&lt;=$D$70,$D75*(J$101-'Baseline scenario'!$D$4)/($D$70-'Baseline scenario'!$D$4))+IF(J$101&gt;$D$70,$E75*(J$101-'Baseline scenario'!$D$4)/($E$70-'Baseline scenario'!$D$4))</f>
        <v>0</v>
      </c>
      <c r="K106" s="72">
        <f>IF(K$101&lt;=$D$70,$D75*(K$101-'Baseline scenario'!$D$4)/($D$70-'Baseline scenario'!$D$4))+IF(K$101&gt;$D$70,$E75*(K$101-'Baseline scenario'!$D$4)/($E$70-'Baseline scenario'!$D$4))</f>
        <v>0</v>
      </c>
      <c r="L106" s="72">
        <f>IF(L$101&lt;=$D$70,$D75*(L$101-'Baseline scenario'!$D$4)/($D$70-'Baseline scenario'!$D$4))+IF(L$101&gt;$D$70,$E75*(L$101-'Baseline scenario'!$D$4)/($E$70-'Baseline scenario'!$D$4))</f>
        <v>0</v>
      </c>
      <c r="M106" s="72">
        <f>IF(M$101&lt;=$D$70,$D75*(M$101-'Baseline scenario'!$D$4)/($D$70-'Baseline scenario'!$D$4))+IF(M$101&gt;$D$70,$E75*(M$101-'Baseline scenario'!$D$4)/($E$70-'Baseline scenario'!$D$4))</f>
        <v>0</v>
      </c>
      <c r="N106" s="72">
        <f>IF(N$101&lt;=$D$70,$D75*(N$101-'Baseline scenario'!$D$4)/($D$70-'Baseline scenario'!$D$4))+IF(N$101&gt;$D$70,$E75*(N$101-'Baseline scenario'!$D$4)/($E$70-'Baseline scenario'!$D$4))</f>
        <v>0</v>
      </c>
      <c r="O106" s="72">
        <f>IF(O$101&lt;=$D$70,$D75*(O$101-'Baseline scenario'!$D$4)/($D$70-'Baseline scenario'!$D$4))+IF(O$101&gt;$D$70,$E75*(O$101-'Baseline scenario'!$D$4)/($E$70-'Baseline scenario'!$D$4))</f>
        <v>0</v>
      </c>
      <c r="P106" s="72">
        <f>IF(P$101&lt;=$D$70,$D75*(P$101-'Baseline scenario'!$D$4)/($D$70-'Baseline scenario'!$D$4))+IF(P$101&gt;$D$70,$E75*(P$101-'Baseline scenario'!$D$4)/($E$70-'Baseline scenario'!$D$4))</f>
        <v>0</v>
      </c>
      <c r="Q106" s="72">
        <f>IF(Q$101&lt;=$D$70,$D75*(Q$101-'Baseline scenario'!$D$4)/($D$70-'Baseline scenario'!$D$4))+IF(Q$101&gt;$D$70,$E75*(Q$101-'Baseline scenario'!$D$4)/($E$70-'Baseline scenario'!$D$4))</f>
        <v>0</v>
      </c>
      <c r="R106" s="72">
        <f>IF(R$101&lt;=$D$70,$D75*(R$101-'Baseline scenario'!$D$4)/($D$70-'Baseline scenario'!$D$4))+IF(R$101&gt;$D$70,$E75*(R$101-'Baseline scenario'!$D$4)/($E$70-'Baseline scenario'!$D$4))</f>
        <v>0</v>
      </c>
      <c r="S106" s="72">
        <f>IF(S$101&lt;=$D$70,$D75*(S$101-'Baseline scenario'!$D$4)/($D$70-'Baseline scenario'!$D$4))+IF(S$101&gt;$D$70,$E75*(S$101-'Baseline scenario'!$D$4)/($E$70-'Baseline scenario'!$D$4))</f>
        <v>0</v>
      </c>
      <c r="T106" s="72">
        <f>IF(T$101&lt;=$D$70,$D75*(T$101-'Baseline scenario'!$D$4)/($D$70-'Baseline scenario'!$D$4))+IF(T$101&gt;$D$70,$E75*(T$101-'Baseline scenario'!$D$4)/($E$70-'Baseline scenario'!$D$4))</f>
        <v>0</v>
      </c>
      <c r="U106" s="72">
        <f>IF(U$101&lt;=$D$70,$D75*(U$101-'Baseline scenario'!$D$4)/($D$70-'Baseline scenario'!$D$4))+IF(U$101&gt;$D$70,$E75*(U$101-'Baseline scenario'!$D$4)/($E$70-'Baseline scenario'!$D$4))</f>
        <v>0</v>
      </c>
      <c r="V106" s="72">
        <f>IF(V$101&lt;=$D$70,$D75*(V$101-'Baseline scenario'!$D$4)/($D$70-'Baseline scenario'!$D$4))+IF(V$101&gt;$D$70,$E75*(V$101-'Baseline scenario'!$D$4)/($E$70-'Baseline scenario'!$D$4))</f>
        <v>0</v>
      </c>
      <c r="W106" s="72">
        <f>IF(W$101&lt;=$D$70,$D75*(W$101-'Baseline scenario'!$D$4)/($D$70-'Baseline scenario'!$D$4))+IF(W$101&gt;$D$70,$E75*(W$101-'Baseline scenario'!$D$4)/($E$70-'Baseline scenario'!$D$4))</f>
        <v>0</v>
      </c>
      <c r="X106" s="72">
        <f>IF(X$101&lt;=$D$70,$D75*(X$101-'Baseline scenario'!$D$4)/($D$70-'Baseline scenario'!$D$4))+IF(X$101&gt;$D$70,$E75*(X$101-'Baseline scenario'!$D$4)/($E$70-'Baseline scenario'!$D$4))</f>
        <v>0</v>
      </c>
      <c r="Y106" s="72">
        <f>IF(Y$101&lt;=$D$70,$D75*(Y$101-'Baseline scenario'!$D$4)/($D$70-'Baseline scenario'!$D$4))+IF(Y$101&gt;$D$70,$E75*(Y$101-'Baseline scenario'!$D$4)/($E$70-'Baseline scenario'!$D$4))</f>
        <v>0</v>
      </c>
      <c r="Z106" s="72">
        <f>IF(Z$101&lt;=$D$70,$D75*(Z$101-'Baseline scenario'!$D$4)/($D$70-'Baseline scenario'!$D$4))+IF(Z$101&gt;$D$70,$E75*(Z$101-'Baseline scenario'!$D$4)/($E$70-'Baseline scenario'!$D$4))</f>
        <v>0</v>
      </c>
      <c r="AA106" s="72">
        <f>IF(AA$101&lt;=$D$70,$D75*(AA$101-'Baseline scenario'!$D$4)/($D$70-'Baseline scenario'!$D$4))+IF(AA$101&gt;$D$70,$E75*(AA$101-'Baseline scenario'!$D$4)/($E$70-'Baseline scenario'!$D$4))</f>
        <v>0</v>
      </c>
      <c r="AB106" s="72">
        <f>IF(AB$101&lt;=$D$70,$D75*(AB$101-'Baseline scenario'!$D$4)/($D$70-'Baseline scenario'!$D$4))+IF(AB$101&gt;$D$70,$E75*(AB$101-'Baseline scenario'!$D$4)/($E$70-'Baseline scenario'!$D$4))</f>
        <v>0</v>
      </c>
      <c r="AC106" s="72">
        <f>IF(AC$101&lt;=$D$70,$D75*(AC$101-'Baseline scenario'!$D$4)/($D$70-'Baseline scenario'!$D$4))+IF(AC$101&gt;$D$70,$E75*(AC$101-'Baseline scenario'!$D$4)/($E$70-'Baseline scenario'!$D$4))</f>
        <v>0</v>
      </c>
      <c r="AD106" s="72">
        <f>IF(AD$101&lt;=$D$70,$D75*(AD$101-'Baseline scenario'!$D$4)/($D$70-'Baseline scenario'!$D$4))+IF(AD$101&gt;$D$70,$E75*(AD$101-'Baseline scenario'!$D$4)/($E$70-'Baseline scenario'!$D$4))</f>
        <v>0</v>
      </c>
      <c r="AE106" s="72">
        <f>IF(AE$101&lt;=$D$70,$D75*(AE$101-'Baseline scenario'!$D$4)/($D$70-'Baseline scenario'!$D$4))+IF(AE$101&gt;$D$70,$E75*(AE$101-'Baseline scenario'!$D$4)/($E$70-'Baseline scenario'!$D$4))</f>
        <v>0</v>
      </c>
      <c r="AF106" s="194">
        <f>IF(AF$101&lt;=$D$70,$D75*(AF$101-'Baseline scenario'!$D$4)/($D$70-'Baseline scenario'!$D$4))+IF(AF$101&gt;$D$70,$E75*(AF$101-'Baseline scenario'!$D$4)/($E$70-'Baseline scenario'!$D$4))</f>
        <v>0</v>
      </c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</row>
    <row r="107" spans="2:53" x14ac:dyDescent="0.2">
      <c r="B107" s="328"/>
      <c r="C107" s="286" t="s">
        <v>59</v>
      </c>
      <c r="D107" s="72">
        <f>IF(D$101&lt;=$D$70,$D76*(D$101-'Baseline scenario'!$D$4)/($D$70-'Baseline scenario'!$D$4))+IF(D$101&gt;$D$70,$E76*(D$101-'Baseline scenario'!$D$4)/($E$70-'Baseline scenario'!$D$4))</f>
        <v>0</v>
      </c>
      <c r="E107" s="72">
        <f>IF(E$101&lt;=$D$70,$D76*(E$101-'Baseline scenario'!$D$4)/($D$70-'Baseline scenario'!$D$4))+IF(E$101&gt;$D$70,$E76*(E$101-'Baseline scenario'!$D$4)/($E$70-'Baseline scenario'!$D$4))</f>
        <v>0</v>
      </c>
      <c r="F107" s="72">
        <f>IF(F$101&lt;=$D$70,$D76*(F$101-'Baseline scenario'!$D$4)/($D$70-'Baseline scenario'!$D$4))+IF(F$101&gt;$D$70,$E76*(F$101-'Baseline scenario'!$D$4)/($E$70-'Baseline scenario'!$D$4))</f>
        <v>0</v>
      </c>
      <c r="G107" s="72">
        <f>IF(G$101&lt;=$D$70,$D76*(G$101-'Baseline scenario'!$D$4)/($D$70-'Baseline scenario'!$D$4))+IF(G$101&gt;$D$70,$E76*(G$101-'Baseline scenario'!$D$4)/($E$70-'Baseline scenario'!$D$4))</f>
        <v>0</v>
      </c>
      <c r="H107" s="72">
        <f>IF(H$101&lt;=$D$70,$D76*(H$101-'Baseline scenario'!$D$4)/($D$70-'Baseline scenario'!$D$4))+IF(H$101&gt;$D$70,$E76*(H$101-'Baseline scenario'!$D$4)/($E$70-'Baseline scenario'!$D$4))</f>
        <v>0</v>
      </c>
      <c r="I107" s="72">
        <f>IF(I$101&lt;=$D$70,$D76*(I$101-'Baseline scenario'!$D$4)/($D$70-'Baseline scenario'!$D$4))+IF(I$101&gt;$D$70,$E76*(I$101-'Baseline scenario'!$D$4)/($E$70-'Baseline scenario'!$D$4))</f>
        <v>0</v>
      </c>
      <c r="J107" s="72">
        <f>IF(J$101&lt;=$D$70,$D76*(J$101-'Baseline scenario'!$D$4)/($D$70-'Baseline scenario'!$D$4))+IF(J$101&gt;$D$70,$E76*(J$101-'Baseline scenario'!$D$4)/($E$70-'Baseline scenario'!$D$4))</f>
        <v>0</v>
      </c>
      <c r="K107" s="72">
        <f>IF(K$101&lt;=$D$70,$D76*(K$101-'Baseline scenario'!$D$4)/($D$70-'Baseline scenario'!$D$4))+IF(K$101&gt;$D$70,$E76*(K$101-'Baseline scenario'!$D$4)/($E$70-'Baseline scenario'!$D$4))</f>
        <v>0</v>
      </c>
      <c r="L107" s="72">
        <f>IF(L$101&lt;=$D$70,$D76*(L$101-'Baseline scenario'!$D$4)/($D$70-'Baseline scenario'!$D$4))+IF(L$101&gt;$D$70,$E76*(L$101-'Baseline scenario'!$D$4)/($E$70-'Baseline scenario'!$D$4))</f>
        <v>0</v>
      </c>
      <c r="M107" s="72">
        <f>IF(M$101&lt;=$D$70,$D76*(M$101-'Baseline scenario'!$D$4)/($D$70-'Baseline scenario'!$D$4))+IF(M$101&gt;$D$70,$E76*(M$101-'Baseline scenario'!$D$4)/($E$70-'Baseline scenario'!$D$4))</f>
        <v>0</v>
      </c>
      <c r="N107" s="72">
        <f>IF(N$101&lt;=$D$70,$D76*(N$101-'Baseline scenario'!$D$4)/($D$70-'Baseline scenario'!$D$4))+IF(N$101&gt;$D$70,$E76*(N$101-'Baseline scenario'!$D$4)/($E$70-'Baseline scenario'!$D$4))</f>
        <v>0</v>
      </c>
      <c r="O107" s="72">
        <f>IF(O$101&lt;=$D$70,$D76*(O$101-'Baseline scenario'!$D$4)/($D$70-'Baseline scenario'!$D$4))+IF(O$101&gt;$D$70,$E76*(O$101-'Baseline scenario'!$D$4)/($E$70-'Baseline scenario'!$D$4))</f>
        <v>0</v>
      </c>
      <c r="P107" s="72">
        <f>IF(P$101&lt;=$D$70,$D76*(P$101-'Baseline scenario'!$D$4)/($D$70-'Baseline scenario'!$D$4))+IF(P$101&gt;$D$70,$E76*(P$101-'Baseline scenario'!$D$4)/($E$70-'Baseline scenario'!$D$4))</f>
        <v>0</v>
      </c>
      <c r="Q107" s="72">
        <f>IF(Q$101&lt;=$D$70,$D76*(Q$101-'Baseline scenario'!$D$4)/($D$70-'Baseline scenario'!$D$4))+IF(Q$101&gt;$D$70,$E76*(Q$101-'Baseline scenario'!$D$4)/($E$70-'Baseline scenario'!$D$4))</f>
        <v>0</v>
      </c>
      <c r="R107" s="72">
        <f>IF(R$101&lt;=$D$70,$D76*(R$101-'Baseline scenario'!$D$4)/($D$70-'Baseline scenario'!$D$4))+IF(R$101&gt;$D$70,$E76*(R$101-'Baseline scenario'!$D$4)/($E$70-'Baseline scenario'!$D$4))</f>
        <v>0</v>
      </c>
      <c r="S107" s="72">
        <f>IF(S$101&lt;=$D$70,$D76*(S$101-'Baseline scenario'!$D$4)/($D$70-'Baseline scenario'!$D$4))+IF(S$101&gt;$D$70,$E76*(S$101-'Baseline scenario'!$D$4)/($E$70-'Baseline scenario'!$D$4))</f>
        <v>0</v>
      </c>
      <c r="T107" s="72">
        <f>IF(T$101&lt;=$D$70,$D76*(T$101-'Baseline scenario'!$D$4)/($D$70-'Baseline scenario'!$D$4))+IF(T$101&gt;$D$70,$E76*(T$101-'Baseline scenario'!$D$4)/($E$70-'Baseline scenario'!$D$4))</f>
        <v>0</v>
      </c>
      <c r="U107" s="72">
        <f>IF(U$101&lt;=$D$70,$D76*(U$101-'Baseline scenario'!$D$4)/($D$70-'Baseline scenario'!$D$4))+IF(U$101&gt;$D$70,$E76*(U$101-'Baseline scenario'!$D$4)/($E$70-'Baseline scenario'!$D$4))</f>
        <v>0</v>
      </c>
      <c r="V107" s="72">
        <f>IF(V$101&lt;=$D$70,$D76*(V$101-'Baseline scenario'!$D$4)/($D$70-'Baseline scenario'!$D$4))+IF(V$101&gt;$D$70,$E76*(V$101-'Baseline scenario'!$D$4)/($E$70-'Baseline scenario'!$D$4))</f>
        <v>0</v>
      </c>
      <c r="W107" s="72">
        <f>IF(W$101&lt;=$D$70,$D76*(W$101-'Baseline scenario'!$D$4)/($D$70-'Baseline scenario'!$D$4))+IF(W$101&gt;$D$70,$E76*(W$101-'Baseline scenario'!$D$4)/($E$70-'Baseline scenario'!$D$4))</f>
        <v>0</v>
      </c>
      <c r="X107" s="72">
        <f>IF(X$101&lt;=$D$70,$D76*(X$101-'Baseline scenario'!$D$4)/($D$70-'Baseline scenario'!$D$4))+IF(X$101&gt;$D$70,$E76*(X$101-'Baseline scenario'!$D$4)/($E$70-'Baseline scenario'!$D$4))</f>
        <v>0</v>
      </c>
      <c r="Y107" s="72">
        <f>IF(Y$101&lt;=$D$70,$D76*(Y$101-'Baseline scenario'!$D$4)/($D$70-'Baseline scenario'!$D$4))+IF(Y$101&gt;$D$70,$E76*(Y$101-'Baseline scenario'!$D$4)/($E$70-'Baseline scenario'!$D$4))</f>
        <v>0</v>
      </c>
      <c r="Z107" s="72">
        <f>IF(Z$101&lt;=$D$70,$D76*(Z$101-'Baseline scenario'!$D$4)/($D$70-'Baseline scenario'!$D$4))+IF(Z$101&gt;$D$70,$E76*(Z$101-'Baseline scenario'!$D$4)/($E$70-'Baseline scenario'!$D$4))</f>
        <v>0</v>
      </c>
      <c r="AA107" s="72">
        <f>IF(AA$101&lt;=$D$70,$D76*(AA$101-'Baseline scenario'!$D$4)/($D$70-'Baseline scenario'!$D$4))+IF(AA$101&gt;$D$70,$E76*(AA$101-'Baseline scenario'!$D$4)/($E$70-'Baseline scenario'!$D$4))</f>
        <v>0</v>
      </c>
      <c r="AB107" s="72">
        <f>IF(AB$101&lt;=$D$70,$D76*(AB$101-'Baseline scenario'!$D$4)/($D$70-'Baseline scenario'!$D$4))+IF(AB$101&gt;$D$70,$E76*(AB$101-'Baseline scenario'!$D$4)/($E$70-'Baseline scenario'!$D$4))</f>
        <v>0</v>
      </c>
      <c r="AC107" s="72">
        <f>IF(AC$101&lt;=$D$70,$D76*(AC$101-'Baseline scenario'!$D$4)/($D$70-'Baseline scenario'!$D$4))+IF(AC$101&gt;$D$70,$E76*(AC$101-'Baseline scenario'!$D$4)/($E$70-'Baseline scenario'!$D$4))</f>
        <v>0</v>
      </c>
      <c r="AD107" s="72">
        <f>IF(AD$101&lt;=$D$70,$D76*(AD$101-'Baseline scenario'!$D$4)/($D$70-'Baseline scenario'!$D$4))+IF(AD$101&gt;$D$70,$E76*(AD$101-'Baseline scenario'!$D$4)/($E$70-'Baseline scenario'!$D$4))</f>
        <v>0</v>
      </c>
      <c r="AE107" s="72">
        <f>IF(AE$101&lt;=$D$70,$D76*(AE$101-'Baseline scenario'!$D$4)/($D$70-'Baseline scenario'!$D$4))+IF(AE$101&gt;$D$70,$E76*(AE$101-'Baseline scenario'!$D$4)/($E$70-'Baseline scenario'!$D$4))</f>
        <v>0</v>
      </c>
      <c r="AF107" s="194">
        <f>IF(AF$101&lt;=$D$70,$D76*(AF$101-'Baseline scenario'!$D$4)/($D$70-'Baseline scenario'!$D$4))+IF(AF$101&gt;$D$70,$E76*(AF$101-'Baseline scenario'!$D$4)/($E$70-'Baseline scenario'!$D$4))</f>
        <v>0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</row>
    <row r="108" spans="2:53" x14ac:dyDescent="0.2">
      <c r="B108" s="328"/>
      <c r="C108" s="286" t="s">
        <v>60</v>
      </c>
      <c r="D108" s="72">
        <f>IF(D$101&lt;=$D$70,$D77*(D$101-'Baseline scenario'!$D$4)/($D$70-'Baseline scenario'!$D$4))+IF(D$101&gt;$D$70,$E77*(D$101-'Baseline scenario'!$D$4)/($E$70-'Baseline scenario'!$D$4))</f>
        <v>0</v>
      </c>
      <c r="E108" s="72">
        <f>IF(E$101&lt;=$D$70,$D77*(E$101-'Baseline scenario'!$D$4)/($D$70-'Baseline scenario'!$D$4))+IF(E$101&gt;$D$70,$E77*(E$101-'Baseline scenario'!$D$4)/($E$70-'Baseline scenario'!$D$4))</f>
        <v>0</v>
      </c>
      <c r="F108" s="72">
        <f>IF(F$101&lt;=$D$70,$D77*(F$101-'Baseline scenario'!$D$4)/($D$70-'Baseline scenario'!$D$4))+IF(F$101&gt;$D$70,$E77*(F$101-'Baseline scenario'!$D$4)/($E$70-'Baseline scenario'!$D$4))</f>
        <v>0</v>
      </c>
      <c r="G108" s="72">
        <f>IF(G$101&lt;=$D$70,$D77*(G$101-'Baseline scenario'!$D$4)/($D$70-'Baseline scenario'!$D$4))+IF(G$101&gt;$D$70,$E77*(G$101-'Baseline scenario'!$D$4)/($E$70-'Baseline scenario'!$D$4))</f>
        <v>0</v>
      </c>
      <c r="H108" s="72">
        <f>IF(H$101&lt;=$D$70,$D77*(H$101-'Baseline scenario'!$D$4)/($D$70-'Baseline scenario'!$D$4))+IF(H$101&gt;$D$70,$E77*(H$101-'Baseline scenario'!$D$4)/($E$70-'Baseline scenario'!$D$4))</f>
        <v>0</v>
      </c>
      <c r="I108" s="72">
        <f>IF(I$101&lt;=$D$70,$D77*(I$101-'Baseline scenario'!$D$4)/($D$70-'Baseline scenario'!$D$4))+IF(I$101&gt;$D$70,$E77*(I$101-'Baseline scenario'!$D$4)/($E$70-'Baseline scenario'!$D$4))</f>
        <v>0</v>
      </c>
      <c r="J108" s="72">
        <f>IF(J$101&lt;=$D$70,$D77*(J$101-'Baseline scenario'!$D$4)/($D$70-'Baseline scenario'!$D$4))+IF(J$101&gt;$D$70,$E77*(J$101-'Baseline scenario'!$D$4)/($E$70-'Baseline scenario'!$D$4))</f>
        <v>0</v>
      </c>
      <c r="K108" s="72">
        <f>IF(K$101&lt;=$D$70,$D77*(K$101-'Baseline scenario'!$D$4)/($D$70-'Baseline scenario'!$D$4))+IF(K$101&gt;$D$70,$E77*(K$101-'Baseline scenario'!$D$4)/($E$70-'Baseline scenario'!$D$4))</f>
        <v>0</v>
      </c>
      <c r="L108" s="72">
        <f>IF(L$101&lt;=$D$70,$D77*(L$101-'Baseline scenario'!$D$4)/($D$70-'Baseline scenario'!$D$4))+IF(L$101&gt;$D$70,$E77*(L$101-'Baseline scenario'!$D$4)/($E$70-'Baseline scenario'!$D$4))</f>
        <v>0</v>
      </c>
      <c r="M108" s="72">
        <f>IF(M$101&lt;=$D$70,$D77*(M$101-'Baseline scenario'!$D$4)/($D$70-'Baseline scenario'!$D$4))+IF(M$101&gt;$D$70,$E77*(M$101-'Baseline scenario'!$D$4)/($E$70-'Baseline scenario'!$D$4))</f>
        <v>0</v>
      </c>
      <c r="N108" s="72">
        <f>IF(N$101&lt;=$D$70,$D77*(N$101-'Baseline scenario'!$D$4)/($D$70-'Baseline scenario'!$D$4))+IF(N$101&gt;$D$70,$E77*(N$101-'Baseline scenario'!$D$4)/($E$70-'Baseline scenario'!$D$4))</f>
        <v>0</v>
      </c>
      <c r="O108" s="72">
        <f>IF(O$101&lt;=$D$70,$D77*(O$101-'Baseline scenario'!$D$4)/($D$70-'Baseline scenario'!$D$4))+IF(O$101&gt;$D$70,$E77*(O$101-'Baseline scenario'!$D$4)/($E$70-'Baseline scenario'!$D$4))</f>
        <v>0</v>
      </c>
      <c r="P108" s="72">
        <f>IF(P$101&lt;=$D$70,$D77*(P$101-'Baseline scenario'!$D$4)/($D$70-'Baseline scenario'!$D$4))+IF(P$101&gt;$D$70,$E77*(P$101-'Baseline scenario'!$D$4)/($E$70-'Baseline scenario'!$D$4))</f>
        <v>0</v>
      </c>
      <c r="Q108" s="72">
        <f>IF(Q$101&lt;=$D$70,$D77*(Q$101-'Baseline scenario'!$D$4)/($D$70-'Baseline scenario'!$D$4))+IF(Q$101&gt;$D$70,$E77*(Q$101-'Baseline scenario'!$D$4)/($E$70-'Baseline scenario'!$D$4))</f>
        <v>0</v>
      </c>
      <c r="R108" s="72">
        <f>IF(R$101&lt;=$D$70,$D77*(R$101-'Baseline scenario'!$D$4)/($D$70-'Baseline scenario'!$D$4))+IF(R$101&gt;$D$70,$E77*(R$101-'Baseline scenario'!$D$4)/($E$70-'Baseline scenario'!$D$4))</f>
        <v>0</v>
      </c>
      <c r="S108" s="72">
        <f>IF(S$101&lt;=$D$70,$D77*(S$101-'Baseline scenario'!$D$4)/($D$70-'Baseline scenario'!$D$4))+IF(S$101&gt;$D$70,$E77*(S$101-'Baseline scenario'!$D$4)/($E$70-'Baseline scenario'!$D$4))</f>
        <v>0</v>
      </c>
      <c r="T108" s="72">
        <f>IF(T$101&lt;=$D$70,$D77*(T$101-'Baseline scenario'!$D$4)/($D$70-'Baseline scenario'!$D$4))+IF(T$101&gt;$D$70,$E77*(T$101-'Baseline scenario'!$D$4)/($E$70-'Baseline scenario'!$D$4))</f>
        <v>0</v>
      </c>
      <c r="U108" s="72">
        <f>IF(U$101&lt;=$D$70,$D77*(U$101-'Baseline scenario'!$D$4)/($D$70-'Baseline scenario'!$D$4))+IF(U$101&gt;$D$70,$E77*(U$101-'Baseline scenario'!$D$4)/($E$70-'Baseline scenario'!$D$4))</f>
        <v>0</v>
      </c>
      <c r="V108" s="72">
        <f>IF(V$101&lt;=$D$70,$D77*(V$101-'Baseline scenario'!$D$4)/($D$70-'Baseline scenario'!$D$4))+IF(V$101&gt;$D$70,$E77*(V$101-'Baseline scenario'!$D$4)/($E$70-'Baseline scenario'!$D$4))</f>
        <v>0</v>
      </c>
      <c r="W108" s="72">
        <f>IF(W$101&lt;=$D$70,$D77*(W$101-'Baseline scenario'!$D$4)/($D$70-'Baseline scenario'!$D$4))+IF(W$101&gt;$D$70,$E77*(W$101-'Baseline scenario'!$D$4)/($E$70-'Baseline scenario'!$D$4))</f>
        <v>0</v>
      </c>
      <c r="X108" s="72">
        <f>IF(X$101&lt;=$D$70,$D77*(X$101-'Baseline scenario'!$D$4)/($D$70-'Baseline scenario'!$D$4))+IF(X$101&gt;$D$70,$E77*(X$101-'Baseline scenario'!$D$4)/($E$70-'Baseline scenario'!$D$4))</f>
        <v>0</v>
      </c>
      <c r="Y108" s="72">
        <f>IF(Y$101&lt;=$D$70,$D77*(Y$101-'Baseline scenario'!$D$4)/($D$70-'Baseline scenario'!$D$4))+IF(Y$101&gt;$D$70,$E77*(Y$101-'Baseline scenario'!$D$4)/($E$70-'Baseline scenario'!$D$4))</f>
        <v>0</v>
      </c>
      <c r="Z108" s="72">
        <f>IF(Z$101&lt;=$D$70,$D77*(Z$101-'Baseline scenario'!$D$4)/($D$70-'Baseline scenario'!$D$4))+IF(Z$101&gt;$D$70,$E77*(Z$101-'Baseline scenario'!$D$4)/($E$70-'Baseline scenario'!$D$4))</f>
        <v>0</v>
      </c>
      <c r="AA108" s="72">
        <f>IF(AA$101&lt;=$D$70,$D77*(AA$101-'Baseline scenario'!$D$4)/($D$70-'Baseline scenario'!$D$4))+IF(AA$101&gt;$D$70,$E77*(AA$101-'Baseline scenario'!$D$4)/($E$70-'Baseline scenario'!$D$4))</f>
        <v>0</v>
      </c>
      <c r="AB108" s="72">
        <f>IF(AB$101&lt;=$D$70,$D77*(AB$101-'Baseline scenario'!$D$4)/($D$70-'Baseline scenario'!$D$4))+IF(AB$101&gt;$D$70,$E77*(AB$101-'Baseline scenario'!$D$4)/($E$70-'Baseline scenario'!$D$4))</f>
        <v>0</v>
      </c>
      <c r="AC108" s="72">
        <f>IF(AC$101&lt;=$D$70,$D77*(AC$101-'Baseline scenario'!$D$4)/($D$70-'Baseline scenario'!$D$4))+IF(AC$101&gt;$D$70,$E77*(AC$101-'Baseline scenario'!$D$4)/($E$70-'Baseline scenario'!$D$4))</f>
        <v>0</v>
      </c>
      <c r="AD108" s="72">
        <f>IF(AD$101&lt;=$D$70,$D77*(AD$101-'Baseline scenario'!$D$4)/($D$70-'Baseline scenario'!$D$4))+IF(AD$101&gt;$D$70,$E77*(AD$101-'Baseline scenario'!$D$4)/($E$70-'Baseline scenario'!$D$4))</f>
        <v>0</v>
      </c>
      <c r="AE108" s="72">
        <f>IF(AE$101&lt;=$D$70,$D77*(AE$101-'Baseline scenario'!$D$4)/($D$70-'Baseline scenario'!$D$4))+IF(AE$101&gt;$D$70,$E77*(AE$101-'Baseline scenario'!$D$4)/($E$70-'Baseline scenario'!$D$4))</f>
        <v>0</v>
      </c>
      <c r="AF108" s="194">
        <f>IF(AF$101&lt;=$D$70,$D77*(AF$101-'Baseline scenario'!$D$4)/($D$70-'Baseline scenario'!$D$4))+IF(AF$101&gt;$D$70,$E77*(AF$101-'Baseline scenario'!$D$4)/($E$70-'Baseline scenario'!$D$4))</f>
        <v>0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</row>
    <row r="109" spans="2:53" x14ac:dyDescent="0.2">
      <c r="B109" s="328"/>
      <c r="C109" s="286" t="s">
        <v>61</v>
      </c>
      <c r="D109" s="72">
        <f>IF(D$101&lt;=$D$70,$D78*(D$101-'Baseline scenario'!$D$4)/($D$70-'Baseline scenario'!$D$4))+IF(D$101&gt;$D$70,$E78*(D$101-'Baseline scenario'!$D$4)/($E$70-'Baseline scenario'!$D$4))</f>
        <v>0</v>
      </c>
      <c r="E109" s="72">
        <f>IF(E$101&lt;=$D$70,$D78*(E$101-'Baseline scenario'!$D$4)/($D$70-'Baseline scenario'!$D$4))+IF(E$101&gt;$D$70,$E78*(E$101-'Baseline scenario'!$D$4)/($E$70-'Baseline scenario'!$D$4))</f>
        <v>0</v>
      </c>
      <c r="F109" s="72">
        <f>IF(F$101&lt;=$D$70,$D78*(F$101-'Baseline scenario'!$D$4)/($D$70-'Baseline scenario'!$D$4))+IF(F$101&gt;$D$70,$E78*(F$101-'Baseline scenario'!$D$4)/($E$70-'Baseline scenario'!$D$4))</f>
        <v>0</v>
      </c>
      <c r="G109" s="72">
        <f>IF(G$101&lt;=$D$70,$D78*(G$101-'Baseline scenario'!$D$4)/($D$70-'Baseline scenario'!$D$4))+IF(G$101&gt;$D$70,$E78*(G$101-'Baseline scenario'!$D$4)/($E$70-'Baseline scenario'!$D$4))</f>
        <v>0</v>
      </c>
      <c r="H109" s="72">
        <f>IF(H$101&lt;=$D$70,$D78*(H$101-'Baseline scenario'!$D$4)/($D$70-'Baseline scenario'!$D$4))+IF(H$101&gt;$D$70,$E78*(H$101-'Baseline scenario'!$D$4)/($E$70-'Baseline scenario'!$D$4))</f>
        <v>0</v>
      </c>
      <c r="I109" s="72">
        <f>IF(I$101&lt;=$D$70,$D78*(I$101-'Baseline scenario'!$D$4)/($D$70-'Baseline scenario'!$D$4))+IF(I$101&gt;$D$70,$E78*(I$101-'Baseline scenario'!$D$4)/($E$70-'Baseline scenario'!$D$4))</f>
        <v>0</v>
      </c>
      <c r="J109" s="72">
        <f>IF(J$101&lt;=$D$70,$D78*(J$101-'Baseline scenario'!$D$4)/($D$70-'Baseline scenario'!$D$4))+IF(J$101&gt;$D$70,$E78*(J$101-'Baseline scenario'!$D$4)/($E$70-'Baseline scenario'!$D$4))</f>
        <v>0</v>
      </c>
      <c r="K109" s="72">
        <f>IF(K$101&lt;=$D$70,$D78*(K$101-'Baseline scenario'!$D$4)/($D$70-'Baseline scenario'!$D$4))+IF(K$101&gt;$D$70,$E78*(K$101-'Baseline scenario'!$D$4)/($E$70-'Baseline scenario'!$D$4))</f>
        <v>0</v>
      </c>
      <c r="L109" s="72">
        <f>IF(L$101&lt;=$D$70,$D78*(L$101-'Baseline scenario'!$D$4)/($D$70-'Baseline scenario'!$D$4))+IF(L$101&gt;$D$70,$E78*(L$101-'Baseline scenario'!$D$4)/($E$70-'Baseline scenario'!$D$4))</f>
        <v>0</v>
      </c>
      <c r="M109" s="72">
        <f>IF(M$101&lt;=$D$70,$D78*(M$101-'Baseline scenario'!$D$4)/($D$70-'Baseline scenario'!$D$4))+IF(M$101&gt;$D$70,$E78*(M$101-'Baseline scenario'!$D$4)/($E$70-'Baseline scenario'!$D$4))</f>
        <v>0</v>
      </c>
      <c r="N109" s="72">
        <f>IF(N$101&lt;=$D$70,$D78*(N$101-'Baseline scenario'!$D$4)/($D$70-'Baseline scenario'!$D$4))+IF(N$101&gt;$D$70,$E78*(N$101-'Baseline scenario'!$D$4)/($E$70-'Baseline scenario'!$D$4))</f>
        <v>0</v>
      </c>
      <c r="O109" s="72">
        <f>IF(O$101&lt;=$D$70,$D78*(O$101-'Baseline scenario'!$D$4)/($D$70-'Baseline scenario'!$D$4))+IF(O$101&gt;$D$70,$E78*(O$101-'Baseline scenario'!$D$4)/($E$70-'Baseline scenario'!$D$4))</f>
        <v>0</v>
      </c>
      <c r="P109" s="72">
        <f>IF(P$101&lt;=$D$70,$D78*(P$101-'Baseline scenario'!$D$4)/($D$70-'Baseline scenario'!$D$4))+IF(P$101&gt;$D$70,$E78*(P$101-'Baseline scenario'!$D$4)/($E$70-'Baseline scenario'!$D$4))</f>
        <v>0</v>
      </c>
      <c r="Q109" s="72">
        <f>IF(Q$101&lt;=$D$70,$D78*(Q$101-'Baseline scenario'!$D$4)/($D$70-'Baseline scenario'!$D$4))+IF(Q$101&gt;$D$70,$E78*(Q$101-'Baseline scenario'!$D$4)/($E$70-'Baseline scenario'!$D$4))</f>
        <v>0</v>
      </c>
      <c r="R109" s="72">
        <f>IF(R$101&lt;=$D$70,$D78*(R$101-'Baseline scenario'!$D$4)/($D$70-'Baseline scenario'!$D$4))+IF(R$101&gt;$D$70,$E78*(R$101-'Baseline scenario'!$D$4)/($E$70-'Baseline scenario'!$D$4))</f>
        <v>0</v>
      </c>
      <c r="S109" s="72">
        <f>IF(S$101&lt;=$D$70,$D78*(S$101-'Baseline scenario'!$D$4)/($D$70-'Baseline scenario'!$D$4))+IF(S$101&gt;$D$70,$E78*(S$101-'Baseline scenario'!$D$4)/($E$70-'Baseline scenario'!$D$4))</f>
        <v>0</v>
      </c>
      <c r="T109" s="72">
        <f>IF(T$101&lt;=$D$70,$D78*(T$101-'Baseline scenario'!$D$4)/($D$70-'Baseline scenario'!$D$4))+IF(T$101&gt;$D$70,$E78*(T$101-'Baseline scenario'!$D$4)/($E$70-'Baseline scenario'!$D$4))</f>
        <v>0</v>
      </c>
      <c r="U109" s="72">
        <f>IF(U$101&lt;=$D$70,$D78*(U$101-'Baseline scenario'!$D$4)/($D$70-'Baseline scenario'!$D$4))+IF(U$101&gt;$D$70,$E78*(U$101-'Baseline scenario'!$D$4)/($E$70-'Baseline scenario'!$D$4))</f>
        <v>0</v>
      </c>
      <c r="V109" s="72">
        <f>IF(V$101&lt;=$D$70,$D78*(V$101-'Baseline scenario'!$D$4)/($D$70-'Baseline scenario'!$D$4))+IF(V$101&gt;$D$70,$E78*(V$101-'Baseline scenario'!$D$4)/($E$70-'Baseline scenario'!$D$4))</f>
        <v>0</v>
      </c>
      <c r="W109" s="72">
        <f>IF(W$101&lt;=$D$70,$D78*(W$101-'Baseline scenario'!$D$4)/($D$70-'Baseline scenario'!$D$4))+IF(W$101&gt;$D$70,$E78*(W$101-'Baseline scenario'!$D$4)/($E$70-'Baseline scenario'!$D$4))</f>
        <v>0</v>
      </c>
      <c r="X109" s="72">
        <f>IF(X$101&lt;=$D$70,$D78*(X$101-'Baseline scenario'!$D$4)/($D$70-'Baseline scenario'!$D$4))+IF(X$101&gt;$D$70,$E78*(X$101-'Baseline scenario'!$D$4)/($E$70-'Baseline scenario'!$D$4))</f>
        <v>0</v>
      </c>
      <c r="Y109" s="72">
        <f>IF(Y$101&lt;=$D$70,$D78*(Y$101-'Baseline scenario'!$D$4)/($D$70-'Baseline scenario'!$D$4))+IF(Y$101&gt;$D$70,$E78*(Y$101-'Baseline scenario'!$D$4)/($E$70-'Baseline scenario'!$D$4))</f>
        <v>0</v>
      </c>
      <c r="Z109" s="72">
        <f>IF(Z$101&lt;=$D$70,$D78*(Z$101-'Baseline scenario'!$D$4)/($D$70-'Baseline scenario'!$D$4))+IF(Z$101&gt;$D$70,$E78*(Z$101-'Baseline scenario'!$D$4)/($E$70-'Baseline scenario'!$D$4))</f>
        <v>0</v>
      </c>
      <c r="AA109" s="72">
        <f>IF(AA$101&lt;=$D$70,$D78*(AA$101-'Baseline scenario'!$D$4)/($D$70-'Baseline scenario'!$D$4))+IF(AA$101&gt;$D$70,$E78*(AA$101-'Baseline scenario'!$D$4)/($E$70-'Baseline scenario'!$D$4))</f>
        <v>0</v>
      </c>
      <c r="AB109" s="72">
        <f>IF(AB$101&lt;=$D$70,$D78*(AB$101-'Baseline scenario'!$D$4)/($D$70-'Baseline scenario'!$D$4))+IF(AB$101&gt;$D$70,$E78*(AB$101-'Baseline scenario'!$D$4)/($E$70-'Baseline scenario'!$D$4))</f>
        <v>0</v>
      </c>
      <c r="AC109" s="72">
        <f>IF(AC$101&lt;=$D$70,$D78*(AC$101-'Baseline scenario'!$D$4)/($D$70-'Baseline scenario'!$D$4))+IF(AC$101&gt;$D$70,$E78*(AC$101-'Baseline scenario'!$D$4)/($E$70-'Baseline scenario'!$D$4))</f>
        <v>0</v>
      </c>
      <c r="AD109" s="72">
        <f>IF(AD$101&lt;=$D$70,$D78*(AD$101-'Baseline scenario'!$D$4)/($D$70-'Baseline scenario'!$D$4))+IF(AD$101&gt;$D$70,$E78*(AD$101-'Baseline scenario'!$D$4)/($E$70-'Baseline scenario'!$D$4))</f>
        <v>0</v>
      </c>
      <c r="AE109" s="72">
        <f>IF(AE$101&lt;=$D$70,$D78*(AE$101-'Baseline scenario'!$D$4)/($D$70-'Baseline scenario'!$D$4))+IF(AE$101&gt;$D$70,$E78*(AE$101-'Baseline scenario'!$D$4)/($E$70-'Baseline scenario'!$D$4))</f>
        <v>0</v>
      </c>
      <c r="AF109" s="194">
        <f>IF(AF$101&lt;=$D$70,$D78*(AF$101-'Baseline scenario'!$D$4)/($D$70-'Baseline scenario'!$D$4))+IF(AF$101&gt;$D$70,$E78*(AF$101-'Baseline scenario'!$D$4)/($E$70-'Baseline scenario'!$D$4))</f>
        <v>0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</row>
    <row r="110" spans="2:53" x14ac:dyDescent="0.2">
      <c r="B110" s="328"/>
      <c r="C110" s="286" t="s">
        <v>62</v>
      </c>
      <c r="D110" s="72">
        <f>IF(D$101&lt;=$D$70,$D79*(D$101-'Baseline scenario'!$D$4)/($D$70-'Baseline scenario'!$D$4))+IF(D$101&gt;$D$70,$E79*(D$101-'Baseline scenario'!$D$4)/($E$70-'Baseline scenario'!$D$4))</f>
        <v>0</v>
      </c>
      <c r="E110" s="72">
        <f>IF(E$101&lt;=$D$70,$D79*(E$101-'Baseline scenario'!$D$4)/($D$70-'Baseline scenario'!$D$4))+IF(E$101&gt;$D$70,$E79*(E$101-'Baseline scenario'!$D$4)/($E$70-'Baseline scenario'!$D$4))</f>
        <v>0</v>
      </c>
      <c r="F110" s="72">
        <f>IF(F$101&lt;=$D$70,$D79*(F$101-'Baseline scenario'!$D$4)/($D$70-'Baseline scenario'!$D$4))+IF(F$101&gt;$D$70,$E79*(F$101-'Baseline scenario'!$D$4)/($E$70-'Baseline scenario'!$D$4))</f>
        <v>0</v>
      </c>
      <c r="G110" s="72">
        <f>IF(G$101&lt;=$D$70,$D79*(G$101-'Baseline scenario'!$D$4)/($D$70-'Baseline scenario'!$D$4))+IF(G$101&gt;$D$70,$E79*(G$101-'Baseline scenario'!$D$4)/($E$70-'Baseline scenario'!$D$4))</f>
        <v>0</v>
      </c>
      <c r="H110" s="72">
        <f>IF(H$101&lt;=$D$70,$D79*(H$101-'Baseline scenario'!$D$4)/($D$70-'Baseline scenario'!$D$4))+IF(H$101&gt;$D$70,$E79*(H$101-'Baseline scenario'!$D$4)/($E$70-'Baseline scenario'!$D$4))</f>
        <v>0</v>
      </c>
      <c r="I110" s="72">
        <f>IF(I$101&lt;=$D$70,$D79*(I$101-'Baseline scenario'!$D$4)/($D$70-'Baseline scenario'!$D$4))+IF(I$101&gt;$D$70,$E79*(I$101-'Baseline scenario'!$D$4)/($E$70-'Baseline scenario'!$D$4))</f>
        <v>0</v>
      </c>
      <c r="J110" s="72">
        <f>IF(J$101&lt;=$D$70,$D79*(J$101-'Baseline scenario'!$D$4)/($D$70-'Baseline scenario'!$D$4))+IF(J$101&gt;$D$70,$E79*(J$101-'Baseline scenario'!$D$4)/($E$70-'Baseline scenario'!$D$4))</f>
        <v>0</v>
      </c>
      <c r="K110" s="72">
        <f>IF(K$101&lt;=$D$70,$D79*(K$101-'Baseline scenario'!$D$4)/($D$70-'Baseline scenario'!$D$4))+IF(K$101&gt;$D$70,$E79*(K$101-'Baseline scenario'!$D$4)/($E$70-'Baseline scenario'!$D$4))</f>
        <v>0</v>
      </c>
      <c r="L110" s="72">
        <f>IF(L$101&lt;=$D$70,$D79*(L$101-'Baseline scenario'!$D$4)/($D$70-'Baseline scenario'!$D$4))+IF(L$101&gt;$D$70,$E79*(L$101-'Baseline scenario'!$D$4)/($E$70-'Baseline scenario'!$D$4))</f>
        <v>0</v>
      </c>
      <c r="M110" s="72">
        <f>IF(M$101&lt;=$D$70,$D79*(M$101-'Baseline scenario'!$D$4)/($D$70-'Baseline scenario'!$D$4))+IF(M$101&gt;$D$70,$E79*(M$101-'Baseline scenario'!$D$4)/($E$70-'Baseline scenario'!$D$4))</f>
        <v>0</v>
      </c>
      <c r="N110" s="72">
        <f>IF(N$101&lt;=$D$70,$D79*(N$101-'Baseline scenario'!$D$4)/($D$70-'Baseline scenario'!$D$4))+IF(N$101&gt;$D$70,$E79*(N$101-'Baseline scenario'!$D$4)/($E$70-'Baseline scenario'!$D$4))</f>
        <v>0</v>
      </c>
      <c r="O110" s="72">
        <f>IF(O$101&lt;=$D$70,$D79*(O$101-'Baseline scenario'!$D$4)/($D$70-'Baseline scenario'!$D$4))+IF(O$101&gt;$D$70,$E79*(O$101-'Baseline scenario'!$D$4)/($E$70-'Baseline scenario'!$D$4))</f>
        <v>0</v>
      </c>
      <c r="P110" s="72">
        <f>IF(P$101&lt;=$D$70,$D79*(P$101-'Baseline scenario'!$D$4)/($D$70-'Baseline scenario'!$D$4))+IF(P$101&gt;$D$70,$E79*(P$101-'Baseline scenario'!$D$4)/($E$70-'Baseline scenario'!$D$4))</f>
        <v>0</v>
      </c>
      <c r="Q110" s="72">
        <f>IF(Q$101&lt;=$D$70,$D79*(Q$101-'Baseline scenario'!$D$4)/($D$70-'Baseline scenario'!$D$4))+IF(Q$101&gt;$D$70,$E79*(Q$101-'Baseline scenario'!$D$4)/($E$70-'Baseline scenario'!$D$4))</f>
        <v>0</v>
      </c>
      <c r="R110" s="72">
        <f>IF(R$101&lt;=$D$70,$D79*(R$101-'Baseline scenario'!$D$4)/($D$70-'Baseline scenario'!$D$4))+IF(R$101&gt;$D$70,$E79*(R$101-'Baseline scenario'!$D$4)/($E$70-'Baseline scenario'!$D$4))</f>
        <v>0</v>
      </c>
      <c r="S110" s="72">
        <f>IF(S$101&lt;=$D$70,$D79*(S$101-'Baseline scenario'!$D$4)/($D$70-'Baseline scenario'!$D$4))+IF(S$101&gt;$D$70,$E79*(S$101-'Baseline scenario'!$D$4)/($E$70-'Baseline scenario'!$D$4))</f>
        <v>0</v>
      </c>
      <c r="T110" s="72">
        <f>IF(T$101&lt;=$D$70,$D79*(T$101-'Baseline scenario'!$D$4)/($D$70-'Baseline scenario'!$D$4))+IF(T$101&gt;$D$70,$E79*(T$101-'Baseline scenario'!$D$4)/($E$70-'Baseline scenario'!$D$4))</f>
        <v>0</v>
      </c>
      <c r="U110" s="72">
        <f>IF(U$101&lt;=$D$70,$D79*(U$101-'Baseline scenario'!$D$4)/($D$70-'Baseline scenario'!$D$4))+IF(U$101&gt;$D$70,$E79*(U$101-'Baseline scenario'!$D$4)/($E$70-'Baseline scenario'!$D$4))</f>
        <v>0</v>
      </c>
      <c r="V110" s="72">
        <f>IF(V$101&lt;=$D$70,$D79*(V$101-'Baseline scenario'!$D$4)/($D$70-'Baseline scenario'!$D$4))+IF(V$101&gt;$D$70,$E79*(V$101-'Baseline scenario'!$D$4)/($E$70-'Baseline scenario'!$D$4))</f>
        <v>0</v>
      </c>
      <c r="W110" s="72">
        <f>IF(W$101&lt;=$D$70,$D79*(W$101-'Baseline scenario'!$D$4)/($D$70-'Baseline scenario'!$D$4))+IF(W$101&gt;$D$70,$E79*(W$101-'Baseline scenario'!$D$4)/($E$70-'Baseline scenario'!$D$4))</f>
        <v>0</v>
      </c>
      <c r="X110" s="72">
        <f>IF(X$101&lt;=$D$70,$D79*(X$101-'Baseline scenario'!$D$4)/($D$70-'Baseline scenario'!$D$4))+IF(X$101&gt;$D$70,$E79*(X$101-'Baseline scenario'!$D$4)/($E$70-'Baseline scenario'!$D$4))</f>
        <v>0</v>
      </c>
      <c r="Y110" s="72">
        <f>IF(Y$101&lt;=$D$70,$D79*(Y$101-'Baseline scenario'!$D$4)/($D$70-'Baseline scenario'!$D$4))+IF(Y$101&gt;$D$70,$E79*(Y$101-'Baseline scenario'!$D$4)/($E$70-'Baseline scenario'!$D$4))</f>
        <v>0</v>
      </c>
      <c r="Z110" s="72">
        <f>IF(Z$101&lt;=$D$70,$D79*(Z$101-'Baseline scenario'!$D$4)/($D$70-'Baseline scenario'!$D$4))+IF(Z$101&gt;$D$70,$E79*(Z$101-'Baseline scenario'!$D$4)/($E$70-'Baseline scenario'!$D$4))</f>
        <v>0</v>
      </c>
      <c r="AA110" s="72">
        <f>IF(AA$101&lt;=$D$70,$D79*(AA$101-'Baseline scenario'!$D$4)/($D$70-'Baseline scenario'!$D$4))+IF(AA$101&gt;$D$70,$E79*(AA$101-'Baseline scenario'!$D$4)/($E$70-'Baseline scenario'!$D$4))</f>
        <v>0</v>
      </c>
      <c r="AB110" s="72">
        <f>IF(AB$101&lt;=$D$70,$D79*(AB$101-'Baseline scenario'!$D$4)/($D$70-'Baseline scenario'!$D$4))+IF(AB$101&gt;$D$70,$E79*(AB$101-'Baseline scenario'!$D$4)/($E$70-'Baseline scenario'!$D$4))</f>
        <v>0</v>
      </c>
      <c r="AC110" s="72">
        <f>IF(AC$101&lt;=$D$70,$D79*(AC$101-'Baseline scenario'!$D$4)/($D$70-'Baseline scenario'!$D$4))+IF(AC$101&gt;$D$70,$E79*(AC$101-'Baseline scenario'!$D$4)/($E$70-'Baseline scenario'!$D$4))</f>
        <v>0</v>
      </c>
      <c r="AD110" s="72">
        <f>IF(AD$101&lt;=$D$70,$D79*(AD$101-'Baseline scenario'!$D$4)/($D$70-'Baseline scenario'!$D$4))+IF(AD$101&gt;$D$70,$E79*(AD$101-'Baseline scenario'!$D$4)/($E$70-'Baseline scenario'!$D$4))</f>
        <v>0</v>
      </c>
      <c r="AE110" s="72">
        <f>IF(AE$101&lt;=$D$70,$D79*(AE$101-'Baseline scenario'!$D$4)/($D$70-'Baseline scenario'!$D$4))+IF(AE$101&gt;$D$70,$E79*(AE$101-'Baseline scenario'!$D$4)/($E$70-'Baseline scenario'!$D$4))</f>
        <v>0</v>
      </c>
      <c r="AF110" s="194">
        <f>IF(AF$101&lt;=$D$70,$D79*(AF$101-'Baseline scenario'!$D$4)/($D$70-'Baseline scenario'!$D$4))+IF(AF$101&gt;$D$70,$E79*(AF$101-'Baseline scenario'!$D$4)/($E$70-'Baseline scenario'!$D$4))</f>
        <v>0</v>
      </c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</row>
    <row r="111" spans="2:53" x14ac:dyDescent="0.2">
      <c r="B111" s="328"/>
      <c r="C111" s="286" t="s">
        <v>63</v>
      </c>
      <c r="D111" s="72">
        <f>IF(D$101&lt;=$D$70,$D80*(D$101-'Baseline scenario'!$D$4)/($D$70-'Baseline scenario'!$D$4))+IF(D$101&gt;$D$70,$E80*(D$101-'Baseline scenario'!$D$4)/($E$70-'Baseline scenario'!$D$4))</f>
        <v>0</v>
      </c>
      <c r="E111" s="72">
        <f>IF(E$101&lt;=$D$70,$D80*(E$101-'Baseline scenario'!$D$4)/($D$70-'Baseline scenario'!$D$4))+IF(E$101&gt;$D$70,$E80*(E$101-'Baseline scenario'!$D$4)/($E$70-'Baseline scenario'!$D$4))</f>
        <v>0</v>
      </c>
      <c r="F111" s="72">
        <f>IF(F$101&lt;=$D$70,$D80*(F$101-'Baseline scenario'!$D$4)/($D$70-'Baseline scenario'!$D$4))+IF(F$101&gt;$D$70,$E80*(F$101-'Baseline scenario'!$D$4)/($E$70-'Baseline scenario'!$D$4))</f>
        <v>0</v>
      </c>
      <c r="G111" s="72">
        <f>IF(G$101&lt;=$D$70,$D80*(G$101-'Baseline scenario'!$D$4)/($D$70-'Baseline scenario'!$D$4))+IF(G$101&gt;$D$70,$E80*(G$101-'Baseline scenario'!$D$4)/($E$70-'Baseline scenario'!$D$4))</f>
        <v>0</v>
      </c>
      <c r="H111" s="72">
        <f>IF(H$101&lt;=$D$70,$D80*(H$101-'Baseline scenario'!$D$4)/($D$70-'Baseline scenario'!$D$4))+IF(H$101&gt;$D$70,$E80*(H$101-'Baseline scenario'!$D$4)/($E$70-'Baseline scenario'!$D$4))</f>
        <v>0</v>
      </c>
      <c r="I111" s="72">
        <f>IF(I$101&lt;=$D$70,$D80*(I$101-'Baseline scenario'!$D$4)/($D$70-'Baseline scenario'!$D$4))+IF(I$101&gt;$D$70,$E80*(I$101-'Baseline scenario'!$D$4)/($E$70-'Baseline scenario'!$D$4))</f>
        <v>0</v>
      </c>
      <c r="J111" s="72">
        <f>IF(J$101&lt;=$D$70,$D80*(J$101-'Baseline scenario'!$D$4)/($D$70-'Baseline scenario'!$D$4))+IF(J$101&gt;$D$70,$E80*(J$101-'Baseline scenario'!$D$4)/($E$70-'Baseline scenario'!$D$4))</f>
        <v>0</v>
      </c>
      <c r="K111" s="72">
        <f>IF(K$101&lt;=$D$70,$D80*(K$101-'Baseline scenario'!$D$4)/($D$70-'Baseline scenario'!$D$4))+IF(K$101&gt;$D$70,$E80*(K$101-'Baseline scenario'!$D$4)/($E$70-'Baseline scenario'!$D$4))</f>
        <v>0</v>
      </c>
      <c r="L111" s="72">
        <f>IF(L$101&lt;=$D$70,$D80*(L$101-'Baseline scenario'!$D$4)/($D$70-'Baseline scenario'!$D$4))+IF(L$101&gt;$D$70,$E80*(L$101-'Baseline scenario'!$D$4)/($E$70-'Baseline scenario'!$D$4))</f>
        <v>0</v>
      </c>
      <c r="M111" s="72">
        <f>IF(M$101&lt;=$D$70,$D80*(M$101-'Baseline scenario'!$D$4)/($D$70-'Baseline scenario'!$D$4))+IF(M$101&gt;$D$70,$E80*(M$101-'Baseline scenario'!$D$4)/($E$70-'Baseline scenario'!$D$4))</f>
        <v>0</v>
      </c>
      <c r="N111" s="72">
        <f>IF(N$101&lt;=$D$70,$D80*(N$101-'Baseline scenario'!$D$4)/($D$70-'Baseline scenario'!$D$4))+IF(N$101&gt;$D$70,$E80*(N$101-'Baseline scenario'!$D$4)/($E$70-'Baseline scenario'!$D$4))</f>
        <v>0</v>
      </c>
      <c r="O111" s="72">
        <f>IF(O$101&lt;=$D$70,$D80*(O$101-'Baseline scenario'!$D$4)/($D$70-'Baseline scenario'!$D$4))+IF(O$101&gt;$D$70,$E80*(O$101-'Baseline scenario'!$D$4)/($E$70-'Baseline scenario'!$D$4))</f>
        <v>0</v>
      </c>
      <c r="P111" s="72">
        <f>IF(P$101&lt;=$D$70,$D80*(P$101-'Baseline scenario'!$D$4)/($D$70-'Baseline scenario'!$D$4))+IF(P$101&gt;$D$70,$E80*(P$101-'Baseline scenario'!$D$4)/($E$70-'Baseline scenario'!$D$4))</f>
        <v>0</v>
      </c>
      <c r="Q111" s="72">
        <f>IF(Q$101&lt;=$D$70,$D80*(Q$101-'Baseline scenario'!$D$4)/($D$70-'Baseline scenario'!$D$4))+IF(Q$101&gt;$D$70,$E80*(Q$101-'Baseline scenario'!$D$4)/($E$70-'Baseline scenario'!$D$4))</f>
        <v>0</v>
      </c>
      <c r="R111" s="72">
        <f>IF(R$101&lt;=$D$70,$D80*(R$101-'Baseline scenario'!$D$4)/($D$70-'Baseline scenario'!$D$4))+IF(R$101&gt;$D$70,$E80*(R$101-'Baseline scenario'!$D$4)/($E$70-'Baseline scenario'!$D$4))</f>
        <v>0</v>
      </c>
      <c r="S111" s="72">
        <f>IF(S$101&lt;=$D$70,$D80*(S$101-'Baseline scenario'!$D$4)/($D$70-'Baseline scenario'!$D$4))+IF(S$101&gt;$D$70,$E80*(S$101-'Baseline scenario'!$D$4)/($E$70-'Baseline scenario'!$D$4))</f>
        <v>0</v>
      </c>
      <c r="T111" s="72">
        <f>IF(T$101&lt;=$D$70,$D80*(T$101-'Baseline scenario'!$D$4)/($D$70-'Baseline scenario'!$D$4))+IF(T$101&gt;$D$70,$E80*(T$101-'Baseline scenario'!$D$4)/($E$70-'Baseline scenario'!$D$4))</f>
        <v>0</v>
      </c>
      <c r="U111" s="72">
        <f>IF(U$101&lt;=$D$70,$D80*(U$101-'Baseline scenario'!$D$4)/($D$70-'Baseline scenario'!$D$4))+IF(U$101&gt;$D$70,$E80*(U$101-'Baseline scenario'!$D$4)/($E$70-'Baseline scenario'!$D$4))</f>
        <v>0</v>
      </c>
      <c r="V111" s="72">
        <f>IF(V$101&lt;=$D$70,$D80*(V$101-'Baseline scenario'!$D$4)/($D$70-'Baseline scenario'!$D$4))+IF(V$101&gt;$D$70,$E80*(V$101-'Baseline scenario'!$D$4)/($E$70-'Baseline scenario'!$D$4))</f>
        <v>0</v>
      </c>
      <c r="W111" s="72">
        <f>IF(W$101&lt;=$D$70,$D80*(W$101-'Baseline scenario'!$D$4)/($D$70-'Baseline scenario'!$D$4))+IF(W$101&gt;$D$70,$E80*(W$101-'Baseline scenario'!$D$4)/($E$70-'Baseline scenario'!$D$4))</f>
        <v>0</v>
      </c>
      <c r="X111" s="72">
        <f>IF(X$101&lt;=$D$70,$D80*(X$101-'Baseline scenario'!$D$4)/($D$70-'Baseline scenario'!$D$4))+IF(X$101&gt;$D$70,$E80*(X$101-'Baseline scenario'!$D$4)/($E$70-'Baseline scenario'!$D$4))</f>
        <v>0</v>
      </c>
      <c r="Y111" s="72">
        <f>IF(Y$101&lt;=$D$70,$D80*(Y$101-'Baseline scenario'!$D$4)/($D$70-'Baseline scenario'!$D$4))+IF(Y$101&gt;$D$70,$E80*(Y$101-'Baseline scenario'!$D$4)/($E$70-'Baseline scenario'!$D$4))</f>
        <v>0</v>
      </c>
      <c r="Z111" s="72">
        <f>IF(Z$101&lt;=$D$70,$D80*(Z$101-'Baseline scenario'!$D$4)/($D$70-'Baseline scenario'!$D$4))+IF(Z$101&gt;$D$70,$E80*(Z$101-'Baseline scenario'!$D$4)/($E$70-'Baseline scenario'!$D$4))</f>
        <v>0</v>
      </c>
      <c r="AA111" s="72">
        <f>IF(AA$101&lt;=$D$70,$D80*(AA$101-'Baseline scenario'!$D$4)/($D$70-'Baseline scenario'!$D$4))+IF(AA$101&gt;$D$70,$E80*(AA$101-'Baseline scenario'!$D$4)/($E$70-'Baseline scenario'!$D$4))</f>
        <v>0</v>
      </c>
      <c r="AB111" s="72">
        <f>IF(AB$101&lt;=$D$70,$D80*(AB$101-'Baseline scenario'!$D$4)/($D$70-'Baseline scenario'!$D$4))+IF(AB$101&gt;$D$70,$E80*(AB$101-'Baseline scenario'!$D$4)/($E$70-'Baseline scenario'!$D$4))</f>
        <v>0</v>
      </c>
      <c r="AC111" s="72">
        <f>IF(AC$101&lt;=$D$70,$D80*(AC$101-'Baseline scenario'!$D$4)/($D$70-'Baseline scenario'!$D$4))+IF(AC$101&gt;$D$70,$E80*(AC$101-'Baseline scenario'!$D$4)/($E$70-'Baseline scenario'!$D$4))</f>
        <v>0</v>
      </c>
      <c r="AD111" s="72">
        <f>IF(AD$101&lt;=$D$70,$D80*(AD$101-'Baseline scenario'!$D$4)/($D$70-'Baseline scenario'!$D$4))+IF(AD$101&gt;$D$70,$E80*(AD$101-'Baseline scenario'!$D$4)/($E$70-'Baseline scenario'!$D$4))</f>
        <v>0</v>
      </c>
      <c r="AE111" s="72">
        <f>IF(AE$101&lt;=$D$70,$D80*(AE$101-'Baseline scenario'!$D$4)/($D$70-'Baseline scenario'!$D$4))+IF(AE$101&gt;$D$70,$E80*(AE$101-'Baseline scenario'!$D$4)/($E$70-'Baseline scenario'!$D$4))</f>
        <v>0</v>
      </c>
      <c r="AF111" s="194">
        <f>IF(AF$101&lt;=$D$70,$D80*(AF$101-'Baseline scenario'!$D$4)/($D$70-'Baseline scenario'!$D$4))+IF(AF$101&gt;$D$70,$E80*(AF$101-'Baseline scenario'!$D$4)/($E$70-'Baseline scenario'!$D$4))</f>
        <v>0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</row>
    <row r="112" spans="2:53" x14ac:dyDescent="0.2">
      <c r="B112" s="328"/>
      <c r="C112" s="286" t="s">
        <v>64</v>
      </c>
      <c r="D112" s="72">
        <f>IF(D$101&lt;=$D$70,$D81*(D$101-'Baseline scenario'!$D$4)/($D$70-'Baseline scenario'!$D$4))+IF(D$101&gt;$D$70,$E81*(D$101-'Baseline scenario'!$D$4)/($E$70-'Baseline scenario'!$D$4))</f>
        <v>0</v>
      </c>
      <c r="E112" s="72">
        <f>IF(E$101&lt;=$D$70,$D81*(E$101-'Baseline scenario'!$D$4)/($D$70-'Baseline scenario'!$D$4))+IF(E$101&gt;$D$70,$E81*(E$101-'Baseline scenario'!$D$4)/($E$70-'Baseline scenario'!$D$4))</f>
        <v>0</v>
      </c>
      <c r="F112" s="72">
        <f>IF(F$101&lt;=$D$70,$D81*(F$101-'Baseline scenario'!$D$4)/($D$70-'Baseline scenario'!$D$4))+IF(F$101&gt;$D$70,$E81*(F$101-'Baseline scenario'!$D$4)/($E$70-'Baseline scenario'!$D$4))</f>
        <v>0</v>
      </c>
      <c r="G112" s="72">
        <f>IF(G$101&lt;=$D$70,$D81*(G$101-'Baseline scenario'!$D$4)/($D$70-'Baseline scenario'!$D$4))+IF(G$101&gt;$D$70,$E81*(G$101-'Baseline scenario'!$D$4)/($E$70-'Baseline scenario'!$D$4))</f>
        <v>0</v>
      </c>
      <c r="H112" s="72">
        <f>IF(H$101&lt;=$D$70,$D81*(H$101-'Baseline scenario'!$D$4)/($D$70-'Baseline scenario'!$D$4))+IF(H$101&gt;$D$70,$E81*(H$101-'Baseline scenario'!$D$4)/($E$70-'Baseline scenario'!$D$4))</f>
        <v>0</v>
      </c>
      <c r="I112" s="72">
        <f>IF(I$101&lt;=$D$70,$D81*(I$101-'Baseline scenario'!$D$4)/($D$70-'Baseline scenario'!$D$4))+IF(I$101&gt;$D$70,$E81*(I$101-'Baseline scenario'!$D$4)/($E$70-'Baseline scenario'!$D$4))</f>
        <v>0</v>
      </c>
      <c r="J112" s="72">
        <f>IF(J$101&lt;=$D$70,$D81*(J$101-'Baseline scenario'!$D$4)/($D$70-'Baseline scenario'!$D$4))+IF(J$101&gt;$D$70,$E81*(J$101-'Baseline scenario'!$D$4)/($E$70-'Baseline scenario'!$D$4))</f>
        <v>0</v>
      </c>
      <c r="K112" s="72">
        <f>IF(K$101&lt;=$D$70,$D81*(K$101-'Baseline scenario'!$D$4)/($D$70-'Baseline scenario'!$D$4))+IF(K$101&gt;$D$70,$E81*(K$101-'Baseline scenario'!$D$4)/($E$70-'Baseline scenario'!$D$4))</f>
        <v>0</v>
      </c>
      <c r="L112" s="72">
        <f>IF(L$101&lt;=$D$70,$D81*(L$101-'Baseline scenario'!$D$4)/($D$70-'Baseline scenario'!$D$4))+IF(L$101&gt;$D$70,$E81*(L$101-'Baseline scenario'!$D$4)/($E$70-'Baseline scenario'!$D$4))</f>
        <v>0</v>
      </c>
      <c r="M112" s="72">
        <f>IF(M$101&lt;=$D$70,$D81*(M$101-'Baseline scenario'!$D$4)/($D$70-'Baseline scenario'!$D$4))+IF(M$101&gt;$D$70,$E81*(M$101-'Baseline scenario'!$D$4)/($E$70-'Baseline scenario'!$D$4))</f>
        <v>0</v>
      </c>
      <c r="N112" s="72">
        <f>IF(N$101&lt;=$D$70,$D81*(N$101-'Baseline scenario'!$D$4)/($D$70-'Baseline scenario'!$D$4))+IF(N$101&gt;$D$70,$E81*(N$101-'Baseline scenario'!$D$4)/($E$70-'Baseline scenario'!$D$4))</f>
        <v>0</v>
      </c>
      <c r="O112" s="72">
        <f>IF(O$101&lt;=$D$70,$D81*(O$101-'Baseline scenario'!$D$4)/($D$70-'Baseline scenario'!$D$4))+IF(O$101&gt;$D$70,$E81*(O$101-'Baseline scenario'!$D$4)/($E$70-'Baseline scenario'!$D$4))</f>
        <v>0</v>
      </c>
      <c r="P112" s="72">
        <f>IF(P$101&lt;=$D$70,$D81*(P$101-'Baseline scenario'!$D$4)/($D$70-'Baseline scenario'!$D$4))+IF(P$101&gt;$D$70,$E81*(P$101-'Baseline scenario'!$D$4)/($E$70-'Baseline scenario'!$D$4))</f>
        <v>0</v>
      </c>
      <c r="Q112" s="72">
        <f>IF(Q$101&lt;=$D$70,$D81*(Q$101-'Baseline scenario'!$D$4)/($D$70-'Baseline scenario'!$D$4))+IF(Q$101&gt;$D$70,$E81*(Q$101-'Baseline scenario'!$D$4)/($E$70-'Baseline scenario'!$D$4))</f>
        <v>0</v>
      </c>
      <c r="R112" s="72">
        <f>IF(R$101&lt;=$D$70,$D81*(R$101-'Baseline scenario'!$D$4)/($D$70-'Baseline scenario'!$D$4))+IF(R$101&gt;$D$70,$E81*(R$101-'Baseline scenario'!$D$4)/($E$70-'Baseline scenario'!$D$4))</f>
        <v>0</v>
      </c>
      <c r="S112" s="72">
        <f>IF(S$101&lt;=$D$70,$D81*(S$101-'Baseline scenario'!$D$4)/($D$70-'Baseline scenario'!$D$4))+IF(S$101&gt;$D$70,$E81*(S$101-'Baseline scenario'!$D$4)/($E$70-'Baseline scenario'!$D$4))</f>
        <v>0</v>
      </c>
      <c r="T112" s="72">
        <f>IF(T$101&lt;=$D$70,$D81*(T$101-'Baseline scenario'!$D$4)/($D$70-'Baseline scenario'!$D$4))+IF(T$101&gt;$D$70,$E81*(T$101-'Baseline scenario'!$D$4)/($E$70-'Baseline scenario'!$D$4))</f>
        <v>0</v>
      </c>
      <c r="U112" s="72">
        <f>IF(U$101&lt;=$D$70,$D81*(U$101-'Baseline scenario'!$D$4)/($D$70-'Baseline scenario'!$D$4))+IF(U$101&gt;$D$70,$E81*(U$101-'Baseline scenario'!$D$4)/($E$70-'Baseline scenario'!$D$4))</f>
        <v>0</v>
      </c>
      <c r="V112" s="72">
        <f>IF(V$101&lt;=$D$70,$D81*(V$101-'Baseline scenario'!$D$4)/($D$70-'Baseline scenario'!$D$4))+IF(V$101&gt;$D$70,$E81*(V$101-'Baseline scenario'!$D$4)/($E$70-'Baseline scenario'!$D$4))</f>
        <v>0</v>
      </c>
      <c r="W112" s="72">
        <f>IF(W$101&lt;=$D$70,$D81*(W$101-'Baseline scenario'!$D$4)/($D$70-'Baseline scenario'!$D$4))+IF(W$101&gt;$D$70,$E81*(W$101-'Baseline scenario'!$D$4)/($E$70-'Baseline scenario'!$D$4))</f>
        <v>0</v>
      </c>
      <c r="X112" s="72">
        <f>IF(X$101&lt;=$D$70,$D81*(X$101-'Baseline scenario'!$D$4)/($D$70-'Baseline scenario'!$D$4))+IF(X$101&gt;$D$70,$E81*(X$101-'Baseline scenario'!$D$4)/($E$70-'Baseline scenario'!$D$4))</f>
        <v>0</v>
      </c>
      <c r="Y112" s="72">
        <f>IF(Y$101&lt;=$D$70,$D81*(Y$101-'Baseline scenario'!$D$4)/($D$70-'Baseline scenario'!$D$4))+IF(Y$101&gt;$D$70,$E81*(Y$101-'Baseline scenario'!$D$4)/($E$70-'Baseline scenario'!$D$4))</f>
        <v>0</v>
      </c>
      <c r="Z112" s="72">
        <f>IF(Z$101&lt;=$D$70,$D81*(Z$101-'Baseline scenario'!$D$4)/($D$70-'Baseline scenario'!$D$4))+IF(Z$101&gt;$D$70,$E81*(Z$101-'Baseline scenario'!$D$4)/($E$70-'Baseline scenario'!$D$4))</f>
        <v>0</v>
      </c>
      <c r="AA112" s="72">
        <f>IF(AA$101&lt;=$D$70,$D81*(AA$101-'Baseline scenario'!$D$4)/($D$70-'Baseline scenario'!$D$4))+IF(AA$101&gt;$D$70,$E81*(AA$101-'Baseline scenario'!$D$4)/($E$70-'Baseline scenario'!$D$4))</f>
        <v>0</v>
      </c>
      <c r="AB112" s="72">
        <f>IF(AB$101&lt;=$D$70,$D81*(AB$101-'Baseline scenario'!$D$4)/($D$70-'Baseline scenario'!$D$4))+IF(AB$101&gt;$D$70,$E81*(AB$101-'Baseline scenario'!$D$4)/($E$70-'Baseline scenario'!$D$4))</f>
        <v>0</v>
      </c>
      <c r="AC112" s="72">
        <f>IF(AC$101&lt;=$D$70,$D81*(AC$101-'Baseline scenario'!$D$4)/($D$70-'Baseline scenario'!$D$4))+IF(AC$101&gt;$D$70,$E81*(AC$101-'Baseline scenario'!$D$4)/($E$70-'Baseline scenario'!$D$4))</f>
        <v>0</v>
      </c>
      <c r="AD112" s="72">
        <f>IF(AD$101&lt;=$D$70,$D81*(AD$101-'Baseline scenario'!$D$4)/($D$70-'Baseline scenario'!$D$4))+IF(AD$101&gt;$D$70,$E81*(AD$101-'Baseline scenario'!$D$4)/($E$70-'Baseline scenario'!$D$4))</f>
        <v>0</v>
      </c>
      <c r="AE112" s="72">
        <f>IF(AE$101&lt;=$D$70,$D81*(AE$101-'Baseline scenario'!$D$4)/($D$70-'Baseline scenario'!$D$4))+IF(AE$101&gt;$D$70,$E81*(AE$101-'Baseline scenario'!$D$4)/($E$70-'Baseline scenario'!$D$4))</f>
        <v>0</v>
      </c>
      <c r="AF112" s="194">
        <f>IF(AF$101&lt;=$D$70,$D81*(AF$101-'Baseline scenario'!$D$4)/($D$70-'Baseline scenario'!$D$4))+IF(AF$101&gt;$D$70,$E81*(AF$101-'Baseline scenario'!$D$4)/($E$70-'Baseline scenario'!$D$4))</f>
        <v>0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</row>
    <row r="113" spans="2:53" x14ac:dyDescent="0.2">
      <c r="B113" s="328"/>
      <c r="C113" s="286" t="s">
        <v>65</v>
      </c>
      <c r="D113" s="72">
        <f>IF(D$101&lt;=$D$70,$D82*(D$101-'Baseline scenario'!$D$4)/($D$70-'Baseline scenario'!$D$4))+IF(D$101&gt;$D$70,$E82*(D$101-'Baseline scenario'!$D$4)/($E$70-'Baseline scenario'!$D$4))</f>
        <v>0</v>
      </c>
      <c r="E113" s="72">
        <f>IF(E$101&lt;=$D$70,$D82*(E$101-'Baseline scenario'!$D$4)/($D$70-'Baseline scenario'!$D$4))+IF(E$101&gt;$D$70,$E82*(E$101-'Baseline scenario'!$D$4)/($E$70-'Baseline scenario'!$D$4))</f>
        <v>0</v>
      </c>
      <c r="F113" s="72">
        <f>IF(F$101&lt;=$D$70,$D82*(F$101-'Baseline scenario'!$D$4)/($D$70-'Baseline scenario'!$D$4))+IF(F$101&gt;$D$70,$E82*(F$101-'Baseline scenario'!$D$4)/($E$70-'Baseline scenario'!$D$4))</f>
        <v>0</v>
      </c>
      <c r="G113" s="72">
        <f>IF(G$101&lt;=$D$70,$D82*(G$101-'Baseline scenario'!$D$4)/($D$70-'Baseline scenario'!$D$4))+IF(G$101&gt;$D$70,$E82*(G$101-'Baseline scenario'!$D$4)/($E$70-'Baseline scenario'!$D$4))</f>
        <v>0</v>
      </c>
      <c r="H113" s="72">
        <f>IF(H$101&lt;=$D$70,$D82*(H$101-'Baseline scenario'!$D$4)/($D$70-'Baseline scenario'!$D$4))+IF(H$101&gt;$D$70,$E82*(H$101-'Baseline scenario'!$D$4)/($E$70-'Baseline scenario'!$D$4))</f>
        <v>0</v>
      </c>
      <c r="I113" s="72">
        <f>IF(I$101&lt;=$D$70,$D82*(I$101-'Baseline scenario'!$D$4)/($D$70-'Baseline scenario'!$D$4))+IF(I$101&gt;$D$70,$E82*(I$101-'Baseline scenario'!$D$4)/($E$70-'Baseline scenario'!$D$4))</f>
        <v>0</v>
      </c>
      <c r="J113" s="72">
        <f>IF(J$101&lt;=$D$70,$D82*(J$101-'Baseline scenario'!$D$4)/($D$70-'Baseline scenario'!$D$4))+IF(J$101&gt;$D$70,$E82*(J$101-'Baseline scenario'!$D$4)/($E$70-'Baseline scenario'!$D$4))</f>
        <v>0</v>
      </c>
      <c r="K113" s="72">
        <f>IF(K$101&lt;=$D$70,$D82*(K$101-'Baseline scenario'!$D$4)/($D$70-'Baseline scenario'!$D$4))+IF(K$101&gt;$D$70,$E82*(K$101-'Baseline scenario'!$D$4)/($E$70-'Baseline scenario'!$D$4))</f>
        <v>0</v>
      </c>
      <c r="L113" s="72">
        <f>IF(L$101&lt;=$D$70,$D82*(L$101-'Baseline scenario'!$D$4)/($D$70-'Baseline scenario'!$D$4))+IF(L$101&gt;$D$70,$E82*(L$101-'Baseline scenario'!$D$4)/($E$70-'Baseline scenario'!$D$4))</f>
        <v>0</v>
      </c>
      <c r="M113" s="72">
        <f>IF(M$101&lt;=$D$70,$D82*(M$101-'Baseline scenario'!$D$4)/($D$70-'Baseline scenario'!$D$4))+IF(M$101&gt;$D$70,$E82*(M$101-'Baseline scenario'!$D$4)/($E$70-'Baseline scenario'!$D$4))</f>
        <v>0</v>
      </c>
      <c r="N113" s="72">
        <f>IF(N$101&lt;=$D$70,$D82*(N$101-'Baseline scenario'!$D$4)/($D$70-'Baseline scenario'!$D$4))+IF(N$101&gt;$D$70,$E82*(N$101-'Baseline scenario'!$D$4)/($E$70-'Baseline scenario'!$D$4))</f>
        <v>0</v>
      </c>
      <c r="O113" s="72">
        <f>IF(O$101&lt;=$D$70,$D82*(O$101-'Baseline scenario'!$D$4)/($D$70-'Baseline scenario'!$D$4))+IF(O$101&gt;$D$70,$E82*(O$101-'Baseline scenario'!$D$4)/($E$70-'Baseline scenario'!$D$4))</f>
        <v>0</v>
      </c>
      <c r="P113" s="72">
        <f>IF(P$101&lt;=$D$70,$D82*(P$101-'Baseline scenario'!$D$4)/($D$70-'Baseline scenario'!$D$4))+IF(P$101&gt;$D$70,$E82*(P$101-'Baseline scenario'!$D$4)/($E$70-'Baseline scenario'!$D$4))</f>
        <v>0</v>
      </c>
      <c r="Q113" s="72">
        <f>IF(Q$101&lt;=$D$70,$D82*(Q$101-'Baseline scenario'!$D$4)/($D$70-'Baseline scenario'!$D$4))+IF(Q$101&gt;$D$70,$E82*(Q$101-'Baseline scenario'!$D$4)/($E$70-'Baseline scenario'!$D$4))</f>
        <v>0</v>
      </c>
      <c r="R113" s="72">
        <f>IF(R$101&lt;=$D$70,$D82*(R$101-'Baseline scenario'!$D$4)/($D$70-'Baseline scenario'!$D$4))+IF(R$101&gt;$D$70,$E82*(R$101-'Baseline scenario'!$D$4)/($E$70-'Baseline scenario'!$D$4))</f>
        <v>0</v>
      </c>
      <c r="S113" s="72">
        <f>IF(S$101&lt;=$D$70,$D82*(S$101-'Baseline scenario'!$D$4)/($D$70-'Baseline scenario'!$D$4))+IF(S$101&gt;$D$70,$E82*(S$101-'Baseline scenario'!$D$4)/($E$70-'Baseline scenario'!$D$4))</f>
        <v>0</v>
      </c>
      <c r="T113" s="72">
        <f>IF(T$101&lt;=$D$70,$D82*(T$101-'Baseline scenario'!$D$4)/($D$70-'Baseline scenario'!$D$4))+IF(T$101&gt;$D$70,$E82*(T$101-'Baseline scenario'!$D$4)/($E$70-'Baseline scenario'!$D$4))</f>
        <v>0</v>
      </c>
      <c r="U113" s="72">
        <f>IF(U$101&lt;=$D$70,$D82*(U$101-'Baseline scenario'!$D$4)/($D$70-'Baseline scenario'!$D$4))+IF(U$101&gt;$D$70,$E82*(U$101-'Baseline scenario'!$D$4)/($E$70-'Baseline scenario'!$D$4))</f>
        <v>0</v>
      </c>
      <c r="V113" s="72">
        <f>IF(V$101&lt;=$D$70,$D82*(V$101-'Baseline scenario'!$D$4)/($D$70-'Baseline scenario'!$D$4))+IF(V$101&gt;$D$70,$E82*(V$101-'Baseline scenario'!$D$4)/($E$70-'Baseline scenario'!$D$4))</f>
        <v>0</v>
      </c>
      <c r="W113" s="72">
        <f>IF(W$101&lt;=$D$70,$D82*(W$101-'Baseline scenario'!$D$4)/($D$70-'Baseline scenario'!$D$4))+IF(W$101&gt;$D$70,$E82*(W$101-'Baseline scenario'!$D$4)/($E$70-'Baseline scenario'!$D$4))</f>
        <v>0</v>
      </c>
      <c r="X113" s="72">
        <f>IF(X$101&lt;=$D$70,$D82*(X$101-'Baseline scenario'!$D$4)/($D$70-'Baseline scenario'!$D$4))+IF(X$101&gt;$D$70,$E82*(X$101-'Baseline scenario'!$D$4)/($E$70-'Baseline scenario'!$D$4))</f>
        <v>0</v>
      </c>
      <c r="Y113" s="72">
        <f>IF(Y$101&lt;=$D$70,$D82*(Y$101-'Baseline scenario'!$D$4)/($D$70-'Baseline scenario'!$D$4))+IF(Y$101&gt;$D$70,$E82*(Y$101-'Baseline scenario'!$D$4)/($E$70-'Baseline scenario'!$D$4))</f>
        <v>0</v>
      </c>
      <c r="Z113" s="72">
        <f>IF(Z$101&lt;=$D$70,$D82*(Z$101-'Baseline scenario'!$D$4)/($D$70-'Baseline scenario'!$D$4))+IF(Z$101&gt;$D$70,$E82*(Z$101-'Baseline scenario'!$D$4)/($E$70-'Baseline scenario'!$D$4))</f>
        <v>0</v>
      </c>
      <c r="AA113" s="72">
        <f>IF(AA$101&lt;=$D$70,$D82*(AA$101-'Baseline scenario'!$D$4)/($D$70-'Baseline scenario'!$D$4))+IF(AA$101&gt;$D$70,$E82*(AA$101-'Baseline scenario'!$D$4)/($E$70-'Baseline scenario'!$D$4))</f>
        <v>0</v>
      </c>
      <c r="AB113" s="72">
        <f>IF(AB$101&lt;=$D$70,$D82*(AB$101-'Baseline scenario'!$D$4)/($D$70-'Baseline scenario'!$D$4))+IF(AB$101&gt;$D$70,$E82*(AB$101-'Baseline scenario'!$D$4)/($E$70-'Baseline scenario'!$D$4))</f>
        <v>0</v>
      </c>
      <c r="AC113" s="72">
        <f>IF(AC$101&lt;=$D$70,$D82*(AC$101-'Baseline scenario'!$D$4)/($D$70-'Baseline scenario'!$D$4))+IF(AC$101&gt;$D$70,$E82*(AC$101-'Baseline scenario'!$D$4)/($E$70-'Baseline scenario'!$D$4))</f>
        <v>0</v>
      </c>
      <c r="AD113" s="72">
        <f>IF(AD$101&lt;=$D$70,$D82*(AD$101-'Baseline scenario'!$D$4)/($D$70-'Baseline scenario'!$D$4))+IF(AD$101&gt;$D$70,$E82*(AD$101-'Baseline scenario'!$D$4)/($E$70-'Baseline scenario'!$D$4))</f>
        <v>0</v>
      </c>
      <c r="AE113" s="72">
        <f>IF(AE$101&lt;=$D$70,$D82*(AE$101-'Baseline scenario'!$D$4)/($D$70-'Baseline scenario'!$D$4))+IF(AE$101&gt;$D$70,$E82*(AE$101-'Baseline scenario'!$D$4)/($E$70-'Baseline scenario'!$D$4))</f>
        <v>0</v>
      </c>
      <c r="AF113" s="194">
        <f>IF(AF$101&lt;=$D$70,$D82*(AF$101-'Baseline scenario'!$D$4)/($D$70-'Baseline scenario'!$D$4))+IF(AF$101&gt;$D$70,$E82*(AF$101-'Baseline scenario'!$D$4)/($E$70-'Baseline scenario'!$D$4))</f>
        <v>0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</row>
    <row r="114" spans="2:53" x14ac:dyDescent="0.2">
      <c r="B114" s="328"/>
      <c r="C114" s="286" t="s">
        <v>66</v>
      </c>
      <c r="D114" s="72">
        <f>IF(D$101&lt;=$D$70,$D83*(D$101-'Baseline scenario'!$D$4)/($D$70-'Baseline scenario'!$D$4))+IF(D$101&gt;$D$70,$E83*(D$101-'Baseline scenario'!$D$4)/($E$70-'Baseline scenario'!$D$4))</f>
        <v>0</v>
      </c>
      <c r="E114" s="72">
        <f>IF(E$101&lt;=$D$70,$D83*(E$101-'Baseline scenario'!$D$4)/($D$70-'Baseline scenario'!$D$4))+IF(E$101&gt;$D$70,$E83*(E$101-'Baseline scenario'!$D$4)/($E$70-'Baseline scenario'!$D$4))</f>
        <v>0</v>
      </c>
      <c r="F114" s="72">
        <f>IF(F$101&lt;=$D$70,$D83*(F$101-'Baseline scenario'!$D$4)/($D$70-'Baseline scenario'!$D$4))+IF(F$101&gt;$D$70,$E83*(F$101-'Baseline scenario'!$D$4)/($E$70-'Baseline scenario'!$D$4))</f>
        <v>0</v>
      </c>
      <c r="G114" s="72">
        <f>IF(G$101&lt;=$D$70,$D83*(G$101-'Baseline scenario'!$D$4)/($D$70-'Baseline scenario'!$D$4))+IF(G$101&gt;$D$70,$E83*(G$101-'Baseline scenario'!$D$4)/($E$70-'Baseline scenario'!$D$4))</f>
        <v>0</v>
      </c>
      <c r="H114" s="72">
        <f>IF(H$101&lt;=$D$70,$D83*(H$101-'Baseline scenario'!$D$4)/($D$70-'Baseline scenario'!$D$4))+IF(H$101&gt;$D$70,$E83*(H$101-'Baseline scenario'!$D$4)/($E$70-'Baseline scenario'!$D$4))</f>
        <v>0</v>
      </c>
      <c r="I114" s="72">
        <f>IF(I$101&lt;=$D$70,$D83*(I$101-'Baseline scenario'!$D$4)/($D$70-'Baseline scenario'!$D$4))+IF(I$101&gt;$D$70,$E83*(I$101-'Baseline scenario'!$D$4)/($E$70-'Baseline scenario'!$D$4))</f>
        <v>0</v>
      </c>
      <c r="J114" s="72">
        <f>IF(J$101&lt;=$D$70,$D83*(J$101-'Baseline scenario'!$D$4)/($D$70-'Baseline scenario'!$D$4))+IF(J$101&gt;$D$70,$E83*(J$101-'Baseline scenario'!$D$4)/($E$70-'Baseline scenario'!$D$4))</f>
        <v>0</v>
      </c>
      <c r="K114" s="72">
        <f>IF(K$101&lt;=$D$70,$D83*(K$101-'Baseline scenario'!$D$4)/($D$70-'Baseline scenario'!$D$4))+IF(K$101&gt;$D$70,$E83*(K$101-'Baseline scenario'!$D$4)/($E$70-'Baseline scenario'!$D$4))</f>
        <v>0</v>
      </c>
      <c r="L114" s="72">
        <f>IF(L$101&lt;=$D$70,$D83*(L$101-'Baseline scenario'!$D$4)/($D$70-'Baseline scenario'!$D$4))+IF(L$101&gt;$D$70,$E83*(L$101-'Baseline scenario'!$D$4)/($E$70-'Baseline scenario'!$D$4))</f>
        <v>0</v>
      </c>
      <c r="M114" s="72">
        <f>IF(M$101&lt;=$D$70,$D83*(M$101-'Baseline scenario'!$D$4)/($D$70-'Baseline scenario'!$D$4))+IF(M$101&gt;$D$70,$E83*(M$101-'Baseline scenario'!$D$4)/($E$70-'Baseline scenario'!$D$4))</f>
        <v>0</v>
      </c>
      <c r="N114" s="72">
        <f>IF(N$101&lt;=$D$70,$D83*(N$101-'Baseline scenario'!$D$4)/($D$70-'Baseline scenario'!$D$4))+IF(N$101&gt;$D$70,$E83*(N$101-'Baseline scenario'!$D$4)/($E$70-'Baseline scenario'!$D$4))</f>
        <v>0</v>
      </c>
      <c r="O114" s="72">
        <f>IF(O$101&lt;=$D$70,$D83*(O$101-'Baseline scenario'!$D$4)/($D$70-'Baseline scenario'!$D$4))+IF(O$101&gt;$D$70,$E83*(O$101-'Baseline scenario'!$D$4)/($E$70-'Baseline scenario'!$D$4))</f>
        <v>0</v>
      </c>
      <c r="P114" s="72">
        <f>IF(P$101&lt;=$D$70,$D83*(P$101-'Baseline scenario'!$D$4)/($D$70-'Baseline scenario'!$D$4))+IF(P$101&gt;$D$70,$E83*(P$101-'Baseline scenario'!$D$4)/($E$70-'Baseline scenario'!$D$4))</f>
        <v>0</v>
      </c>
      <c r="Q114" s="72">
        <f>IF(Q$101&lt;=$D$70,$D83*(Q$101-'Baseline scenario'!$D$4)/($D$70-'Baseline scenario'!$D$4))+IF(Q$101&gt;$D$70,$E83*(Q$101-'Baseline scenario'!$D$4)/($E$70-'Baseline scenario'!$D$4))</f>
        <v>0</v>
      </c>
      <c r="R114" s="72">
        <f>IF(R$101&lt;=$D$70,$D83*(R$101-'Baseline scenario'!$D$4)/($D$70-'Baseline scenario'!$D$4))+IF(R$101&gt;$D$70,$E83*(R$101-'Baseline scenario'!$D$4)/($E$70-'Baseline scenario'!$D$4))</f>
        <v>0</v>
      </c>
      <c r="S114" s="72">
        <f>IF(S$101&lt;=$D$70,$D83*(S$101-'Baseline scenario'!$D$4)/($D$70-'Baseline scenario'!$D$4))+IF(S$101&gt;$D$70,$E83*(S$101-'Baseline scenario'!$D$4)/($E$70-'Baseline scenario'!$D$4))</f>
        <v>0</v>
      </c>
      <c r="T114" s="72">
        <f>IF(T$101&lt;=$D$70,$D83*(T$101-'Baseline scenario'!$D$4)/($D$70-'Baseline scenario'!$D$4))+IF(T$101&gt;$D$70,$E83*(T$101-'Baseline scenario'!$D$4)/($E$70-'Baseline scenario'!$D$4))</f>
        <v>0</v>
      </c>
      <c r="U114" s="72">
        <f>IF(U$101&lt;=$D$70,$D83*(U$101-'Baseline scenario'!$D$4)/($D$70-'Baseline scenario'!$D$4))+IF(U$101&gt;$D$70,$E83*(U$101-'Baseline scenario'!$D$4)/($E$70-'Baseline scenario'!$D$4))</f>
        <v>0</v>
      </c>
      <c r="V114" s="72">
        <f>IF(V$101&lt;=$D$70,$D83*(V$101-'Baseline scenario'!$D$4)/($D$70-'Baseline scenario'!$D$4))+IF(V$101&gt;$D$70,$E83*(V$101-'Baseline scenario'!$D$4)/($E$70-'Baseline scenario'!$D$4))</f>
        <v>0</v>
      </c>
      <c r="W114" s="72">
        <f>IF(W$101&lt;=$D$70,$D83*(W$101-'Baseline scenario'!$D$4)/($D$70-'Baseline scenario'!$D$4))+IF(W$101&gt;$D$70,$E83*(W$101-'Baseline scenario'!$D$4)/($E$70-'Baseline scenario'!$D$4))</f>
        <v>0</v>
      </c>
      <c r="X114" s="72">
        <f>IF(X$101&lt;=$D$70,$D83*(X$101-'Baseline scenario'!$D$4)/($D$70-'Baseline scenario'!$D$4))+IF(X$101&gt;$D$70,$E83*(X$101-'Baseline scenario'!$D$4)/($E$70-'Baseline scenario'!$D$4))</f>
        <v>0</v>
      </c>
      <c r="Y114" s="72">
        <f>IF(Y$101&lt;=$D$70,$D83*(Y$101-'Baseline scenario'!$D$4)/($D$70-'Baseline scenario'!$D$4))+IF(Y$101&gt;$D$70,$E83*(Y$101-'Baseline scenario'!$D$4)/($E$70-'Baseline scenario'!$D$4))</f>
        <v>0</v>
      </c>
      <c r="Z114" s="72">
        <f>IF(Z$101&lt;=$D$70,$D83*(Z$101-'Baseline scenario'!$D$4)/($D$70-'Baseline scenario'!$D$4))+IF(Z$101&gt;$D$70,$E83*(Z$101-'Baseline scenario'!$D$4)/($E$70-'Baseline scenario'!$D$4))</f>
        <v>0</v>
      </c>
      <c r="AA114" s="72">
        <f>IF(AA$101&lt;=$D$70,$D83*(AA$101-'Baseline scenario'!$D$4)/($D$70-'Baseline scenario'!$D$4))+IF(AA$101&gt;$D$70,$E83*(AA$101-'Baseline scenario'!$D$4)/($E$70-'Baseline scenario'!$D$4))</f>
        <v>0</v>
      </c>
      <c r="AB114" s="72">
        <f>IF(AB$101&lt;=$D$70,$D83*(AB$101-'Baseline scenario'!$D$4)/($D$70-'Baseline scenario'!$D$4))+IF(AB$101&gt;$D$70,$E83*(AB$101-'Baseline scenario'!$D$4)/($E$70-'Baseline scenario'!$D$4))</f>
        <v>0</v>
      </c>
      <c r="AC114" s="72">
        <f>IF(AC$101&lt;=$D$70,$D83*(AC$101-'Baseline scenario'!$D$4)/($D$70-'Baseline scenario'!$D$4))+IF(AC$101&gt;$D$70,$E83*(AC$101-'Baseline scenario'!$D$4)/($E$70-'Baseline scenario'!$D$4))</f>
        <v>0</v>
      </c>
      <c r="AD114" s="72">
        <f>IF(AD$101&lt;=$D$70,$D83*(AD$101-'Baseline scenario'!$D$4)/($D$70-'Baseline scenario'!$D$4))+IF(AD$101&gt;$D$70,$E83*(AD$101-'Baseline scenario'!$D$4)/($E$70-'Baseline scenario'!$D$4))</f>
        <v>0</v>
      </c>
      <c r="AE114" s="72">
        <f>IF(AE$101&lt;=$D$70,$D83*(AE$101-'Baseline scenario'!$D$4)/($D$70-'Baseline scenario'!$D$4))+IF(AE$101&gt;$D$70,$E83*(AE$101-'Baseline scenario'!$D$4)/($E$70-'Baseline scenario'!$D$4))</f>
        <v>0</v>
      </c>
      <c r="AF114" s="194">
        <f>IF(AF$101&lt;=$D$70,$D83*(AF$101-'Baseline scenario'!$D$4)/($D$70-'Baseline scenario'!$D$4))+IF(AF$101&gt;$D$70,$E83*(AF$101-'Baseline scenario'!$D$4)/($E$70-'Baseline scenario'!$D$4))</f>
        <v>0</v>
      </c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</row>
    <row r="115" spans="2:53" x14ac:dyDescent="0.2">
      <c r="B115" s="328" t="s">
        <v>67</v>
      </c>
      <c r="C115" s="77" t="s">
        <v>178</v>
      </c>
      <c r="D115" s="72">
        <f>IF(D$101&lt;=$D$70,$D84*(D$101-'Baseline scenario'!$D$4)/($D$70-'Baseline scenario'!$D$4))+IF(D$101&gt;$D$70,$E84*(D$101-'Baseline scenario'!$D$4)/($E$70-'Baseline scenario'!$D$4))</f>
        <v>0</v>
      </c>
      <c r="E115" s="72">
        <f>IF(E$101&lt;=$D$70,$D84*(E$101-'Baseline scenario'!$D$4)/($D$70-'Baseline scenario'!$D$4))+IF(E$101&gt;$D$70,$E84*(E$101-'Baseline scenario'!$D$4)/($E$70-'Baseline scenario'!$D$4))</f>
        <v>0</v>
      </c>
      <c r="F115" s="72">
        <f>IF(F$101&lt;=$D$70,$D84*(F$101-'Baseline scenario'!$D$4)/($D$70-'Baseline scenario'!$D$4))+IF(F$101&gt;$D$70,$E84*(F$101-'Baseline scenario'!$D$4)/($E$70-'Baseline scenario'!$D$4))</f>
        <v>0</v>
      </c>
      <c r="G115" s="72">
        <f>IF(G$101&lt;=$D$70,$D84*(G$101-'Baseline scenario'!$D$4)/($D$70-'Baseline scenario'!$D$4))+IF(G$101&gt;$D$70,$E84*(G$101-'Baseline scenario'!$D$4)/($E$70-'Baseline scenario'!$D$4))</f>
        <v>0</v>
      </c>
      <c r="H115" s="72">
        <f>IF(H$101&lt;=$D$70,$D84*(H$101-'Baseline scenario'!$D$4)/($D$70-'Baseline scenario'!$D$4))+IF(H$101&gt;$D$70,$E84*(H$101-'Baseline scenario'!$D$4)/($E$70-'Baseline scenario'!$D$4))</f>
        <v>0</v>
      </c>
      <c r="I115" s="72">
        <f>IF(I$101&lt;=$D$70,$D84*(I$101-'Baseline scenario'!$D$4)/($D$70-'Baseline scenario'!$D$4))+IF(I$101&gt;$D$70,$E84*(I$101-'Baseline scenario'!$D$4)/($E$70-'Baseline scenario'!$D$4))</f>
        <v>0</v>
      </c>
      <c r="J115" s="72">
        <f>IF(J$101&lt;=$D$70,$D84*(J$101-'Baseline scenario'!$D$4)/($D$70-'Baseline scenario'!$D$4))+IF(J$101&gt;$D$70,$E84*(J$101-'Baseline scenario'!$D$4)/($E$70-'Baseline scenario'!$D$4))</f>
        <v>0</v>
      </c>
      <c r="K115" s="72">
        <f>IF(K$101&lt;=$D$70,$D84*(K$101-'Baseline scenario'!$D$4)/($D$70-'Baseline scenario'!$D$4))+IF(K$101&gt;$D$70,$E84*(K$101-'Baseline scenario'!$D$4)/($E$70-'Baseline scenario'!$D$4))</f>
        <v>0</v>
      </c>
      <c r="L115" s="72">
        <f>IF(L$101&lt;=$D$70,$D84*(L$101-'Baseline scenario'!$D$4)/($D$70-'Baseline scenario'!$D$4))+IF(L$101&gt;$D$70,$E84*(L$101-'Baseline scenario'!$D$4)/($E$70-'Baseline scenario'!$D$4))</f>
        <v>0</v>
      </c>
      <c r="M115" s="72">
        <f>IF(M$101&lt;=$D$70,$D84*(M$101-'Baseline scenario'!$D$4)/($D$70-'Baseline scenario'!$D$4))+IF(M$101&gt;$D$70,$E84*(M$101-'Baseline scenario'!$D$4)/($E$70-'Baseline scenario'!$D$4))</f>
        <v>0</v>
      </c>
      <c r="N115" s="72">
        <f>IF(N$101&lt;=$D$70,$D84*(N$101-'Baseline scenario'!$D$4)/($D$70-'Baseline scenario'!$D$4))+IF(N$101&gt;$D$70,$E84*(N$101-'Baseline scenario'!$D$4)/($E$70-'Baseline scenario'!$D$4))</f>
        <v>0</v>
      </c>
      <c r="O115" s="72">
        <f>IF(O$101&lt;=$D$70,$D84*(O$101-'Baseline scenario'!$D$4)/($D$70-'Baseline scenario'!$D$4))+IF(O$101&gt;$D$70,$E84*(O$101-'Baseline scenario'!$D$4)/($E$70-'Baseline scenario'!$D$4))</f>
        <v>0</v>
      </c>
      <c r="P115" s="72">
        <f>IF(P$101&lt;=$D$70,$D84*(P$101-'Baseline scenario'!$D$4)/($D$70-'Baseline scenario'!$D$4))+IF(P$101&gt;$D$70,$E84*(P$101-'Baseline scenario'!$D$4)/($E$70-'Baseline scenario'!$D$4))</f>
        <v>0</v>
      </c>
      <c r="Q115" s="72">
        <f>IF(Q$101&lt;=$D$70,$D84*(Q$101-'Baseline scenario'!$D$4)/($D$70-'Baseline scenario'!$D$4))+IF(Q$101&gt;$D$70,$E84*(Q$101-'Baseline scenario'!$D$4)/($E$70-'Baseline scenario'!$D$4))</f>
        <v>0</v>
      </c>
      <c r="R115" s="72">
        <f>IF(R$101&lt;=$D$70,$D84*(R$101-'Baseline scenario'!$D$4)/($D$70-'Baseline scenario'!$D$4))+IF(R$101&gt;$D$70,$E84*(R$101-'Baseline scenario'!$D$4)/($E$70-'Baseline scenario'!$D$4))</f>
        <v>0</v>
      </c>
      <c r="S115" s="72">
        <f>IF(S$101&lt;=$D$70,$D84*(S$101-'Baseline scenario'!$D$4)/($D$70-'Baseline scenario'!$D$4))+IF(S$101&gt;$D$70,$E84*(S$101-'Baseline scenario'!$D$4)/($E$70-'Baseline scenario'!$D$4))</f>
        <v>0</v>
      </c>
      <c r="T115" s="72">
        <f>IF(T$101&lt;=$D$70,$D84*(T$101-'Baseline scenario'!$D$4)/($D$70-'Baseline scenario'!$D$4))+IF(T$101&gt;$D$70,$E84*(T$101-'Baseline scenario'!$D$4)/($E$70-'Baseline scenario'!$D$4))</f>
        <v>0</v>
      </c>
      <c r="U115" s="72">
        <f>IF(U$101&lt;=$D$70,$D84*(U$101-'Baseline scenario'!$D$4)/($D$70-'Baseline scenario'!$D$4))+IF(U$101&gt;$D$70,$E84*(U$101-'Baseline scenario'!$D$4)/($E$70-'Baseline scenario'!$D$4))</f>
        <v>0</v>
      </c>
      <c r="V115" s="72">
        <f>IF(V$101&lt;=$D$70,$D84*(V$101-'Baseline scenario'!$D$4)/($D$70-'Baseline scenario'!$D$4))+IF(V$101&gt;$D$70,$E84*(V$101-'Baseline scenario'!$D$4)/($E$70-'Baseline scenario'!$D$4))</f>
        <v>0</v>
      </c>
      <c r="W115" s="72">
        <f>IF(W$101&lt;=$D$70,$D84*(W$101-'Baseline scenario'!$D$4)/($D$70-'Baseline scenario'!$D$4))+IF(W$101&gt;$D$70,$E84*(W$101-'Baseline scenario'!$D$4)/($E$70-'Baseline scenario'!$D$4))</f>
        <v>0</v>
      </c>
      <c r="X115" s="72">
        <f>IF(X$101&lt;=$D$70,$D84*(X$101-'Baseline scenario'!$D$4)/($D$70-'Baseline scenario'!$D$4))+IF(X$101&gt;$D$70,$E84*(X$101-'Baseline scenario'!$D$4)/($E$70-'Baseline scenario'!$D$4))</f>
        <v>0</v>
      </c>
      <c r="Y115" s="72">
        <f>IF(Y$101&lt;=$D$70,$D84*(Y$101-'Baseline scenario'!$D$4)/($D$70-'Baseline scenario'!$D$4))+IF(Y$101&gt;$D$70,$E84*(Y$101-'Baseline scenario'!$D$4)/($E$70-'Baseline scenario'!$D$4))</f>
        <v>0</v>
      </c>
      <c r="Z115" s="72">
        <f>IF(Z$101&lt;=$D$70,$D84*(Z$101-'Baseline scenario'!$D$4)/($D$70-'Baseline scenario'!$D$4))+IF(Z$101&gt;$D$70,$E84*(Z$101-'Baseline scenario'!$D$4)/($E$70-'Baseline scenario'!$D$4))</f>
        <v>0</v>
      </c>
      <c r="AA115" s="72">
        <f>IF(AA$101&lt;=$D$70,$D84*(AA$101-'Baseline scenario'!$D$4)/($D$70-'Baseline scenario'!$D$4))+IF(AA$101&gt;$D$70,$E84*(AA$101-'Baseline scenario'!$D$4)/($E$70-'Baseline scenario'!$D$4))</f>
        <v>0</v>
      </c>
      <c r="AB115" s="72">
        <f>IF(AB$101&lt;=$D$70,$D84*(AB$101-'Baseline scenario'!$D$4)/($D$70-'Baseline scenario'!$D$4))+IF(AB$101&gt;$D$70,$E84*(AB$101-'Baseline scenario'!$D$4)/($E$70-'Baseline scenario'!$D$4))</f>
        <v>0</v>
      </c>
      <c r="AC115" s="72">
        <f>IF(AC$101&lt;=$D$70,$D84*(AC$101-'Baseline scenario'!$D$4)/($D$70-'Baseline scenario'!$D$4))+IF(AC$101&gt;$D$70,$E84*(AC$101-'Baseline scenario'!$D$4)/($E$70-'Baseline scenario'!$D$4))</f>
        <v>0</v>
      </c>
      <c r="AD115" s="72">
        <f>IF(AD$101&lt;=$D$70,$D84*(AD$101-'Baseline scenario'!$D$4)/($D$70-'Baseline scenario'!$D$4))+IF(AD$101&gt;$D$70,$E84*(AD$101-'Baseline scenario'!$D$4)/($E$70-'Baseline scenario'!$D$4))</f>
        <v>0</v>
      </c>
      <c r="AE115" s="72">
        <f>IF(AE$101&lt;=$D$70,$D84*(AE$101-'Baseline scenario'!$D$4)/($D$70-'Baseline scenario'!$D$4))+IF(AE$101&gt;$D$70,$E84*(AE$101-'Baseline scenario'!$D$4)/($E$70-'Baseline scenario'!$D$4))</f>
        <v>0</v>
      </c>
      <c r="AF115" s="194">
        <f>IF(AF$101&lt;=$D$70,$D84*(AF$101-'Baseline scenario'!$D$4)/($D$70-'Baseline scenario'!$D$4))+IF(AF$101&gt;$D$70,$E84*(AF$101-'Baseline scenario'!$D$4)/($E$70-'Baseline scenario'!$D$4))</f>
        <v>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</row>
    <row r="116" spans="2:53" x14ac:dyDescent="0.2">
      <c r="B116" s="328"/>
      <c r="C116" s="78" t="s">
        <v>179</v>
      </c>
      <c r="D116" s="72">
        <f>IF(D$101&lt;=$D$70,$D85*(D$101-'Baseline scenario'!$D$4)/($D$70-'Baseline scenario'!$D$4))+IF(D$101&gt;$D$70,$E85*(D$101-'Baseline scenario'!$D$4)/($E$70-'Baseline scenario'!$D$4))</f>
        <v>0</v>
      </c>
      <c r="E116" s="72">
        <f>IF(E$101&lt;=$D$70,$D85*(E$101-'Baseline scenario'!$D$4)/($D$70-'Baseline scenario'!$D$4))+IF(E$101&gt;$D$70,$E85*(E$101-'Baseline scenario'!$D$4)/($E$70-'Baseline scenario'!$D$4))</f>
        <v>0</v>
      </c>
      <c r="F116" s="72">
        <f>IF(F$101&lt;=$D$70,$D85*(F$101-'Baseline scenario'!$D$4)/($D$70-'Baseline scenario'!$D$4))+IF(F$101&gt;$D$70,$E85*(F$101-'Baseline scenario'!$D$4)/($E$70-'Baseline scenario'!$D$4))</f>
        <v>0</v>
      </c>
      <c r="G116" s="72">
        <f>IF(G$101&lt;=$D$70,$D85*(G$101-'Baseline scenario'!$D$4)/($D$70-'Baseline scenario'!$D$4))+IF(G$101&gt;$D$70,$E85*(G$101-'Baseline scenario'!$D$4)/($E$70-'Baseline scenario'!$D$4))</f>
        <v>0</v>
      </c>
      <c r="H116" s="72">
        <f>IF(H$101&lt;=$D$70,$D85*(H$101-'Baseline scenario'!$D$4)/($D$70-'Baseline scenario'!$D$4))+IF(H$101&gt;$D$70,$E85*(H$101-'Baseline scenario'!$D$4)/($E$70-'Baseline scenario'!$D$4))</f>
        <v>0</v>
      </c>
      <c r="I116" s="72">
        <f>IF(I$101&lt;=$D$70,$D85*(I$101-'Baseline scenario'!$D$4)/($D$70-'Baseline scenario'!$D$4))+IF(I$101&gt;$D$70,$E85*(I$101-'Baseline scenario'!$D$4)/($E$70-'Baseline scenario'!$D$4))</f>
        <v>0</v>
      </c>
      <c r="J116" s="72">
        <f>IF(J$101&lt;=$D$70,$D85*(J$101-'Baseline scenario'!$D$4)/($D$70-'Baseline scenario'!$D$4))+IF(J$101&gt;$D$70,$E85*(J$101-'Baseline scenario'!$D$4)/($E$70-'Baseline scenario'!$D$4))</f>
        <v>0</v>
      </c>
      <c r="K116" s="72">
        <f>IF(K$101&lt;=$D$70,$D85*(K$101-'Baseline scenario'!$D$4)/($D$70-'Baseline scenario'!$D$4))+IF(K$101&gt;$D$70,$E85*(K$101-'Baseline scenario'!$D$4)/($E$70-'Baseline scenario'!$D$4))</f>
        <v>0</v>
      </c>
      <c r="L116" s="72">
        <f>IF(L$101&lt;=$D$70,$D85*(L$101-'Baseline scenario'!$D$4)/($D$70-'Baseline scenario'!$D$4))+IF(L$101&gt;$D$70,$E85*(L$101-'Baseline scenario'!$D$4)/($E$70-'Baseline scenario'!$D$4))</f>
        <v>0</v>
      </c>
      <c r="M116" s="72">
        <f>IF(M$101&lt;=$D$70,$D85*(M$101-'Baseline scenario'!$D$4)/($D$70-'Baseline scenario'!$D$4))+IF(M$101&gt;$D$70,$E85*(M$101-'Baseline scenario'!$D$4)/($E$70-'Baseline scenario'!$D$4))</f>
        <v>0</v>
      </c>
      <c r="N116" s="72">
        <f>IF(N$101&lt;=$D$70,$D85*(N$101-'Baseline scenario'!$D$4)/($D$70-'Baseline scenario'!$D$4))+IF(N$101&gt;$D$70,$E85*(N$101-'Baseline scenario'!$D$4)/($E$70-'Baseline scenario'!$D$4))</f>
        <v>0</v>
      </c>
      <c r="O116" s="72">
        <f>IF(O$101&lt;=$D$70,$D85*(O$101-'Baseline scenario'!$D$4)/($D$70-'Baseline scenario'!$D$4))+IF(O$101&gt;$D$70,$E85*(O$101-'Baseline scenario'!$D$4)/($E$70-'Baseline scenario'!$D$4))</f>
        <v>0</v>
      </c>
      <c r="P116" s="72">
        <f>IF(P$101&lt;=$D$70,$D85*(P$101-'Baseline scenario'!$D$4)/($D$70-'Baseline scenario'!$D$4))+IF(P$101&gt;$D$70,$E85*(P$101-'Baseline scenario'!$D$4)/($E$70-'Baseline scenario'!$D$4))</f>
        <v>0</v>
      </c>
      <c r="Q116" s="72">
        <f>IF(Q$101&lt;=$D$70,$D85*(Q$101-'Baseline scenario'!$D$4)/($D$70-'Baseline scenario'!$D$4))+IF(Q$101&gt;$D$70,$E85*(Q$101-'Baseline scenario'!$D$4)/($E$70-'Baseline scenario'!$D$4))</f>
        <v>0</v>
      </c>
      <c r="R116" s="72">
        <f>IF(R$101&lt;=$D$70,$D85*(R$101-'Baseline scenario'!$D$4)/($D$70-'Baseline scenario'!$D$4))+IF(R$101&gt;$D$70,$E85*(R$101-'Baseline scenario'!$D$4)/($E$70-'Baseline scenario'!$D$4))</f>
        <v>0</v>
      </c>
      <c r="S116" s="72">
        <f>IF(S$101&lt;=$D$70,$D85*(S$101-'Baseline scenario'!$D$4)/($D$70-'Baseline scenario'!$D$4))+IF(S$101&gt;$D$70,$E85*(S$101-'Baseline scenario'!$D$4)/($E$70-'Baseline scenario'!$D$4))</f>
        <v>0</v>
      </c>
      <c r="T116" s="72">
        <f>IF(T$101&lt;=$D$70,$D85*(T$101-'Baseline scenario'!$D$4)/($D$70-'Baseline scenario'!$D$4))+IF(T$101&gt;$D$70,$E85*(T$101-'Baseline scenario'!$D$4)/($E$70-'Baseline scenario'!$D$4))</f>
        <v>0</v>
      </c>
      <c r="U116" s="72">
        <f>IF(U$101&lt;=$D$70,$D85*(U$101-'Baseline scenario'!$D$4)/($D$70-'Baseline scenario'!$D$4))+IF(U$101&gt;$D$70,$E85*(U$101-'Baseline scenario'!$D$4)/($E$70-'Baseline scenario'!$D$4))</f>
        <v>0</v>
      </c>
      <c r="V116" s="72">
        <f>IF(V$101&lt;=$D$70,$D85*(V$101-'Baseline scenario'!$D$4)/($D$70-'Baseline scenario'!$D$4))+IF(V$101&gt;$D$70,$E85*(V$101-'Baseline scenario'!$D$4)/($E$70-'Baseline scenario'!$D$4))</f>
        <v>0</v>
      </c>
      <c r="W116" s="72">
        <f>IF(W$101&lt;=$D$70,$D85*(W$101-'Baseline scenario'!$D$4)/($D$70-'Baseline scenario'!$D$4))+IF(W$101&gt;$D$70,$E85*(W$101-'Baseline scenario'!$D$4)/($E$70-'Baseline scenario'!$D$4))</f>
        <v>0</v>
      </c>
      <c r="X116" s="72">
        <f>IF(X$101&lt;=$D$70,$D85*(X$101-'Baseline scenario'!$D$4)/($D$70-'Baseline scenario'!$D$4))+IF(X$101&gt;$D$70,$E85*(X$101-'Baseline scenario'!$D$4)/($E$70-'Baseline scenario'!$D$4))</f>
        <v>0</v>
      </c>
      <c r="Y116" s="72">
        <f>IF(Y$101&lt;=$D$70,$D85*(Y$101-'Baseline scenario'!$D$4)/($D$70-'Baseline scenario'!$D$4))+IF(Y$101&gt;$D$70,$E85*(Y$101-'Baseline scenario'!$D$4)/($E$70-'Baseline scenario'!$D$4))</f>
        <v>0</v>
      </c>
      <c r="Z116" s="72">
        <f>IF(Z$101&lt;=$D$70,$D85*(Z$101-'Baseline scenario'!$D$4)/($D$70-'Baseline scenario'!$D$4))+IF(Z$101&gt;$D$70,$E85*(Z$101-'Baseline scenario'!$D$4)/($E$70-'Baseline scenario'!$D$4))</f>
        <v>0</v>
      </c>
      <c r="AA116" s="72">
        <f>IF(AA$101&lt;=$D$70,$D85*(AA$101-'Baseline scenario'!$D$4)/($D$70-'Baseline scenario'!$D$4))+IF(AA$101&gt;$D$70,$E85*(AA$101-'Baseline scenario'!$D$4)/($E$70-'Baseline scenario'!$D$4))</f>
        <v>0</v>
      </c>
      <c r="AB116" s="72">
        <f>IF(AB$101&lt;=$D$70,$D85*(AB$101-'Baseline scenario'!$D$4)/($D$70-'Baseline scenario'!$D$4))+IF(AB$101&gt;$D$70,$E85*(AB$101-'Baseline scenario'!$D$4)/($E$70-'Baseline scenario'!$D$4))</f>
        <v>0</v>
      </c>
      <c r="AC116" s="72">
        <f>IF(AC$101&lt;=$D$70,$D85*(AC$101-'Baseline scenario'!$D$4)/($D$70-'Baseline scenario'!$D$4))+IF(AC$101&gt;$D$70,$E85*(AC$101-'Baseline scenario'!$D$4)/($E$70-'Baseline scenario'!$D$4))</f>
        <v>0</v>
      </c>
      <c r="AD116" s="72">
        <f>IF(AD$101&lt;=$D$70,$D85*(AD$101-'Baseline scenario'!$D$4)/($D$70-'Baseline scenario'!$D$4))+IF(AD$101&gt;$D$70,$E85*(AD$101-'Baseline scenario'!$D$4)/($E$70-'Baseline scenario'!$D$4))</f>
        <v>0</v>
      </c>
      <c r="AE116" s="72">
        <f>IF(AE$101&lt;=$D$70,$D85*(AE$101-'Baseline scenario'!$D$4)/($D$70-'Baseline scenario'!$D$4))+IF(AE$101&gt;$D$70,$E85*(AE$101-'Baseline scenario'!$D$4)/($E$70-'Baseline scenario'!$D$4))</f>
        <v>0</v>
      </c>
      <c r="AF116" s="194">
        <f>IF(AF$101&lt;=$D$70,$D85*(AF$101-'Baseline scenario'!$D$4)/($D$70-'Baseline scenario'!$D$4))+IF(AF$101&gt;$D$70,$E85*(AF$101-'Baseline scenario'!$D$4)/($E$70-'Baseline scenario'!$D$4))</f>
        <v>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</row>
    <row r="117" spans="2:53" x14ac:dyDescent="0.2">
      <c r="B117" s="328"/>
      <c r="C117" s="78" t="s">
        <v>180</v>
      </c>
      <c r="D117" s="72">
        <f>IF(D$101&lt;=$D$70,$D86*(D$101-'Baseline scenario'!$D$4)/($D$70-'Baseline scenario'!$D$4))+IF(D$101&gt;$D$70,$E86*(D$101-'Baseline scenario'!$D$4)/($E$70-'Baseline scenario'!$D$4))</f>
        <v>0</v>
      </c>
      <c r="E117" s="72">
        <f>IF(E$101&lt;=$D$70,$D86*(E$101-'Baseline scenario'!$D$4)/($D$70-'Baseline scenario'!$D$4))+IF(E$101&gt;$D$70,$E86*(E$101-'Baseline scenario'!$D$4)/($E$70-'Baseline scenario'!$D$4))</f>
        <v>0</v>
      </c>
      <c r="F117" s="72">
        <f>IF(F$101&lt;=$D$70,$D86*(F$101-'Baseline scenario'!$D$4)/($D$70-'Baseline scenario'!$D$4))+IF(F$101&gt;$D$70,$E86*(F$101-'Baseline scenario'!$D$4)/($E$70-'Baseline scenario'!$D$4))</f>
        <v>0</v>
      </c>
      <c r="G117" s="72">
        <f>IF(G$101&lt;=$D$70,$D86*(G$101-'Baseline scenario'!$D$4)/($D$70-'Baseline scenario'!$D$4))+IF(G$101&gt;$D$70,$E86*(G$101-'Baseline scenario'!$D$4)/($E$70-'Baseline scenario'!$D$4))</f>
        <v>0</v>
      </c>
      <c r="H117" s="72">
        <f>IF(H$101&lt;=$D$70,$D86*(H$101-'Baseline scenario'!$D$4)/($D$70-'Baseline scenario'!$D$4))+IF(H$101&gt;$D$70,$E86*(H$101-'Baseline scenario'!$D$4)/($E$70-'Baseline scenario'!$D$4))</f>
        <v>0</v>
      </c>
      <c r="I117" s="72">
        <f>IF(I$101&lt;=$D$70,$D86*(I$101-'Baseline scenario'!$D$4)/($D$70-'Baseline scenario'!$D$4))+IF(I$101&gt;$D$70,$E86*(I$101-'Baseline scenario'!$D$4)/($E$70-'Baseline scenario'!$D$4))</f>
        <v>0</v>
      </c>
      <c r="J117" s="72">
        <f>IF(J$101&lt;=$D$70,$D86*(J$101-'Baseline scenario'!$D$4)/($D$70-'Baseline scenario'!$D$4))+IF(J$101&gt;$D$70,$E86*(J$101-'Baseline scenario'!$D$4)/($E$70-'Baseline scenario'!$D$4))</f>
        <v>0</v>
      </c>
      <c r="K117" s="72">
        <f>IF(K$101&lt;=$D$70,$D86*(K$101-'Baseline scenario'!$D$4)/($D$70-'Baseline scenario'!$D$4))+IF(K$101&gt;$D$70,$E86*(K$101-'Baseline scenario'!$D$4)/($E$70-'Baseline scenario'!$D$4))</f>
        <v>0</v>
      </c>
      <c r="L117" s="72">
        <f>IF(L$101&lt;=$D$70,$D86*(L$101-'Baseline scenario'!$D$4)/($D$70-'Baseline scenario'!$D$4))+IF(L$101&gt;$D$70,$E86*(L$101-'Baseline scenario'!$D$4)/($E$70-'Baseline scenario'!$D$4))</f>
        <v>0</v>
      </c>
      <c r="M117" s="72">
        <f>IF(M$101&lt;=$D$70,$D86*(M$101-'Baseline scenario'!$D$4)/($D$70-'Baseline scenario'!$D$4))+IF(M$101&gt;$D$70,$E86*(M$101-'Baseline scenario'!$D$4)/($E$70-'Baseline scenario'!$D$4))</f>
        <v>0</v>
      </c>
      <c r="N117" s="72">
        <f>IF(N$101&lt;=$D$70,$D86*(N$101-'Baseline scenario'!$D$4)/($D$70-'Baseline scenario'!$D$4))+IF(N$101&gt;$D$70,$E86*(N$101-'Baseline scenario'!$D$4)/($E$70-'Baseline scenario'!$D$4))</f>
        <v>0</v>
      </c>
      <c r="O117" s="72">
        <f>IF(O$101&lt;=$D$70,$D86*(O$101-'Baseline scenario'!$D$4)/($D$70-'Baseline scenario'!$D$4))+IF(O$101&gt;$D$70,$E86*(O$101-'Baseline scenario'!$D$4)/($E$70-'Baseline scenario'!$D$4))</f>
        <v>0</v>
      </c>
      <c r="P117" s="72">
        <f>IF(P$101&lt;=$D$70,$D86*(P$101-'Baseline scenario'!$D$4)/($D$70-'Baseline scenario'!$D$4))+IF(P$101&gt;$D$70,$E86*(P$101-'Baseline scenario'!$D$4)/($E$70-'Baseline scenario'!$D$4))</f>
        <v>0</v>
      </c>
      <c r="Q117" s="72">
        <f>IF(Q$101&lt;=$D$70,$D86*(Q$101-'Baseline scenario'!$D$4)/($D$70-'Baseline scenario'!$D$4))+IF(Q$101&gt;$D$70,$E86*(Q$101-'Baseline scenario'!$D$4)/($E$70-'Baseline scenario'!$D$4))</f>
        <v>0</v>
      </c>
      <c r="R117" s="72">
        <f>IF(R$101&lt;=$D$70,$D86*(R$101-'Baseline scenario'!$D$4)/($D$70-'Baseline scenario'!$D$4))+IF(R$101&gt;$D$70,$E86*(R$101-'Baseline scenario'!$D$4)/($E$70-'Baseline scenario'!$D$4))</f>
        <v>0</v>
      </c>
      <c r="S117" s="72">
        <f>IF(S$101&lt;=$D$70,$D86*(S$101-'Baseline scenario'!$D$4)/($D$70-'Baseline scenario'!$D$4))+IF(S$101&gt;$D$70,$E86*(S$101-'Baseline scenario'!$D$4)/($E$70-'Baseline scenario'!$D$4))</f>
        <v>0</v>
      </c>
      <c r="T117" s="72">
        <f>IF(T$101&lt;=$D$70,$D86*(T$101-'Baseline scenario'!$D$4)/($D$70-'Baseline scenario'!$D$4))+IF(T$101&gt;$D$70,$E86*(T$101-'Baseline scenario'!$D$4)/($E$70-'Baseline scenario'!$D$4))</f>
        <v>0</v>
      </c>
      <c r="U117" s="72">
        <f>IF(U$101&lt;=$D$70,$D86*(U$101-'Baseline scenario'!$D$4)/($D$70-'Baseline scenario'!$D$4))+IF(U$101&gt;$D$70,$E86*(U$101-'Baseline scenario'!$D$4)/($E$70-'Baseline scenario'!$D$4))</f>
        <v>0</v>
      </c>
      <c r="V117" s="72">
        <f>IF(V$101&lt;=$D$70,$D86*(V$101-'Baseline scenario'!$D$4)/($D$70-'Baseline scenario'!$D$4))+IF(V$101&gt;$D$70,$E86*(V$101-'Baseline scenario'!$D$4)/($E$70-'Baseline scenario'!$D$4))</f>
        <v>0</v>
      </c>
      <c r="W117" s="72">
        <f>IF(W$101&lt;=$D$70,$D86*(W$101-'Baseline scenario'!$D$4)/($D$70-'Baseline scenario'!$D$4))+IF(W$101&gt;$D$70,$E86*(W$101-'Baseline scenario'!$D$4)/($E$70-'Baseline scenario'!$D$4))</f>
        <v>0</v>
      </c>
      <c r="X117" s="72">
        <f>IF(X$101&lt;=$D$70,$D86*(X$101-'Baseline scenario'!$D$4)/($D$70-'Baseline scenario'!$D$4))+IF(X$101&gt;$D$70,$E86*(X$101-'Baseline scenario'!$D$4)/($E$70-'Baseline scenario'!$D$4))</f>
        <v>0</v>
      </c>
      <c r="Y117" s="72">
        <f>IF(Y$101&lt;=$D$70,$D86*(Y$101-'Baseline scenario'!$D$4)/($D$70-'Baseline scenario'!$D$4))+IF(Y$101&gt;$D$70,$E86*(Y$101-'Baseline scenario'!$D$4)/($E$70-'Baseline scenario'!$D$4))</f>
        <v>0</v>
      </c>
      <c r="Z117" s="72">
        <f>IF(Z$101&lt;=$D$70,$D86*(Z$101-'Baseline scenario'!$D$4)/($D$70-'Baseline scenario'!$D$4))+IF(Z$101&gt;$D$70,$E86*(Z$101-'Baseline scenario'!$D$4)/($E$70-'Baseline scenario'!$D$4))</f>
        <v>0</v>
      </c>
      <c r="AA117" s="72">
        <f>IF(AA$101&lt;=$D$70,$D86*(AA$101-'Baseline scenario'!$D$4)/($D$70-'Baseline scenario'!$D$4))+IF(AA$101&gt;$D$70,$E86*(AA$101-'Baseline scenario'!$D$4)/($E$70-'Baseline scenario'!$D$4))</f>
        <v>0</v>
      </c>
      <c r="AB117" s="72">
        <f>IF(AB$101&lt;=$D$70,$D86*(AB$101-'Baseline scenario'!$D$4)/($D$70-'Baseline scenario'!$D$4))+IF(AB$101&gt;$D$70,$E86*(AB$101-'Baseline scenario'!$D$4)/($E$70-'Baseline scenario'!$D$4))</f>
        <v>0</v>
      </c>
      <c r="AC117" s="72">
        <f>IF(AC$101&lt;=$D$70,$D86*(AC$101-'Baseline scenario'!$D$4)/($D$70-'Baseline scenario'!$D$4))+IF(AC$101&gt;$D$70,$E86*(AC$101-'Baseline scenario'!$D$4)/($E$70-'Baseline scenario'!$D$4))</f>
        <v>0</v>
      </c>
      <c r="AD117" s="72">
        <f>IF(AD$101&lt;=$D$70,$D86*(AD$101-'Baseline scenario'!$D$4)/($D$70-'Baseline scenario'!$D$4))+IF(AD$101&gt;$D$70,$E86*(AD$101-'Baseline scenario'!$D$4)/($E$70-'Baseline scenario'!$D$4))</f>
        <v>0</v>
      </c>
      <c r="AE117" s="72">
        <f>IF(AE$101&lt;=$D$70,$D86*(AE$101-'Baseline scenario'!$D$4)/($D$70-'Baseline scenario'!$D$4))+IF(AE$101&gt;$D$70,$E86*(AE$101-'Baseline scenario'!$D$4)/($E$70-'Baseline scenario'!$D$4))</f>
        <v>0</v>
      </c>
      <c r="AF117" s="194">
        <f>IF(AF$101&lt;=$D$70,$D86*(AF$101-'Baseline scenario'!$D$4)/($D$70-'Baseline scenario'!$D$4))+IF(AF$101&gt;$D$70,$E86*(AF$101-'Baseline scenario'!$D$4)/($E$70-'Baseline scenario'!$D$4))</f>
        <v>0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</row>
    <row r="118" spans="2:53" x14ac:dyDescent="0.2">
      <c r="B118" s="328"/>
      <c r="C118" s="78" t="s">
        <v>66</v>
      </c>
      <c r="D118" s="72">
        <f>IF(D$101&lt;=$D$70,$D87*(D$101-'Baseline scenario'!$D$4)/($D$70-'Baseline scenario'!$D$4))+IF(D$101&gt;$D$70,$E87*(D$101-'Baseline scenario'!$D$4)/($E$70-'Baseline scenario'!$D$4))</f>
        <v>0</v>
      </c>
      <c r="E118" s="72">
        <f>IF(E$101&lt;=$D$70,$D87*(E$101-'Baseline scenario'!$D$4)/($D$70-'Baseline scenario'!$D$4))+IF(E$101&gt;$D$70,$E87*(E$101-'Baseline scenario'!$D$4)/($E$70-'Baseline scenario'!$D$4))</f>
        <v>0</v>
      </c>
      <c r="F118" s="72">
        <f>IF(F$101&lt;=$D$70,$D87*(F$101-'Baseline scenario'!$D$4)/($D$70-'Baseline scenario'!$D$4))+IF(F$101&gt;$D$70,$E87*(F$101-'Baseline scenario'!$D$4)/($E$70-'Baseline scenario'!$D$4))</f>
        <v>0</v>
      </c>
      <c r="G118" s="72">
        <f>IF(G$101&lt;=$D$70,$D87*(G$101-'Baseline scenario'!$D$4)/($D$70-'Baseline scenario'!$D$4))+IF(G$101&gt;$D$70,$E87*(G$101-'Baseline scenario'!$D$4)/($E$70-'Baseline scenario'!$D$4))</f>
        <v>0</v>
      </c>
      <c r="H118" s="72">
        <f>IF(H$101&lt;=$D$70,$D87*(H$101-'Baseline scenario'!$D$4)/($D$70-'Baseline scenario'!$D$4))+IF(H$101&gt;$D$70,$E87*(H$101-'Baseline scenario'!$D$4)/($E$70-'Baseline scenario'!$D$4))</f>
        <v>0</v>
      </c>
      <c r="I118" s="72">
        <f>IF(I$101&lt;=$D$70,$D87*(I$101-'Baseline scenario'!$D$4)/($D$70-'Baseline scenario'!$D$4))+IF(I$101&gt;$D$70,$E87*(I$101-'Baseline scenario'!$D$4)/($E$70-'Baseline scenario'!$D$4))</f>
        <v>0</v>
      </c>
      <c r="J118" s="72">
        <f>IF(J$101&lt;=$D$70,$D87*(J$101-'Baseline scenario'!$D$4)/($D$70-'Baseline scenario'!$D$4))+IF(J$101&gt;$D$70,$E87*(J$101-'Baseline scenario'!$D$4)/($E$70-'Baseline scenario'!$D$4))</f>
        <v>0</v>
      </c>
      <c r="K118" s="72">
        <f>IF(K$101&lt;=$D$70,$D87*(K$101-'Baseline scenario'!$D$4)/($D$70-'Baseline scenario'!$D$4))+IF(K$101&gt;$D$70,$E87*(K$101-'Baseline scenario'!$D$4)/($E$70-'Baseline scenario'!$D$4))</f>
        <v>0</v>
      </c>
      <c r="L118" s="72">
        <f>IF(L$101&lt;=$D$70,$D87*(L$101-'Baseline scenario'!$D$4)/($D$70-'Baseline scenario'!$D$4))+IF(L$101&gt;$D$70,$E87*(L$101-'Baseline scenario'!$D$4)/($E$70-'Baseline scenario'!$D$4))</f>
        <v>0</v>
      </c>
      <c r="M118" s="72">
        <f>IF(M$101&lt;=$D$70,$D87*(M$101-'Baseline scenario'!$D$4)/($D$70-'Baseline scenario'!$D$4))+IF(M$101&gt;$D$70,$E87*(M$101-'Baseline scenario'!$D$4)/($E$70-'Baseline scenario'!$D$4))</f>
        <v>0</v>
      </c>
      <c r="N118" s="72">
        <f>IF(N$101&lt;=$D$70,$D87*(N$101-'Baseline scenario'!$D$4)/($D$70-'Baseline scenario'!$D$4))+IF(N$101&gt;$D$70,$E87*(N$101-'Baseline scenario'!$D$4)/($E$70-'Baseline scenario'!$D$4))</f>
        <v>0</v>
      </c>
      <c r="O118" s="72">
        <f>IF(O$101&lt;=$D$70,$D87*(O$101-'Baseline scenario'!$D$4)/($D$70-'Baseline scenario'!$D$4))+IF(O$101&gt;$D$70,$E87*(O$101-'Baseline scenario'!$D$4)/($E$70-'Baseline scenario'!$D$4))</f>
        <v>0</v>
      </c>
      <c r="P118" s="72">
        <f>IF(P$101&lt;=$D$70,$D87*(P$101-'Baseline scenario'!$D$4)/($D$70-'Baseline scenario'!$D$4))+IF(P$101&gt;$D$70,$E87*(P$101-'Baseline scenario'!$D$4)/($E$70-'Baseline scenario'!$D$4))</f>
        <v>0</v>
      </c>
      <c r="Q118" s="72">
        <f>IF(Q$101&lt;=$D$70,$D87*(Q$101-'Baseline scenario'!$D$4)/($D$70-'Baseline scenario'!$D$4))+IF(Q$101&gt;$D$70,$E87*(Q$101-'Baseline scenario'!$D$4)/($E$70-'Baseline scenario'!$D$4))</f>
        <v>0</v>
      </c>
      <c r="R118" s="72">
        <f>IF(R$101&lt;=$D$70,$D87*(R$101-'Baseline scenario'!$D$4)/($D$70-'Baseline scenario'!$D$4))+IF(R$101&gt;$D$70,$E87*(R$101-'Baseline scenario'!$D$4)/($E$70-'Baseline scenario'!$D$4))</f>
        <v>0</v>
      </c>
      <c r="S118" s="72">
        <f>IF(S$101&lt;=$D$70,$D87*(S$101-'Baseline scenario'!$D$4)/($D$70-'Baseline scenario'!$D$4))+IF(S$101&gt;$D$70,$E87*(S$101-'Baseline scenario'!$D$4)/($E$70-'Baseline scenario'!$D$4))</f>
        <v>0</v>
      </c>
      <c r="T118" s="72">
        <f>IF(T$101&lt;=$D$70,$D87*(T$101-'Baseline scenario'!$D$4)/($D$70-'Baseline scenario'!$D$4))+IF(T$101&gt;$D$70,$E87*(T$101-'Baseline scenario'!$D$4)/($E$70-'Baseline scenario'!$D$4))</f>
        <v>0</v>
      </c>
      <c r="U118" s="72">
        <f>IF(U$101&lt;=$D$70,$D87*(U$101-'Baseline scenario'!$D$4)/($D$70-'Baseline scenario'!$D$4))+IF(U$101&gt;$D$70,$E87*(U$101-'Baseline scenario'!$D$4)/($E$70-'Baseline scenario'!$D$4))</f>
        <v>0</v>
      </c>
      <c r="V118" s="72">
        <f>IF(V$101&lt;=$D$70,$D87*(V$101-'Baseline scenario'!$D$4)/($D$70-'Baseline scenario'!$D$4))+IF(V$101&gt;$D$70,$E87*(V$101-'Baseline scenario'!$D$4)/($E$70-'Baseline scenario'!$D$4))</f>
        <v>0</v>
      </c>
      <c r="W118" s="72">
        <f>IF(W$101&lt;=$D$70,$D87*(W$101-'Baseline scenario'!$D$4)/($D$70-'Baseline scenario'!$D$4))+IF(W$101&gt;$D$70,$E87*(W$101-'Baseline scenario'!$D$4)/($E$70-'Baseline scenario'!$D$4))</f>
        <v>0</v>
      </c>
      <c r="X118" s="72">
        <f>IF(X$101&lt;=$D$70,$D87*(X$101-'Baseline scenario'!$D$4)/($D$70-'Baseline scenario'!$D$4))+IF(X$101&gt;$D$70,$E87*(X$101-'Baseline scenario'!$D$4)/($E$70-'Baseline scenario'!$D$4))</f>
        <v>0</v>
      </c>
      <c r="Y118" s="72">
        <f>IF(Y$101&lt;=$D$70,$D87*(Y$101-'Baseline scenario'!$D$4)/($D$70-'Baseline scenario'!$D$4))+IF(Y$101&gt;$D$70,$E87*(Y$101-'Baseline scenario'!$D$4)/($E$70-'Baseline scenario'!$D$4))</f>
        <v>0</v>
      </c>
      <c r="Z118" s="72">
        <f>IF(Z$101&lt;=$D$70,$D87*(Z$101-'Baseline scenario'!$D$4)/($D$70-'Baseline scenario'!$D$4))+IF(Z$101&gt;$D$70,$E87*(Z$101-'Baseline scenario'!$D$4)/($E$70-'Baseline scenario'!$D$4))</f>
        <v>0</v>
      </c>
      <c r="AA118" s="72">
        <f>IF(AA$101&lt;=$D$70,$D87*(AA$101-'Baseline scenario'!$D$4)/($D$70-'Baseline scenario'!$D$4))+IF(AA$101&gt;$D$70,$E87*(AA$101-'Baseline scenario'!$D$4)/($E$70-'Baseline scenario'!$D$4))</f>
        <v>0</v>
      </c>
      <c r="AB118" s="72">
        <f>IF(AB$101&lt;=$D$70,$D87*(AB$101-'Baseline scenario'!$D$4)/($D$70-'Baseline scenario'!$D$4))+IF(AB$101&gt;$D$70,$E87*(AB$101-'Baseline scenario'!$D$4)/($E$70-'Baseline scenario'!$D$4))</f>
        <v>0</v>
      </c>
      <c r="AC118" s="72">
        <f>IF(AC$101&lt;=$D$70,$D87*(AC$101-'Baseline scenario'!$D$4)/($D$70-'Baseline scenario'!$D$4))+IF(AC$101&gt;$D$70,$E87*(AC$101-'Baseline scenario'!$D$4)/($E$70-'Baseline scenario'!$D$4))</f>
        <v>0</v>
      </c>
      <c r="AD118" s="72">
        <f>IF(AD$101&lt;=$D$70,$D87*(AD$101-'Baseline scenario'!$D$4)/($D$70-'Baseline scenario'!$D$4))+IF(AD$101&gt;$D$70,$E87*(AD$101-'Baseline scenario'!$D$4)/($E$70-'Baseline scenario'!$D$4))</f>
        <v>0</v>
      </c>
      <c r="AE118" s="72">
        <f>IF(AE$101&lt;=$D$70,$D87*(AE$101-'Baseline scenario'!$D$4)/($D$70-'Baseline scenario'!$D$4))+IF(AE$101&gt;$D$70,$E87*(AE$101-'Baseline scenario'!$D$4)/($E$70-'Baseline scenario'!$D$4))</f>
        <v>0</v>
      </c>
      <c r="AF118" s="194">
        <f>IF(AF$101&lt;=$D$70,$D87*(AF$101-'Baseline scenario'!$D$4)/($D$70-'Baseline scenario'!$D$4))+IF(AF$101&gt;$D$70,$E87*(AF$101-'Baseline scenario'!$D$4)/($E$70-'Baseline scenario'!$D$4))</f>
        <v>0</v>
      </c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</row>
    <row r="119" spans="2:53" x14ac:dyDescent="0.2">
      <c r="B119" s="328"/>
      <c r="C119" s="78" t="s">
        <v>181</v>
      </c>
      <c r="D119" s="72">
        <f>IF(D$101&lt;=$D$70,$D88*(D$101-'Baseline scenario'!$D$4)/($D$70-'Baseline scenario'!$D$4))+IF(D$101&gt;$D$70,$E88*(D$101-'Baseline scenario'!$D$4)/($E$70-'Baseline scenario'!$D$4))</f>
        <v>0</v>
      </c>
      <c r="E119" s="72">
        <f>IF(E$101&lt;=$D$70,$D88*(E$101-'Baseline scenario'!$D$4)/($D$70-'Baseline scenario'!$D$4))+IF(E$101&gt;$D$70,$E88*(E$101-'Baseline scenario'!$D$4)/($E$70-'Baseline scenario'!$D$4))</f>
        <v>0</v>
      </c>
      <c r="F119" s="72">
        <f>IF(F$101&lt;=$D$70,$D88*(F$101-'Baseline scenario'!$D$4)/($D$70-'Baseline scenario'!$D$4))+IF(F$101&gt;$D$70,$E88*(F$101-'Baseline scenario'!$D$4)/($E$70-'Baseline scenario'!$D$4))</f>
        <v>0</v>
      </c>
      <c r="G119" s="72">
        <f>IF(G$101&lt;=$D$70,$D88*(G$101-'Baseline scenario'!$D$4)/($D$70-'Baseline scenario'!$D$4))+IF(G$101&gt;$D$70,$E88*(G$101-'Baseline scenario'!$D$4)/($E$70-'Baseline scenario'!$D$4))</f>
        <v>0</v>
      </c>
      <c r="H119" s="72">
        <f>IF(H$101&lt;=$D$70,$D88*(H$101-'Baseline scenario'!$D$4)/($D$70-'Baseline scenario'!$D$4))+IF(H$101&gt;$D$70,$E88*(H$101-'Baseline scenario'!$D$4)/($E$70-'Baseline scenario'!$D$4))</f>
        <v>0</v>
      </c>
      <c r="I119" s="72">
        <f>IF(I$101&lt;=$D$70,$D88*(I$101-'Baseline scenario'!$D$4)/($D$70-'Baseline scenario'!$D$4))+IF(I$101&gt;$D$70,$E88*(I$101-'Baseline scenario'!$D$4)/($E$70-'Baseline scenario'!$D$4))</f>
        <v>0</v>
      </c>
      <c r="J119" s="72">
        <f>IF(J$101&lt;=$D$70,$D88*(J$101-'Baseline scenario'!$D$4)/($D$70-'Baseline scenario'!$D$4))+IF(J$101&gt;$D$70,$E88*(J$101-'Baseline scenario'!$D$4)/($E$70-'Baseline scenario'!$D$4))</f>
        <v>0</v>
      </c>
      <c r="K119" s="72">
        <f>IF(K$101&lt;=$D$70,$D88*(K$101-'Baseline scenario'!$D$4)/($D$70-'Baseline scenario'!$D$4))+IF(K$101&gt;$D$70,$E88*(K$101-'Baseline scenario'!$D$4)/($E$70-'Baseline scenario'!$D$4))</f>
        <v>0</v>
      </c>
      <c r="L119" s="72">
        <f>IF(L$101&lt;=$D$70,$D88*(L$101-'Baseline scenario'!$D$4)/($D$70-'Baseline scenario'!$D$4))+IF(L$101&gt;$D$70,$E88*(L$101-'Baseline scenario'!$D$4)/($E$70-'Baseline scenario'!$D$4))</f>
        <v>0</v>
      </c>
      <c r="M119" s="72">
        <f>IF(M$101&lt;=$D$70,$D88*(M$101-'Baseline scenario'!$D$4)/($D$70-'Baseline scenario'!$D$4))+IF(M$101&gt;$D$70,$E88*(M$101-'Baseline scenario'!$D$4)/($E$70-'Baseline scenario'!$D$4))</f>
        <v>0</v>
      </c>
      <c r="N119" s="72">
        <f>IF(N$101&lt;=$D$70,$D88*(N$101-'Baseline scenario'!$D$4)/($D$70-'Baseline scenario'!$D$4))+IF(N$101&gt;$D$70,$E88*(N$101-'Baseline scenario'!$D$4)/($E$70-'Baseline scenario'!$D$4))</f>
        <v>0</v>
      </c>
      <c r="O119" s="72">
        <f>IF(O$101&lt;=$D$70,$D88*(O$101-'Baseline scenario'!$D$4)/($D$70-'Baseline scenario'!$D$4))+IF(O$101&gt;$D$70,$E88*(O$101-'Baseline scenario'!$D$4)/($E$70-'Baseline scenario'!$D$4))</f>
        <v>0</v>
      </c>
      <c r="P119" s="72">
        <f>IF(P$101&lt;=$D$70,$D88*(P$101-'Baseline scenario'!$D$4)/($D$70-'Baseline scenario'!$D$4))+IF(P$101&gt;$D$70,$E88*(P$101-'Baseline scenario'!$D$4)/($E$70-'Baseline scenario'!$D$4))</f>
        <v>0</v>
      </c>
      <c r="Q119" s="72">
        <f>IF(Q$101&lt;=$D$70,$D88*(Q$101-'Baseline scenario'!$D$4)/($D$70-'Baseline scenario'!$D$4))+IF(Q$101&gt;$D$70,$E88*(Q$101-'Baseline scenario'!$D$4)/($E$70-'Baseline scenario'!$D$4))</f>
        <v>0</v>
      </c>
      <c r="R119" s="72">
        <f>IF(R$101&lt;=$D$70,$D88*(R$101-'Baseline scenario'!$D$4)/($D$70-'Baseline scenario'!$D$4))+IF(R$101&gt;$D$70,$E88*(R$101-'Baseline scenario'!$D$4)/($E$70-'Baseline scenario'!$D$4))</f>
        <v>0</v>
      </c>
      <c r="S119" s="72">
        <f>IF(S$101&lt;=$D$70,$D88*(S$101-'Baseline scenario'!$D$4)/($D$70-'Baseline scenario'!$D$4))+IF(S$101&gt;$D$70,$E88*(S$101-'Baseline scenario'!$D$4)/($E$70-'Baseline scenario'!$D$4))</f>
        <v>0</v>
      </c>
      <c r="T119" s="72">
        <f>IF(T$101&lt;=$D$70,$D88*(T$101-'Baseline scenario'!$D$4)/($D$70-'Baseline scenario'!$D$4))+IF(T$101&gt;$D$70,$E88*(T$101-'Baseline scenario'!$D$4)/($E$70-'Baseline scenario'!$D$4))</f>
        <v>0</v>
      </c>
      <c r="U119" s="72">
        <f>IF(U$101&lt;=$D$70,$D88*(U$101-'Baseline scenario'!$D$4)/($D$70-'Baseline scenario'!$D$4))+IF(U$101&gt;$D$70,$E88*(U$101-'Baseline scenario'!$D$4)/($E$70-'Baseline scenario'!$D$4))</f>
        <v>0</v>
      </c>
      <c r="V119" s="72">
        <f>IF(V$101&lt;=$D$70,$D88*(V$101-'Baseline scenario'!$D$4)/($D$70-'Baseline scenario'!$D$4))+IF(V$101&gt;$D$70,$E88*(V$101-'Baseline scenario'!$D$4)/($E$70-'Baseline scenario'!$D$4))</f>
        <v>0</v>
      </c>
      <c r="W119" s="72">
        <f>IF(W$101&lt;=$D$70,$D88*(W$101-'Baseline scenario'!$D$4)/($D$70-'Baseline scenario'!$D$4))+IF(W$101&gt;$D$70,$E88*(W$101-'Baseline scenario'!$D$4)/($E$70-'Baseline scenario'!$D$4))</f>
        <v>0</v>
      </c>
      <c r="X119" s="72">
        <f>IF(X$101&lt;=$D$70,$D88*(X$101-'Baseline scenario'!$D$4)/($D$70-'Baseline scenario'!$D$4))+IF(X$101&gt;$D$70,$E88*(X$101-'Baseline scenario'!$D$4)/($E$70-'Baseline scenario'!$D$4))</f>
        <v>0</v>
      </c>
      <c r="Y119" s="72">
        <f>IF(Y$101&lt;=$D$70,$D88*(Y$101-'Baseline scenario'!$D$4)/($D$70-'Baseline scenario'!$D$4))+IF(Y$101&gt;$D$70,$E88*(Y$101-'Baseline scenario'!$D$4)/($E$70-'Baseline scenario'!$D$4))</f>
        <v>0</v>
      </c>
      <c r="Z119" s="72">
        <f>IF(Z$101&lt;=$D$70,$D88*(Z$101-'Baseline scenario'!$D$4)/($D$70-'Baseline scenario'!$D$4))+IF(Z$101&gt;$D$70,$E88*(Z$101-'Baseline scenario'!$D$4)/($E$70-'Baseline scenario'!$D$4))</f>
        <v>0</v>
      </c>
      <c r="AA119" s="72">
        <f>IF(AA$101&lt;=$D$70,$D88*(AA$101-'Baseline scenario'!$D$4)/($D$70-'Baseline scenario'!$D$4))+IF(AA$101&gt;$D$70,$E88*(AA$101-'Baseline scenario'!$D$4)/($E$70-'Baseline scenario'!$D$4))</f>
        <v>0</v>
      </c>
      <c r="AB119" s="72">
        <f>IF(AB$101&lt;=$D$70,$D88*(AB$101-'Baseline scenario'!$D$4)/($D$70-'Baseline scenario'!$D$4))+IF(AB$101&gt;$D$70,$E88*(AB$101-'Baseline scenario'!$D$4)/($E$70-'Baseline scenario'!$D$4))</f>
        <v>0</v>
      </c>
      <c r="AC119" s="72">
        <f>IF(AC$101&lt;=$D$70,$D88*(AC$101-'Baseline scenario'!$D$4)/($D$70-'Baseline scenario'!$D$4))+IF(AC$101&gt;$D$70,$E88*(AC$101-'Baseline scenario'!$D$4)/($E$70-'Baseline scenario'!$D$4))</f>
        <v>0</v>
      </c>
      <c r="AD119" s="72">
        <f>IF(AD$101&lt;=$D$70,$D88*(AD$101-'Baseline scenario'!$D$4)/($D$70-'Baseline scenario'!$D$4))+IF(AD$101&gt;$D$70,$E88*(AD$101-'Baseline scenario'!$D$4)/($E$70-'Baseline scenario'!$D$4))</f>
        <v>0</v>
      </c>
      <c r="AE119" s="72">
        <f>IF(AE$101&lt;=$D$70,$D88*(AE$101-'Baseline scenario'!$D$4)/($D$70-'Baseline scenario'!$D$4))+IF(AE$101&gt;$D$70,$E88*(AE$101-'Baseline scenario'!$D$4)/($E$70-'Baseline scenario'!$D$4))</f>
        <v>0</v>
      </c>
      <c r="AF119" s="194">
        <f>IF(AF$101&lt;=$D$70,$D88*(AF$101-'Baseline scenario'!$D$4)/($D$70-'Baseline scenario'!$D$4))+IF(AF$101&gt;$D$70,$E88*(AF$101-'Baseline scenario'!$D$4)/($E$70-'Baseline scenario'!$D$4))</f>
        <v>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</row>
    <row r="120" spans="2:53" x14ac:dyDescent="0.2">
      <c r="B120" s="328"/>
      <c r="C120" s="286" t="s">
        <v>59</v>
      </c>
      <c r="D120" s="72">
        <f>IF(D$101&lt;=$D$70,$D89*(D$101-'Baseline scenario'!$D$4)/($D$70-'Baseline scenario'!$D$4))+IF(D$101&gt;$D$70,$E89*(D$101-'Baseline scenario'!$D$4)/($E$70-'Baseline scenario'!$D$4))</f>
        <v>0</v>
      </c>
      <c r="E120" s="72">
        <f>IF(E$101&lt;=$D$70,$D89*(E$101-'Baseline scenario'!$D$4)/($D$70-'Baseline scenario'!$D$4))+IF(E$101&gt;$D$70,$E89*(E$101-'Baseline scenario'!$D$4)/($E$70-'Baseline scenario'!$D$4))</f>
        <v>0</v>
      </c>
      <c r="F120" s="72">
        <f>IF(F$101&lt;=$D$70,$D89*(F$101-'Baseline scenario'!$D$4)/($D$70-'Baseline scenario'!$D$4))+IF(F$101&gt;$D$70,$E89*(F$101-'Baseline scenario'!$D$4)/($E$70-'Baseline scenario'!$D$4))</f>
        <v>0</v>
      </c>
      <c r="G120" s="72">
        <f>IF(G$101&lt;=$D$70,$D89*(G$101-'Baseline scenario'!$D$4)/($D$70-'Baseline scenario'!$D$4))+IF(G$101&gt;$D$70,$E89*(G$101-'Baseline scenario'!$D$4)/($E$70-'Baseline scenario'!$D$4))</f>
        <v>0</v>
      </c>
      <c r="H120" s="72">
        <f>IF(H$101&lt;=$D$70,$D89*(H$101-'Baseline scenario'!$D$4)/($D$70-'Baseline scenario'!$D$4))+IF(H$101&gt;$D$70,$E89*(H$101-'Baseline scenario'!$D$4)/($E$70-'Baseline scenario'!$D$4))</f>
        <v>0</v>
      </c>
      <c r="I120" s="72">
        <f>IF(I$101&lt;=$D$70,$D89*(I$101-'Baseline scenario'!$D$4)/($D$70-'Baseline scenario'!$D$4))+IF(I$101&gt;$D$70,$E89*(I$101-'Baseline scenario'!$D$4)/($E$70-'Baseline scenario'!$D$4))</f>
        <v>0</v>
      </c>
      <c r="J120" s="72">
        <f>IF(J$101&lt;=$D$70,$D89*(J$101-'Baseline scenario'!$D$4)/($D$70-'Baseline scenario'!$D$4))+IF(J$101&gt;$D$70,$E89*(J$101-'Baseline scenario'!$D$4)/($E$70-'Baseline scenario'!$D$4))</f>
        <v>0</v>
      </c>
      <c r="K120" s="72">
        <f>IF(K$101&lt;=$D$70,$D89*(K$101-'Baseline scenario'!$D$4)/($D$70-'Baseline scenario'!$D$4))+IF(K$101&gt;$D$70,$E89*(K$101-'Baseline scenario'!$D$4)/($E$70-'Baseline scenario'!$D$4))</f>
        <v>0</v>
      </c>
      <c r="L120" s="72">
        <f>IF(L$101&lt;=$D$70,$D89*(L$101-'Baseline scenario'!$D$4)/($D$70-'Baseline scenario'!$D$4))+IF(L$101&gt;$D$70,$E89*(L$101-'Baseline scenario'!$D$4)/($E$70-'Baseline scenario'!$D$4))</f>
        <v>0</v>
      </c>
      <c r="M120" s="72">
        <f>IF(M$101&lt;=$D$70,$D89*(M$101-'Baseline scenario'!$D$4)/($D$70-'Baseline scenario'!$D$4))+IF(M$101&gt;$D$70,$E89*(M$101-'Baseline scenario'!$D$4)/($E$70-'Baseline scenario'!$D$4))</f>
        <v>0</v>
      </c>
      <c r="N120" s="72">
        <f>IF(N$101&lt;=$D$70,$D89*(N$101-'Baseline scenario'!$D$4)/($D$70-'Baseline scenario'!$D$4))+IF(N$101&gt;$D$70,$E89*(N$101-'Baseline scenario'!$D$4)/($E$70-'Baseline scenario'!$D$4))</f>
        <v>0</v>
      </c>
      <c r="O120" s="72">
        <f>IF(O$101&lt;=$D$70,$D89*(O$101-'Baseline scenario'!$D$4)/($D$70-'Baseline scenario'!$D$4))+IF(O$101&gt;$D$70,$E89*(O$101-'Baseline scenario'!$D$4)/($E$70-'Baseline scenario'!$D$4))</f>
        <v>0</v>
      </c>
      <c r="P120" s="72">
        <f>IF(P$101&lt;=$D$70,$D89*(P$101-'Baseline scenario'!$D$4)/($D$70-'Baseline scenario'!$D$4))+IF(P$101&gt;$D$70,$E89*(P$101-'Baseline scenario'!$D$4)/($E$70-'Baseline scenario'!$D$4))</f>
        <v>0</v>
      </c>
      <c r="Q120" s="72">
        <f>IF(Q$101&lt;=$D$70,$D89*(Q$101-'Baseline scenario'!$D$4)/($D$70-'Baseline scenario'!$D$4))+IF(Q$101&gt;$D$70,$E89*(Q$101-'Baseline scenario'!$D$4)/($E$70-'Baseline scenario'!$D$4))</f>
        <v>0</v>
      </c>
      <c r="R120" s="72">
        <f>IF(R$101&lt;=$D$70,$D89*(R$101-'Baseline scenario'!$D$4)/($D$70-'Baseline scenario'!$D$4))+IF(R$101&gt;$D$70,$E89*(R$101-'Baseline scenario'!$D$4)/($E$70-'Baseline scenario'!$D$4))</f>
        <v>0</v>
      </c>
      <c r="S120" s="72">
        <f>IF(S$101&lt;=$D$70,$D89*(S$101-'Baseline scenario'!$D$4)/($D$70-'Baseline scenario'!$D$4))+IF(S$101&gt;$D$70,$E89*(S$101-'Baseline scenario'!$D$4)/($E$70-'Baseline scenario'!$D$4))</f>
        <v>0</v>
      </c>
      <c r="T120" s="72">
        <f>IF(T$101&lt;=$D$70,$D89*(T$101-'Baseline scenario'!$D$4)/($D$70-'Baseline scenario'!$D$4))+IF(T$101&gt;$D$70,$E89*(T$101-'Baseline scenario'!$D$4)/($E$70-'Baseline scenario'!$D$4))</f>
        <v>0</v>
      </c>
      <c r="U120" s="72">
        <f>IF(U$101&lt;=$D$70,$D89*(U$101-'Baseline scenario'!$D$4)/($D$70-'Baseline scenario'!$D$4))+IF(U$101&gt;$D$70,$E89*(U$101-'Baseline scenario'!$D$4)/($E$70-'Baseline scenario'!$D$4))</f>
        <v>0</v>
      </c>
      <c r="V120" s="72">
        <f>IF(V$101&lt;=$D$70,$D89*(V$101-'Baseline scenario'!$D$4)/($D$70-'Baseline scenario'!$D$4))+IF(V$101&gt;$D$70,$E89*(V$101-'Baseline scenario'!$D$4)/($E$70-'Baseline scenario'!$D$4))</f>
        <v>0</v>
      </c>
      <c r="W120" s="72">
        <f>IF(W$101&lt;=$D$70,$D89*(W$101-'Baseline scenario'!$D$4)/($D$70-'Baseline scenario'!$D$4))+IF(W$101&gt;$D$70,$E89*(W$101-'Baseline scenario'!$D$4)/($E$70-'Baseline scenario'!$D$4))</f>
        <v>0</v>
      </c>
      <c r="X120" s="72">
        <f>IF(X$101&lt;=$D$70,$D89*(X$101-'Baseline scenario'!$D$4)/($D$70-'Baseline scenario'!$D$4))+IF(X$101&gt;$D$70,$E89*(X$101-'Baseline scenario'!$D$4)/($E$70-'Baseline scenario'!$D$4))</f>
        <v>0</v>
      </c>
      <c r="Y120" s="72">
        <f>IF(Y$101&lt;=$D$70,$D89*(Y$101-'Baseline scenario'!$D$4)/($D$70-'Baseline scenario'!$D$4))+IF(Y$101&gt;$D$70,$E89*(Y$101-'Baseline scenario'!$D$4)/($E$70-'Baseline scenario'!$D$4))</f>
        <v>0</v>
      </c>
      <c r="Z120" s="72">
        <f>IF(Z$101&lt;=$D$70,$D89*(Z$101-'Baseline scenario'!$D$4)/($D$70-'Baseline scenario'!$D$4))+IF(Z$101&gt;$D$70,$E89*(Z$101-'Baseline scenario'!$D$4)/($E$70-'Baseline scenario'!$D$4))</f>
        <v>0</v>
      </c>
      <c r="AA120" s="72">
        <f>IF(AA$101&lt;=$D$70,$D89*(AA$101-'Baseline scenario'!$D$4)/($D$70-'Baseline scenario'!$D$4))+IF(AA$101&gt;$D$70,$E89*(AA$101-'Baseline scenario'!$D$4)/($E$70-'Baseline scenario'!$D$4))</f>
        <v>0</v>
      </c>
      <c r="AB120" s="72">
        <f>IF(AB$101&lt;=$D$70,$D89*(AB$101-'Baseline scenario'!$D$4)/($D$70-'Baseline scenario'!$D$4))+IF(AB$101&gt;$D$70,$E89*(AB$101-'Baseline scenario'!$D$4)/($E$70-'Baseline scenario'!$D$4))</f>
        <v>0</v>
      </c>
      <c r="AC120" s="72">
        <f>IF(AC$101&lt;=$D$70,$D89*(AC$101-'Baseline scenario'!$D$4)/($D$70-'Baseline scenario'!$D$4))+IF(AC$101&gt;$D$70,$E89*(AC$101-'Baseline scenario'!$D$4)/($E$70-'Baseline scenario'!$D$4))</f>
        <v>0</v>
      </c>
      <c r="AD120" s="72">
        <f>IF(AD$101&lt;=$D$70,$D89*(AD$101-'Baseline scenario'!$D$4)/($D$70-'Baseline scenario'!$D$4))+IF(AD$101&gt;$D$70,$E89*(AD$101-'Baseline scenario'!$D$4)/($E$70-'Baseline scenario'!$D$4))</f>
        <v>0</v>
      </c>
      <c r="AE120" s="72">
        <f>IF(AE$101&lt;=$D$70,$D89*(AE$101-'Baseline scenario'!$D$4)/($D$70-'Baseline scenario'!$D$4))+IF(AE$101&gt;$D$70,$E89*(AE$101-'Baseline scenario'!$D$4)/($E$70-'Baseline scenario'!$D$4))</f>
        <v>0</v>
      </c>
      <c r="AF120" s="194">
        <f>IF(AF$101&lt;=$D$70,$D89*(AF$101-'Baseline scenario'!$D$4)/($D$70-'Baseline scenario'!$D$4))+IF(AF$101&gt;$D$70,$E89*(AF$101-'Baseline scenario'!$D$4)/($E$70-'Baseline scenario'!$D$4))</f>
        <v>0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</row>
    <row r="121" spans="2:53" x14ac:dyDescent="0.2">
      <c r="B121" s="328"/>
      <c r="C121" s="286" t="s">
        <v>60</v>
      </c>
      <c r="D121" s="72">
        <f>IF(D$101&lt;=$D$70,$D90*(D$101-'Baseline scenario'!$D$4)/($D$70-'Baseline scenario'!$D$4))+IF(D$101&gt;$D$70,$E90*(D$101-'Baseline scenario'!$D$4)/($E$70-'Baseline scenario'!$D$4))</f>
        <v>0</v>
      </c>
      <c r="E121" s="72">
        <f>IF(E$101&lt;=$D$70,$D90*(E$101-'Baseline scenario'!$D$4)/($D$70-'Baseline scenario'!$D$4))+IF(E$101&gt;$D$70,$E90*(E$101-'Baseline scenario'!$D$4)/($E$70-'Baseline scenario'!$D$4))</f>
        <v>0</v>
      </c>
      <c r="F121" s="72">
        <f>IF(F$101&lt;=$D$70,$D90*(F$101-'Baseline scenario'!$D$4)/($D$70-'Baseline scenario'!$D$4))+IF(F$101&gt;$D$70,$E90*(F$101-'Baseline scenario'!$D$4)/($E$70-'Baseline scenario'!$D$4))</f>
        <v>0</v>
      </c>
      <c r="G121" s="72">
        <f>IF(G$101&lt;=$D$70,$D90*(G$101-'Baseline scenario'!$D$4)/($D$70-'Baseline scenario'!$D$4))+IF(G$101&gt;$D$70,$E90*(G$101-'Baseline scenario'!$D$4)/($E$70-'Baseline scenario'!$D$4))</f>
        <v>0</v>
      </c>
      <c r="H121" s="72">
        <f>IF(H$101&lt;=$D$70,$D90*(H$101-'Baseline scenario'!$D$4)/($D$70-'Baseline scenario'!$D$4))+IF(H$101&gt;$D$70,$E90*(H$101-'Baseline scenario'!$D$4)/($E$70-'Baseline scenario'!$D$4))</f>
        <v>0</v>
      </c>
      <c r="I121" s="72">
        <f>IF(I$101&lt;=$D$70,$D90*(I$101-'Baseline scenario'!$D$4)/($D$70-'Baseline scenario'!$D$4))+IF(I$101&gt;$D$70,$E90*(I$101-'Baseline scenario'!$D$4)/($E$70-'Baseline scenario'!$D$4))</f>
        <v>0</v>
      </c>
      <c r="J121" s="72">
        <f>IF(J$101&lt;=$D$70,$D90*(J$101-'Baseline scenario'!$D$4)/($D$70-'Baseline scenario'!$D$4))+IF(J$101&gt;$D$70,$E90*(J$101-'Baseline scenario'!$D$4)/($E$70-'Baseline scenario'!$D$4))</f>
        <v>0</v>
      </c>
      <c r="K121" s="72">
        <f>IF(K$101&lt;=$D$70,$D90*(K$101-'Baseline scenario'!$D$4)/($D$70-'Baseline scenario'!$D$4))+IF(K$101&gt;$D$70,$E90*(K$101-'Baseline scenario'!$D$4)/($E$70-'Baseline scenario'!$D$4))</f>
        <v>0</v>
      </c>
      <c r="L121" s="72">
        <f>IF(L$101&lt;=$D$70,$D90*(L$101-'Baseline scenario'!$D$4)/($D$70-'Baseline scenario'!$D$4))+IF(L$101&gt;$D$70,$E90*(L$101-'Baseline scenario'!$D$4)/($E$70-'Baseline scenario'!$D$4))</f>
        <v>0</v>
      </c>
      <c r="M121" s="72">
        <f>IF(M$101&lt;=$D$70,$D90*(M$101-'Baseline scenario'!$D$4)/($D$70-'Baseline scenario'!$D$4))+IF(M$101&gt;$D$70,$E90*(M$101-'Baseline scenario'!$D$4)/($E$70-'Baseline scenario'!$D$4))</f>
        <v>0</v>
      </c>
      <c r="N121" s="72">
        <f>IF(N$101&lt;=$D$70,$D90*(N$101-'Baseline scenario'!$D$4)/($D$70-'Baseline scenario'!$D$4))+IF(N$101&gt;$D$70,$E90*(N$101-'Baseline scenario'!$D$4)/($E$70-'Baseline scenario'!$D$4))</f>
        <v>0</v>
      </c>
      <c r="O121" s="72">
        <f>IF(O$101&lt;=$D$70,$D90*(O$101-'Baseline scenario'!$D$4)/($D$70-'Baseline scenario'!$D$4))+IF(O$101&gt;$D$70,$E90*(O$101-'Baseline scenario'!$D$4)/($E$70-'Baseline scenario'!$D$4))</f>
        <v>0</v>
      </c>
      <c r="P121" s="72">
        <f>IF(P$101&lt;=$D$70,$D90*(P$101-'Baseline scenario'!$D$4)/($D$70-'Baseline scenario'!$D$4))+IF(P$101&gt;$D$70,$E90*(P$101-'Baseline scenario'!$D$4)/($E$70-'Baseline scenario'!$D$4))</f>
        <v>0</v>
      </c>
      <c r="Q121" s="72">
        <f>IF(Q$101&lt;=$D$70,$D90*(Q$101-'Baseline scenario'!$D$4)/($D$70-'Baseline scenario'!$D$4))+IF(Q$101&gt;$D$70,$E90*(Q$101-'Baseline scenario'!$D$4)/($E$70-'Baseline scenario'!$D$4))</f>
        <v>0</v>
      </c>
      <c r="R121" s="72">
        <f>IF(R$101&lt;=$D$70,$D90*(R$101-'Baseline scenario'!$D$4)/($D$70-'Baseline scenario'!$D$4))+IF(R$101&gt;$D$70,$E90*(R$101-'Baseline scenario'!$D$4)/($E$70-'Baseline scenario'!$D$4))</f>
        <v>0</v>
      </c>
      <c r="S121" s="72">
        <f>IF(S$101&lt;=$D$70,$D90*(S$101-'Baseline scenario'!$D$4)/($D$70-'Baseline scenario'!$D$4))+IF(S$101&gt;$D$70,$E90*(S$101-'Baseline scenario'!$D$4)/($E$70-'Baseline scenario'!$D$4))</f>
        <v>0</v>
      </c>
      <c r="T121" s="72">
        <f>IF(T$101&lt;=$D$70,$D90*(T$101-'Baseline scenario'!$D$4)/($D$70-'Baseline scenario'!$D$4))+IF(T$101&gt;$D$70,$E90*(T$101-'Baseline scenario'!$D$4)/($E$70-'Baseline scenario'!$D$4))</f>
        <v>0</v>
      </c>
      <c r="U121" s="72">
        <f>IF(U$101&lt;=$D$70,$D90*(U$101-'Baseline scenario'!$D$4)/($D$70-'Baseline scenario'!$D$4))+IF(U$101&gt;$D$70,$E90*(U$101-'Baseline scenario'!$D$4)/($E$70-'Baseline scenario'!$D$4))</f>
        <v>0</v>
      </c>
      <c r="V121" s="72">
        <f>IF(V$101&lt;=$D$70,$D90*(V$101-'Baseline scenario'!$D$4)/($D$70-'Baseline scenario'!$D$4))+IF(V$101&gt;$D$70,$E90*(V$101-'Baseline scenario'!$D$4)/($E$70-'Baseline scenario'!$D$4))</f>
        <v>0</v>
      </c>
      <c r="W121" s="72">
        <f>IF(W$101&lt;=$D$70,$D90*(W$101-'Baseline scenario'!$D$4)/($D$70-'Baseline scenario'!$D$4))+IF(W$101&gt;$D$70,$E90*(W$101-'Baseline scenario'!$D$4)/($E$70-'Baseline scenario'!$D$4))</f>
        <v>0</v>
      </c>
      <c r="X121" s="72">
        <f>IF(X$101&lt;=$D$70,$D90*(X$101-'Baseline scenario'!$D$4)/($D$70-'Baseline scenario'!$D$4))+IF(X$101&gt;$D$70,$E90*(X$101-'Baseline scenario'!$D$4)/($E$70-'Baseline scenario'!$D$4))</f>
        <v>0</v>
      </c>
      <c r="Y121" s="72">
        <f>IF(Y$101&lt;=$D$70,$D90*(Y$101-'Baseline scenario'!$D$4)/($D$70-'Baseline scenario'!$D$4))+IF(Y$101&gt;$D$70,$E90*(Y$101-'Baseline scenario'!$D$4)/($E$70-'Baseline scenario'!$D$4))</f>
        <v>0</v>
      </c>
      <c r="Z121" s="72">
        <f>IF(Z$101&lt;=$D$70,$D90*(Z$101-'Baseline scenario'!$D$4)/($D$70-'Baseline scenario'!$D$4))+IF(Z$101&gt;$D$70,$E90*(Z$101-'Baseline scenario'!$D$4)/($E$70-'Baseline scenario'!$D$4))</f>
        <v>0</v>
      </c>
      <c r="AA121" s="72">
        <f>IF(AA$101&lt;=$D$70,$D90*(AA$101-'Baseline scenario'!$D$4)/($D$70-'Baseline scenario'!$D$4))+IF(AA$101&gt;$D$70,$E90*(AA$101-'Baseline scenario'!$D$4)/($E$70-'Baseline scenario'!$D$4))</f>
        <v>0</v>
      </c>
      <c r="AB121" s="72">
        <f>IF(AB$101&lt;=$D$70,$D90*(AB$101-'Baseline scenario'!$D$4)/($D$70-'Baseline scenario'!$D$4))+IF(AB$101&gt;$D$70,$E90*(AB$101-'Baseline scenario'!$D$4)/($E$70-'Baseline scenario'!$D$4))</f>
        <v>0</v>
      </c>
      <c r="AC121" s="72">
        <f>IF(AC$101&lt;=$D$70,$D90*(AC$101-'Baseline scenario'!$D$4)/($D$70-'Baseline scenario'!$D$4))+IF(AC$101&gt;$D$70,$E90*(AC$101-'Baseline scenario'!$D$4)/($E$70-'Baseline scenario'!$D$4))</f>
        <v>0</v>
      </c>
      <c r="AD121" s="72">
        <f>IF(AD$101&lt;=$D$70,$D90*(AD$101-'Baseline scenario'!$D$4)/($D$70-'Baseline scenario'!$D$4))+IF(AD$101&gt;$D$70,$E90*(AD$101-'Baseline scenario'!$D$4)/($E$70-'Baseline scenario'!$D$4))</f>
        <v>0</v>
      </c>
      <c r="AE121" s="72">
        <f>IF(AE$101&lt;=$D$70,$D90*(AE$101-'Baseline scenario'!$D$4)/($D$70-'Baseline scenario'!$D$4))+IF(AE$101&gt;$D$70,$E90*(AE$101-'Baseline scenario'!$D$4)/($E$70-'Baseline scenario'!$D$4))</f>
        <v>0</v>
      </c>
      <c r="AF121" s="194">
        <f>IF(AF$101&lt;=$D$70,$D90*(AF$101-'Baseline scenario'!$D$4)/($D$70-'Baseline scenario'!$D$4))+IF(AF$101&gt;$D$70,$E90*(AF$101-'Baseline scenario'!$D$4)/($E$70-'Baseline scenario'!$D$4))</f>
        <v>0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</row>
    <row r="122" spans="2:53" x14ac:dyDescent="0.2">
      <c r="B122" s="328"/>
      <c r="C122" s="286" t="s">
        <v>61</v>
      </c>
      <c r="D122" s="72">
        <f>IF(D$101&lt;=$D$70,$D91*(D$101-'Baseline scenario'!$D$4)/($D$70-'Baseline scenario'!$D$4))+IF(D$101&gt;$D$70,$E91*(D$101-'Baseline scenario'!$D$4)/($E$70-'Baseline scenario'!$D$4))</f>
        <v>0</v>
      </c>
      <c r="E122" s="72">
        <f>IF(E$101&lt;=$D$70,$D91*(E$101-'Baseline scenario'!$D$4)/($D$70-'Baseline scenario'!$D$4))+IF(E$101&gt;$D$70,$E91*(E$101-'Baseline scenario'!$D$4)/($E$70-'Baseline scenario'!$D$4))</f>
        <v>0</v>
      </c>
      <c r="F122" s="72">
        <f>IF(F$101&lt;=$D$70,$D91*(F$101-'Baseline scenario'!$D$4)/($D$70-'Baseline scenario'!$D$4))+IF(F$101&gt;$D$70,$E91*(F$101-'Baseline scenario'!$D$4)/($E$70-'Baseline scenario'!$D$4))</f>
        <v>0</v>
      </c>
      <c r="G122" s="72">
        <f>IF(G$101&lt;=$D$70,$D91*(G$101-'Baseline scenario'!$D$4)/($D$70-'Baseline scenario'!$D$4))+IF(G$101&gt;$D$70,$E91*(G$101-'Baseline scenario'!$D$4)/($E$70-'Baseline scenario'!$D$4))</f>
        <v>0</v>
      </c>
      <c r="H122" s="72">
        <f>IF(H$101&lt;=$D$70,$D91*(H$101-'Baseline scenario'!$D$4)/($D$70-'Baseline scenario'!$D$4))+IF(H$101&gt;$D$70,$E91*(H$101-'Baseline scenario'!$D$4)/($E$70-'Baseline scenario'!$D$4))</f>
        <v>0</v>
      </c>
      <c r="I122" s="72">
        <f>IF(I$101&lt;=$D$70,$D91*(I$101-'Baseline scenario'!$D$4)/($D$70-'Baseline scenario'!$D$4))+IF(I$101&gt;$D$70,$E91*(I$101-'Baseline scenario'!$D$4)/($E$70-'Baseline scenario'!$D$4))</f>
        <v>0</v>
      </c>
      <c r="J122" s="72">
        <f>IF(J$101&lt;=$D$70,$D91*(J$101-'Baseline scenario'!$D$4)/($D$70-'Baseline scenario'!$D$4))+IF(J$101&gt;$D$70,$E91*(J$101-'Baseline scenario'!$D$4)/($E$70-'Baseline scenario'!$D$4))</f>
        <v>0</v>
      </c>
      <c r="K122" s="72">
        <f>IF(K$101&lt;=$D$70,$D91*(K$101-'Baseline scenario'!$D$4)/($D$70-'Baseline scenario'!$D$4))+IF(K$101&gt;$D$70,$E91*(K$101-'Baseline scenario'!$D$4)/($E$70-'Baseline scenario'!$D$4))</f>
        <v>0</v>
      </c>
      <c r="L122" s="72">
        <f>IF(L$101&lt;=$D$70,$D91*(L$101-'Baseline scenario'!$D$4)/($D$70-'Baseline scenario'!$D$4))+IF(L$101&gt;$D$70,$E91*(L$101-'Baseline scenario'!$D$4)/($E$70-'Baseline scenario'!$D$4))</f>
        <v>0</v>
      </c>
      <c r="M122" s="72">
        <f>IF(M$101&lt;=$D$70,$D91*(M$101-'Baseline scenario'!$D$4)/($D$70-'Baseline scenario'!$D$4))+IF(M$101&gt;$D$70,$E91*(M$101-'Baseline scenario'!$D$4)/($E$70-'Baseline scenario'!$D$4))</f>
        <v>0</v>
      </c>
      <c r="N122" s="72">
        <f>IF(N$101&lt;=$D$70,$D91*(N$101-'Baseline scenario'!$D$4)/($D$70-'Baseline scenario'!$D$4))+IF(N$101&gt;$D$70,$E91*(N$101-'Baseline scenario'!$D$4)/($E$70-'Baseline scenario'!$D$4))</f>
        <v>0</v>
      </c>
      <c r="O122" s="72">
        <f>IF(O$101&lt;=$D$70,$D91*(O$101-'Baseline scenario'!$D$4)/($D$70-'Baseline scenario'!$D$4))+IF(O$101&gt;$D$70,$E91*(O$101-'Baseline scenario'!$D$4)/($E$70-'Baseline scenario'!$D$4))</f>
        <v>0</v>
      </c>
      <c r="P122" s="72">
        <f>IF(P$101&lt;=$D$70,$D91*(P$101-'Baseline scenario'!$D$4)/($D$70-'Baseline scenario'!$D$4))+IF(P$101&gt;$D$70,$E91*(P$101-'Baseline scenario'!$D$4)/($E$70-'Baseline scenario'!$D$4))</f>
        <v>0</v>
      </c>
      <c r="Q122" s="72">
        <f>IF(Q$101&lt;=$D$70,$D91*(Q$101-'Baseline scenario'!$D$4)/($D$70-'Baseline scenario'!$D$4))+IF(Q$101&gt;$D$70,$E91*(Q$101-'Baseline scenario'!$D$4)/($E$70-'Baseline scenario'!$D$4))</f>
        <v>0</v>
      </c>
      <c r="R122" s="72">
        <f>IF(R$101&lt;=$D$70,$D91*(R$101-'Baseline scenario'!$D$4)/($D$70-'Baseline scenario'!$D$4))+IF(R$101&gt;$D$70,$E91*(R$101-'Baseline scenario'!$D$4)/($E$70-'Baseline scenario'!$D$4))</f>
        <v>0</v>
      </c>
      <c r="S122" s="72">
        <f>IF(S$101&lt;=$D$70,$D91*(S$101-'Baseline scenario'!$D$4)/($D$70-'Baseline scenario'!$D$4))+IF(S$101&gt;$D$70,$E91*(S$101-'Baseline scenario'!$D$4)/($E$70-'Baseline scenario'!$D$4))</f>
        <v>0</v>
      </c>
      <c r="T122" s="72">
        <f>IF(T$101&lt;=$D$70,$D91*(T$101-'Baseline scenario'!$D$4)/($D$70-'Baseline scenario'!$D$4))+IF(T$101&gt;$D$70,$E91*(T$101-'Baseline scenario'!$D$4)/($E$70-'Baseline scenario'!$D$4))</f>
        <v>0</v>
      </c>
      <c r="U122" s="72">
        <f>IF(U$101&lt;=$D$70,$D91*(U$101-'Baseline scenario'!$D$4)/($D$70-'Baseline scenario'!$D$4))+IF(U$101&gt;$D$70,$E91*(U$101-'Baseline scenario'!$D$4)/($E$70-'Baseline scenario'!$D$4))</f>
        <v>0</v>
      </c>
      <c r="V122" s="72">
        <f>IF(V$101&lt;=$D$70,$D91*(V$101-'Baseline scenario'!$D$4)/($D$70-'Baseline scenario'!$D$4))+IF(V$101&gt;$D$70,$E91*(V$101-'Baseline scenario'!$D$4)/($E$70-'Baseline scenario'!$D$4))</f>
        <v>0</v>
      </c>
      <c r="W122" s="72">
        <f>IF(W$101&lt;=$D$70,$D91*(W$101-'Baseline scenario'!$D$4)/($D$70-'Baseline scenario'!$D$4))+IF(W$101&gt;$D$70,$E91*(W$101-'Baseline scenario'!$D$4)/($E$70-'Baseline scenario'!$D$4))</f>
        <v>0</v>
      </c>
      <c r="X122" s="72">
        <f>IF(X$101&lt;=$D$70,$D91*(X$101-'Baseline scenario'!$D$4)/($D$70-'Baseline scenario'!$D$4))+IF(X$101&gt;$D$70,$E91*(X$101-'Baseline scenario'!$D$4)/($E$70-'Baseline scenario'!$D$4))</f>
        <v>0</v>
      </c>
      <c r="Y122" s="72">
        <f>IF(Y$101&lt;=$D$70,$D91*(Y$101-'Baseline scenario'!$D$4)/($D$70-'Baseline scenario'!$D$4))+IF(Y$101&gt;$D$70,$E91*(Y$101-'Baseline scenario'!$D$4)/($E$70-'Baseline scenario'!$D$4))</f>
        <v>0</v>
      </c>
      <c r="Z122" s="72">
        <f>IF(Z$101&lt;=$D$70,$D91*(Z$101-'Baseline scenario'!$D$4)/($D$70-'Baseline scenario'!$D$4))+IF(Z$101&gt;$D$70,$E91*(Z$101-'Baseline scenario'!$D$4)/($E$70-'Baseline scenario'!$D$4))</f>
        <v>0</v>
      </c>
      <c r="AA122" s="72">
        <f>IF(AA$101&lt;=$D$70,$D91*(AA$101-'Baseline scenario'!$D$4)/($D$70-'Baseline scenario'!$D$4))+IF(AA$101&gt;$D$70,$E91*(AA$101-'Baseline scenario'!$D$4)/($E$70-'Baseline scenario'!$D$4))</f>
        <v>0</v>
      </c>
      <c r="AB122" s="72">
        <f>IF(AB$101&lt;=$D$70,$D91*(AB$101-'Baseline scenario'!$D$4)/($D$70-'Baseline scenario'!$D$4))+IF(AB$101&gt;$D$70,$E91*(AB$101-'Baseline scenario'!$D$4)/($E$70-'Baseline scenario'!$D$4))</f>
        <v>0</v>
      </c>
      <c r="AC122" s="72">
        <f>IF(AC$101&lt;=$D$70,$D91*(AC$101-'Baseline scenario'!$D$4)/($D$70-'Baseline scenario'!$D$4))+IF(AC$101&gt;$D$70,$E91*(AC$101-'Baseline scenario'!$D$4)/($E$70-'Baseline scenario'!$D$4))</f>
        <v>0</v>
      </c>
      <c r="AD122" s="72">
        <f>IF(AD$101&lt;=$D$70,$D91*(AD$101-'Baseline scenario'!$D$4)/($D$70-'Baseline scenario'!$D$4))+IF(AD$101&gt;$D$70,$E91*(AD$101-'Baseline scenario'!$D$4)/($E$70-'Baseline scenario'!$D$4))</f>
        <v>0</v>
      </c>
      <c r="AE122" s="72">
        <f>IF(AE$101&lt;=$D$70,$D91*(AE$101-'Baseline scenario'!$D$4)/($D$70-'Baseline scenario'!$D$4))+IF(AE$101&gt;$D$70,$E91*(AE$101-'Baseline scenario'!$D$4)/($E$70-'Baseline scenario'!$D$4))</f>
        <v>0</v>
      </c>
      <c r="AF122" s="194">
        <f>IF(AF$101&lt;=$D$70,$D91*(AF$101-'Baseline scenario'!$D$4)/($D$70-'Baseline scenario'!$D$4))+IF(AF$101&gt;$D$70,$E91*(AF$101-'Baseline scenario'!$D$4)/($E$70-'Baseline scenario'!$D$4))</f>
        <v>0</v>
      </c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</row>
    <row r="123" spans="2:53" x14ac:dyDescent="0.2">
      <c r="B123" s="328"/>
      <c r="C123" s="286" t="s">
        <v>62</v>
      </c>
      <c r="D123" s="72">
        <f>IF(D$101&lt;=$D$70,$D92*(D$101-'Baseline scenario'!$D$4)/($D$70-'Baseline scenario'!$D$4))+IF(D$101&gt;$D$70,$E92*(D$101-'Baseline scenario'!$D$4)/($E$70-'Baseline scenario'!$D$4))</f>
        <v>0</v>
      </c>
      <c r="E123" s="72">
        <f>IF(E$101&lt;=$D$70,$D92*(E$101-'Baseline scenario'!$D$4)/($D$70-'Baseline scenario'!$D$4))+IF(E$101&gt;$D$70,$E92*(E$101-'Baseline scenario'!$D$4)/($E$70-'Baseline scenario'!$D$4))</f>
        <v>0</v>
      </c>
      <c r="F123" s="72">
        <f>IF(F$101&lt;=$D$70,$D92*(F$101-'Baseline scenario'!$D$4)/($D$70-'Baseline scenario'!$D$4))+IF(F$101&gt;$D$70,$E92*(F$101-'Baseline scenario'!$D$4)/($E$70-'Baseline scenario'!$D$4))</f>
        <v>0</v>
      </c>
      <c r="G123" s="72">
        <f>IF(G$101&lt;=$D$70,$D92*(G$101-'Baseline scenario'!$D$4)/($D$70-'Baseline scenario'!$D$4))+IF(G$101&gt;$D$70,$E92*(G$101-'Baseline scenario'!$D$4)/($E$70-'Baseline scenario'!$D$4))</f>
        <v>0</v>
      </c>
      <c r="H123" s="72">
        <f>IF(H$101&lt;=$D$70,$D92*(H$101-'Baseline scenario'!$D$4)/($D$70-'Baseline scenario'!$D$4))+IF(H$101&gt;$D$70,$E92*(H$101-'Baseline scenario'!$D$4)/($E$70-'Baseline scenario'!$D$4))</f>
        <v>0</v>
      </c>
      <c r="I123" s="72">
        <f>IF(I$101&lt;=$D$70,$D92*(I$101-'Baseline scenario'!$D$4)/($D$70-'Baseline scenario'!$D$4))+IF(I$101&gt;$D$70,$E92*(I$101-'Baseline scenario'!$D$4)/($E$70-'Baseline scenario'!$D$4))</f>
        <v>0</v>
      </c>
      <c r="J123" s="72">
        <f>IF(J$101&lt;=$D$70,$D92*(J$101-'Baseline scenario'!$D$4)/($D$70-'Baseline scenario'!$D$4))+IF(J$101&gt;$D$70,$E92*(J$101-'Baseline scenario'!$D$4)/($E$70-'Baseline scenario'!$D$4))</f>
        <v>0</v>
      </c>
      <c r="K123" s="72">
        <f>IF(K$101&lt;=$D$70,$D92*(K$101-'Baseline scenario'!$D$4)/($D$70-'Baseline scenario'!$D$4))+IF(K$101&gt;$D$70,$E92*(K$101-'Baseline scenario'!$D$4)/($E$70-'Baseline scenario'!$D$4))</f>
        <v>0</v>
      </c>
      <c r="L123" s="72">
        <f>IF(L$101&lt;=$D$70,$D92*(L$101-'Baseline scenario'!$D$4)/($D$70-'Baseline scenario'!$D$4))+IF(L$101&gt;$D$70,$E92*(L$101-'Baseline scenario'!$D$4)/($E$70-'Baseline scenario'!$D$4))</f>
        <v>0</v>
      </c>
      <c r="M123" s="72">
        <f>IF(M$101&lt;=$D$70,$D92*(M$101-'Baseline scenario'!$D$4)/($D$70-'Baseline scenario'!$D$4))+IF(M$101&gt;$D$70,$E92*(M$101-'Baseline scenario'!$D$4)/($E$70-'Baseline scenario'!$D$4))</f>
        <v>0</v>
      </c>
      <c r="N123" s="72">
        <f>IF(N$101&lt;=$D$70,$D92*(N$101-'Baseline scenario'!$D$4)/($D$70-'Baseline scenario'!$D$4))+IF(N$101&gt;$D$70,$E92*(N$101-'Baseline scenario'!$D$4)/($E$70-'Baseline scenario'!$D$4))</f>
        <v>0</v>
      </c>
      <c r="O123" s="72">
        <f>IF(O$101&lt;=$D$70,$D92*(O$101-'Baseline scenario'!$D$4)/($D$70-'Baseline scenario'!$D$4))+IF(O$101&gt;$D$70,$E92*(O$101-'Baseline scenario'!$D$4)/($E$70-'Baseline scenario'!$D$4))</f>
        <v>0</v>
      </c>
      <c r="P123" s="72">
        <f>IF(P$101&lt;=$D$70,$D92*(P$101-'Baseline scenario'!$D$4)/($D$70-'Baseline scenario'!$D$4))+IF(P$101&gt;$D$70,$E92*(P$101-'Baseline scenario'!$D$4)/($E$70-'Baseline scenario'!$D$4))</f>
        <v>0</v>
      </c>
      <c r="Q123" s="72">
        <f>IF(Q$101&lt;=$D$70,$D92*(Q$101-'Baseline scenario'!$D$4)/($D$70-'Baseline scenario'!$D$4))+IF(Q$101&gt;$D$70,$E92*(Q$101-'Baseline scenario'!$D$4)/($E$70-'Baseline scenario'!$D$4))</f>
        <v>0</v>
      </c>
      <c r="R123" s="72">
        <f>IF(R$101&lt;=$D$70,$D92*(R$101-'Baseline scenario'!$D$4)/($D$70-'Baseline scenario'!$D$4))+IF(R$101&gt;$D$70,$E92*(R$101-'Baseline scenario'!$D$4)/($E$70-'Baseline scenario'!$D$4))</f>
        <v>0</v>
      </c>
      <c r="S123" s="72">
        <f>IF(S$101&lt;=$D$70,$D92*(S$101-'Baseline scenario'!$D$4)/($D$70-'Baseline scenario'!$D$4))+IF(S$101&gt;$D$70,$E92*(S$101-'Baseline scenario'!$D$4)/($E$70-'Baseline scenario'!$D$4))</f>
        <v>0</v>
      </c>
      <c r="T123" s="72">
        <f>IF(T$101&lt;=$D$70,$D92*(T$101-'Baseline scenario'!$D$4)/($D$70-'Baseline scenario'!$D$4))+IF(T$101&gt;$D$70,$E92*(T$101-'Baseline scenario'!$D$4)/($E$70-'Baseline scenario'!$D$4))</f>
        <v>0</v>
      </c>
      <c r="U123" s="72">
        <f>IF(U$101&lt;=$D$70,$D92*(U$101-'Baseline scenario'!$D$4)/($D$70-'Baseline scenario'!$D$4))+IF(U$101&gt;$D$70,$E92*(U$101-'Baseline scenario'!$D$4)/($E$70-'Baseline scenario'!$D$4))</f>
        <v>0</v>
      </c>
      <c r="V123" s="72">
        <f>IF(V$101&lt;=$D$70,$D92*(V$101-'Baseline scenario'!$D$4)/($D$70-'Baseline scenario'!$D$4))+IF(V$101&gt;$D$70,$E92*(V$101-'Baseline scenario'!$D$4)/($E$70-'Baseline scenario'!$D$4))</f>
        <v>0</v>
      </c>
      <c r="W123" s="72">
        <f>IF(W$101&lt;=$D$70,$D92*(W$101-'Baseline scenario'!$D$4)/($D$70-'Baseline scenario'!$D$4))+IF(W$101&gt;$D$70,$E92*(W$101-'Baseline scenario'!$D$4)/($E$70-'Baseline scenario'!$D$4))</f>
        <v>0</v>
      </c>
      <c r="X123" s="72">
        <f>IF(X$101&lt;=$D$70,$D92*(X$101-'Baseline scenario'!$D$4)/($D$70-'Baseline scenario'!$D$4))+IF(X$101&gt;$D$70,$E92*(X$101-'Baseline scenario'!$D$4)/($E$70-'Baseline scenario'!$D$4))</f>
        <v>0</v>
      </c>
      <c r="Y123" s="72">
        <f>IF(Y$101&lt;=$D$70,$D92*(Y$101-'Baseline scenario'!$D$4)/($D$70-'Baseline scenario'!$D$4))+IF(Y$101&gt;$D$70,$E92*(Y$101-'Baseline scenario'!$D$4)/($E$70-'Baseline scenario'!$D$4))</f>
        <v>0</v>
      </c>
      <c r="Z123" s="72">
        <f>IF(Z$101&lt;=$D$70,$D92*(Z$101-'Baseline scenario'!$D$4)/($D$70-'Baseline scenario'!$D$4))+IF(Z$101&gt;$D$70,$E92*(Z$101-'Baseline scenario'!$D$4)/($E$70-'Baseline scenario'!$D$4))</f>
        <v>0</v>
      </c>
      <c r="AA123" s="72">
        <f>IF(AA$101&lt;=$D$70,$D92*(AA$101-'Baseline scenario'!$D$4)/($D$70-'Baseline scenario'!$D$4))+IF(AA$101&gt;$D$70,$E92*(AA$101-'Baseline scenario'!$D$4)/($E$70-'Baseline scenario'!$D$4))</f>
        <v>0</v>
      </c>
      <c r="AB123" s="72">
        <f>IF(AB$101&lt;=$D$70,$D92*(AB$101-'Baseline scenario'!$D$4)/($D$70-'Baseline scenario'!$D$4))+IF(AB$101&gt;$D$70,$E92*(AB$101-'Baseline scenario'!$D$4)/($E$70-'Baseline scenario'!$D$4))</f>
        <v>0</v>
      </c>
      <c r="AC123" s="72">
        <f>IF(AC$101&lt;=$D$70,$D92*(AC$101-'Baseline scenario'!$D$4)/($D$70-'Baseline scenario'!$D$4))+IF(AC$101&gt;$D$70,$E92*(AC$101-'Baseline scenario'!$D$4)/($E$70-'Baseline scenario'!$D$4))</f>
        <v>0</v>
      </c>
      <c r="AD123" s="72">
        <f>IF(AD$101&lt;=$D$70,$D92*(AD$101-'Baseline scenario'!$D$4)/($D$70-'Baseline scenario'!$D$4))+IF(AD$101&gt;$D$70,$E92*(AD$101-'Baseline scenario'!$D$4)/($E$70-'Baseline scenario'!$D$4))</f>
        <v>0</v>
      </c>
      <c r="AE123" s="72">
        <f>IF(AE$101&lt;=$D$70,$D92*(AE$101-'Baseline scenario'!$D$4)/($D$70-'Baseline scenario'!$D$4))+IF(AE$101&gt;$D$70,$E92*(AE$101-'Baseline scenario'!$D$4)/($E$70-'Baseline scenario'!$D$4))</f>
        <v>0</v>
      </c>
      <c r="AF123" s="194">
        <f>IF(AF$101&lt;=$D$70,$D92*(AF$101-'Baseline scenario'!$D$4)/($D$70-'Baseline scenario'!$D$4))+IF(AF$101&gt;$D$70,$E92*(AF$101-'Baseline scenario'!$D$4)/($E$70-'Baseline scenario'!$D$4))</f>
        <v>0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</row>
    <row r="124" spans="2:53" x14ac:dyDescent="0.2">
      <c r="B124" s="328"/>
      <c r="C124" s="286" t="s">
        <v>63</v>
      </c>
      <c r="D124" s="72">
        <f>IF(D$101&lt;=$D$70,$D93*(D$101-'Baseline scenario'!$D$4)/($D$70-'Baseline scenario'!$D$4))+IF(D$101&gt;$D$70,$E93*(D$101-'Baseline scenario'!$D$4)/($E$70-'Baseline scenario'!$D$4))</f>
        <v>0</v>
      </c>
      <c r="E124" s="72">
        <f>IF(E$101&lt;=$D$70,$D93*(E$101-'Baseline scenario'!$D$4)/($D$70-'Baseline scenario'!$D$4))+IF(E$101&gt;$D$70,$E93*(E$101-'Baseline scenario'!$D$4)/($E$70-'Baseline scenario'!$D$4))</f>
        <v>0</v>
      </c>
      <c r="F124" s="72">
        <f>IF(F$101&lt;=$D$70,$D93*(F$101-'Baseline scenario'!$D$4)/($D$70-'Baseline scenario'!$D$4))+IF(F$101&gt;$D$70,$E93*(F$101-'Baseline scenario'!$D$4)/($E$70-'Baseline scenario'!$D$4))</f>
        <v>0</v>
      </c>
      <c r="G124" s="72">
        <f>IF(G$101&lt;=$D$70,$D93*(G$101-'Baseline scenario'!$D$4)/($D$70-'Baseline scenario'!$D$4))+IF(G$101&gt;$D$70,$E93*(G$101-'Baseline scenario'!$D$4)/($E$70-'Baseline scenario'!$D$4))</f>
        <v>0</v>
      </c>
      <c r="H124" s="72">
        <f>IF(H$101&lt;=$D$70,$D93*(H$101-'Baseline scenario'!$D$4)/($D$70-'Baseline scenario'!$D$4))+IF(H$101&gt;$D$70,$E93*(H$101-'Baseline scenario'!$D$4)/($E$70-'Baseline scenario'!$D$4))</f>
        <v>0</v>
      </c>
      <c r="I124" s="72">
        <f>IF(I$101&lt;=$D$70,$D93*(I$101-'Baseline scenario'!$D$4)/($D$70-'Baseline scenario'!$D$4))+IF(I$101&gt;$D$70,$E93*(I$101-'Baseline scenario'!$D$4)/($E$70-'Baseline scenario'!$D$4))</f>
        <v>0</v>
      </c>
      <c r="J124" s="72">
        <f>IF(J$101&lt;=$D$70,$D93*(J$101-'Baseline scenario'!$D$4)/($D$70-'Baseline scenario'!$D$4))+IF(J$101&gt;$D$70,$E93*(J$101-'Baseline scenario'!$D$4)/($E$70-'Baseline scenario'!$D$4))</f>
        <v>0</v>
      </c>
      <c r="K124" s="72">
        <f>IF(K$101&lt;=$D$70,$D93*(K$101-'Baseline scenario'!$D$4)/($D$70-'Baseline scenario'!$D$4))+IF(K$101&gt;$D$70,$E93*(K$101-'Baseline scenario'!$D$4)/($E$70-'Baseline scenario'!$D$4))</f>
        <v>0</v>
      </c>
      <c r="L124" s="72">
        <f>IF(L$101&lt;=$D$70,$D93*(L$101-'Baseline scenario'!$D$4)/($D$70-'Baseline scenario'!$D$4))+IF(L$101&gt;$D$70,$E93*(L$101-'Baseline scenario'!$D$4)/($E$70-'Baseline scenario'!$D$4))</f>
        <v>0</v>
      </c>
      <c r="M124" s="72">
        <f>IF(M$101&lt;=$D$70,$D93*(M$101-'Baseline scenario'!$D$4)/($D$70-'Baseline scenario'!$D$4))+IF(M$101&gt;$D$70,$E93*(M$101-'Baseline scenario'!$D$4)/($E$70-'Baseline scenario'!$D$4))</f>
        <v>0</v>
      </c>
      <c r="N124" s="72">
        <f>IF(N$101&lt;=$D$70,$D93*(N$101-'Baseline scenario'!$D$4)/($D$70-'Baseline scenario'!$D$4))+IF(N$101&gt;$D$70,$E93*(N$101-'Baseline scenario'!$D$4)/($E$70-'Baseline scenario'!$D$4))</f>
        <v>0</v>
      </c>
      <c r="O124" s="72">
        <f>IF(O$101&lt;=$D$70,$D93*(O$101-'Baseline scenario'!$D$4)/($D$70-'Baseline scenario'!$D$4))+IF(O$101&gt;$D$70,$E93*(O$101-'Baseline scenario'!$D$4)/($E$70-'Baseline scenario'!$D$4))</f>
        <v>0</v>
      </c>
      <c r="P124" s="72">
        <f>IF(P$101&lt;=$D$70,$D93*(P$101-'Baseline scenario'!$D$4)/($D$70-'Baseline scenario'!$D$4))+IF(P$101&gt;$D$70,$E93*(P$101-'Baseline scenario'!$D$4)/($E$70-'Baseline scenario'!$D$4))</f>
        <v>0</v>
      </c>
      <c r="Q124" s="72">
        <f>IF(Q$101&lt;=$D$70,$D93*(Q$101-'Baseline scenario'!$D$4)/($D$70-'Baseline scenario'!$D$4))+IF(Q$101&gt;$D$70,$E93*(Q$101-'Baseline scenario'!$D$4)/($E$70-'Baseline scenario'!$D$4))</f>
        <v>0</v>
      </c>
      <c r="R124" s="72">
        <f>IF(R$101&lt;=$D$70,$D93*(R$101-'Baseline scenario'!$D$4)/($D$70-'Baseline scenario'!$D$4))+IF(R$101&gt;$D$70,$E93*(R$101-'Baseline scenario'!$D$4)/($E$70-'Baseline scenario'!$D$4))</f>
        <v>0</v>
      </c>
      <c r="S124" s="72">
        <f>IF(S$101&lt;=$D$70,$D93*(S$101-'Baseline scenario'!$D$4)/($D$70-'Baseline scenario'!$D$4))+IF(S$101&gt;$D$70,$E93*(S$101-'Baseline scenario'!$D$4)/($E$70-'Baseline scenario'!$D$4))</f>
        <v>0</v>
      </c>
      <c r="T124" s="72">
        <f>IF(T$101&lt;=$D$70,$D93*(T$101-'Baseline scenario'!$D$4)/($D$70-'Baseline scenario'!$D$4))+IF(T$101&gt;$D$70,$E93*(T$101-'Baseline scenario'!$D$4)/($E$70-'Baseline scenario'!$D$4))</f>
        <v>0</v>
      </c>
      <c r="U124" s="72">
        <f>IF(U$101&lt;=$D$70,$D93*(U$101-'Baseline scenario'!$D$4)/($D$70-'Baseline scenario'!$D$4))+IF(U$101&gt;$D$70,$E93*(U$101-'Baseline scenario'!$D$4)/($E$70-'Baseline scenario'!$D$4))</f>
        <v>0</v>
      </c>
      <c r="V124" s="72">
        <f>IF(V$101&lt;=$D$70,$D93*(V$101-'Baseline scenario'!$D$4)/($D$70-'Baseline scenario'!$D$4))+IF(V$101&gt;$D$70,$E93*(V$101-'Baseline scenario'!$D$4)/($E$70-'Baseline scenario'!$D$4))</f>
        <v>0</v>
      </c>
      <c r="W124" s="72">
        <f>IF(W$101&lt;=$D$70,$D93*(W$101-'Baseline scenario'!$D$4)/($D$70-'Baseline scenario'!$D$4))+IF(W$101&gt;$D$70,$E93*(W$101-'Baseline scenario'!$D$4)/($E$70-'Baseline scenario'!$D$4))</f>
        <v>0</v>
      </c>
      <c r="X124" s="72">
        <f>IF(X$101&lt;=$D$70,$D93*(X$101-'Baseline scenario'!$D$4)/($D$70-'Baseline scenario'!$D$4))+IF(X$101&gt;$D$70,$E93*(X$101-'Baseline scenario'!$D$4)/($E$70-'Baseline scenario'!$D$4))</f>
        <v>0</v>
      </c>
      <c r="Y124" s="72">
        <f>IF(Y$101&lt;=$D$70,$D93*(Y$101-'Baseline scenario'!$D$4)/($D$70-'Baseline scenario'!$D$4))+IF(Y$101&gt;$D$70,$E93*(Y$101-'Baseline scenario'!$D$4)/($E$70-'Baseline scenario'!$D$4))</f>
        <v>0</v>
      </c>
      <c r="Z124" s="72">
        <f>IF(Z$101&lt;=$D$70,$D93*(Z$101-'Baseline scenario'!$D$4)/($D$70-'Baseline scenario'!$D$4))+IF(Z$101&gt;$D$70,$E93*(Z$101-'Baseline scenario'!$D$4)/($E$70-'Baseline scenario'!$D$4))</f>
        <v>0</v>
      </c>
      <c r="AA124" s="72">
        <f>IF(AA$101&lt;=$D$70,$D93*(AA$101-'Baseline scenario'!$D$4)/($D$70-'Baseline scenario'!$D$4))+IF(AA$101&gt;$D$70,$E93*(AA$101-'Baseline scenario'!$D$4)/($E$70-'Baseline scenario'!$D$4))</f>
        <v>0</v>
      </c>
      <c r="AB124" s="72">
        <f>IF(AB$101&lt;=$D$70,$D93*(AB$101-'Baseline scenario'!$D$4)/($D$70-'Baseline scenario'!$D$4))+IF(AB$101&gt;$D$70,$E93*(AB$101-'Baseline scenario'!$D$4)/($E$70-'Baseline scenario'!$D$4))</f>
        <v>0</v>
      </c>
      <c r="AC124" s="72">
        <f>IF(AC$101&lt;=$D$70,$D93*(AC$101-'Baseline scenario'!$D$4)/($D$70-'Baseline scenario'!$D$4))+IF(AC$101&gt;$D$70,$E93*(AC$101-'Baseline scenario'!$D$4)/($E$70-'Baseline scenario'!$D$4))</f>
        <v>0</v>
      </c>
      <c r="AD124" s="72">
        <f>IF(AD$101&lt;=$D$70,$D93*(AD$101-'Baseline scenario'!$D$4)/($D$70-'Baseline scenario'!$D$4))+IF(AD$101&gt;$D$70,$E93*(AD$101-'Baseline scenario'!$D$4)/($E$70-'Baseline scenario'!$D$4))</f>
        <v>0</v>
      </c>
      <c r="AE124" s="72">
        <f>IF(AE$101&lt;=$D$70,$D93*(AE$101-'Baseline scenario'!$D$4)/($D$70-'Baseline scenario'!$D$4))+IF(AE$101&gt;$D$70,$E93*(AE$101-'Baseline scenario'!$D$4)/($E$70-'Baseline scenario'!$D$4))</f>
        <v>0</v>
      </c>
      <c r="AF124" s="194">
        <f>IF(AF$101&lt;=$D$70,$D93*(AF$101-'Baseline scenario'!$D$4)/($D$70-'Baseline scenario'!$D$4))+IF(AF$101&gt;$D$70,$E93*(AF$101-'Baseline scenario'!$D$4)/($E$70-'Baseline scenario'!$D$4))</f>
        <v>0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</row>
    <row r="125" spans="2:53" x14ac:dyDescent="0.2">
      <c r="B125" s="328"/>
      <c r="C125" s="286" t="s">
        <v>64</v>
      </c>
      <c r="D125" s="72">
        <f>IF(D$101&lt;=$D$70,$D94*(D$101-'Baseline scenario'!$D$4)/($D$70-'Baseline scenario'!$D$4))+IF(D$101&gt;$D$70,$E94*(D$101-'Baseline scenario'!$D$4)/($E$70-'Baseline scenario'!$D$4))</f>
        <v>0</v>
      </c>
      <c r="E125" s="72">
        <f>IF(E$101&lt;=$D$70,$D94*(E$101-'Baseline scenario'!$D$4)/($D$70-'Baseline scenario'!$D$4))+IF(E$101&gt;$D$70,$E94*(E$101-'Baseline scenario'!$D$4)/($E$70-'Baseline scenario'!$D$4))</f>
        <v>0</v>
      </c>
      <c r="F125" s="72">
        <f>IF(F$101&lt;=$D$70,$D94*(F$101-'Baseline scenario'!$D$4)/($D$70-'Baseline scenario'!$D$4))+IF(F$101&gt;$D$70,$E94*(F$101-'Baseline scenario'!$D$4)/($E$70-'Baseline scenario'!$D$4))</f>
        <v>0</v>
      </c>
      <c r="G125" s="72">
        <f>IF(G$101&lt;=$D$70,$D94*(G$101-'Baseline scenario'!$D$4)/($D$70-'Baseline scenario'!$D$4))+IF(G$101&gt;$D$70,$E94*(G$101-'Baseline scenario'!$D$4)/($E$70-'Baseline scenario'!$D$4))</f>
        <v>0</v>
      </c>
      <c r="H125" s="72">
        <f>IF(H$101&lt;=$D$70,$D94*(H$101-'Baseline scenario'!$D$4)/($D$70-'Baseline scenario'!$D$4))+IF(H$101&gt;$D$70,$E94*(H$101-'Baseline scenario'!$D$4)/($E$70-'Baseline scenario'!$D$4))</f>
        <v>0</v>
      </c>
      <c r="I125" s="72">
        <f>IF(I$101&lt;=$D$70,$D94*(I$101-'Baseline scenario'!$D$4)/($D$70-'Baseline scenario'!$D$4))+IF(I$101&gt;$D$70,$E94*(I$101-'Baseline scenario'!$D$4)/($E$70-'Baseline scenario'!$D$4))</f>
        <v>0</v>
      </c>
      <c r="J125" s="72">
        <f>IF(J$101&lt;=$D$70,$D94*(J$101-'Baseline scenario'!$D$4)/($D$70-'Baseline scenario'!$D$4))+IF(J$101&gt;$D$70,$E94*(J$101-'Baseline scenario'!$D$4)/($E$70-'Baseline scenario'!$D$4))</f>
        <v>0</v>
      </c>
      <c r="K125" s="72">
        <f>IF(K$101&lt;=$D$70,$D94*(K$101-'Baseline scenario'!$D$4)/($D$70-'Baseline scenario'!$D$4))+IF(K$101&gt;$D$70,$E94*(K$101-'Baseline scenario'!$D$4)/($E$70-'Baseline scenario'!$D$4))</f>
        <v>0</v>
      </c>
      <c r="L125" s="72">
        <f>IF(L$101&lt;=$D$70,$D94*(L$101-'Baseline scenario'!$D$4)/($D$70-'Baseline scenario'!$D$4))+IF(L$101&gt;$D$70,$E94*(L$101-'Baseline scenario'!$D$4)/($E$70-'Baseline scenario'!$D$4))</f>
        <v>0</v>
      </c>
      <c r="M125" s="72">
        <f>IF(M$101&lt;=$D$70,$D94*(M$101-'Baseline scenario'!$D$4)/($D$70-'Baseline scenario'!$D$4))+IF(M$101&gt;$D$70,$E94*(M$101-'Baseline scenario'!$D$4)/($E$70-'Baseline scenario'!$D$4))</f>
        <v>0</v>
      </c>
      <c r="N125" s="72">
        <f>IF(N$101&lt;=$D$70,$D94*(N$101-'Baseline scenario'!$D$4)/($D$70-'Baseline scenario'!$D$4))+IF(N$101&gt;$D$70,$E94*(N$101-'Baseline scenario'!$D$4)/($E$70-'Baseline scenario'!$D$4))</f>
        <v>0</v>
      </c>
      <c r="O125" s="72">
        <f>IF(O$101&lt;=$D$70,$D94*(O$101-'Baseline scenario'!$D$4)/($D$70-'Baseline scenario'!$D$4))+IF(O$101&gt;$D$70,$E94*(O$101-'Baseline scenario'!$D$4)/($E$70-'Baseline scenario'!$D$4))</f>
        <v>0</v>
      </c>
      <c r="P125" s="72">
        <f>IF(P$101&lt;=$D$70,$D94*(P$101-'Baseline scenario'!$D$4)/($D$70-'Baseline scenario'!$D$4))+IF(P$101&gt;$D$70,$E94*(P$101-'Baseline scenario'!$D$4)/($E$70-'Baseline scenario'!$D$4))</f>
        <v>0</v>
      </c>
      <c r="Q125" s="72">
        <f>IF(Q$101&lt;=$D$70,$D94*(Q$101-'Baseline scenario'!$D$4)/($D$70-'Baseline scenario'!$D$4))+IF(Q$101&gt;$D$70,$E94*(Q$101-'Baseline scenario'!$D$4)/($E$70-'Baseline scenario'!$D$4))</f>
        <v>0</v>
      </c>
      <c r="R125" s="72">
        <f>IF(R$101&lt;=$D$70,$D94*(R$101-'Baseline scenario'!$D$4)/($D$70-'Baseline scenario'!$D$4))+IF(R$101&gt;$D$70,$E94*(R$101-'Baseline scenario'!$D$4)/($E$70-'Baseline scenario'!$D$4))</f>
        <v>0</v>
      </c>
      <c r="S125" s="72">
        <f>IF(S$101&lt;=$D$70,$D94*(S$101-'Baseline scenario'!$D$4)/($D$70-'Baseline scenario'!$D$4))+IF(S$101&gt;$D$70,$E94*(S$101-'Baseline scenario'!$D$4)/($E$70-'Baseline scenario'!$D$4))</f>
        <v>0</v>
      </c>
      <c r="T125" s="72">
        <f>IF(T$101&lt;=$D$70,$D94*(T$101-'Baseline scenario'!$D$4)/($D$70-'Baseline scenario'!$D$4))+IF(T$101&gt;$D$70,$E94*(T$101-'Baseline scenario'!$D$4)/($E$70-'Baseline scenario'!$D$4))</f>
        <v>0</v>
      </c>
      <c r="U125" s="72">
        <f>IF(U$101&lt;=$D$70,$D94*(U$101-'Baseline scenario'!$D$4)/($D$70-'Baseline scenario'!$D$4))+IF(U$101&gt;$D$70,$E94*(U$101-'Baseline scenario'!$D$4)/($E$70-'Baseline scenario'!$D$4))</f>
        <v>0</v>
      </c>
      <c r="V125" s="72">
        <f>IF(V$101&lt;=$D$70,$D94*(V$101-'Baseline scenario'!$D$4)/($D$70-'Baseline scenario'!$D$4))+IF(V$101&gt;$D$70,$E94*(V$101-'Baseline scenario'!$D$4)/($E$70-'Baseline scenario'!$D$4))</f>
        <v>0</v>
      </c>
      <c r="W125" s="72">
        <f>IF(W$101&lt;=$D$70,$D94*(W$101-'Baseline scenario'!$D$4)/($D$70-'Baseline scenario'!$D$4))+IF(W$101&gt;$D$70,$E94*(W$101-'Baseline scenario'!$D$4)/($E$70-'Baseline scenario'!$D$4))</f>
        <v>0</v>
      </c>
      <c r="X125" s="72">
        <f>IF(X$101&lt;=$D$70,$D94*(X$101-'Baseline scenario'!$D$4)/($D$70-'Baseline scenario'!$D$4))+IF(X$101&gt;$D$70,$E94*(X$101-'Baseline scenario'!$D$4)/($E$70-'Baseline scenario'!$D$4))</f>
        <v>0</v>
      </c>
      <c r="Y125" s="72">
        <f>IF(Y$101&lt;=$D$70,$D94*(Y$101-'Baseline scenario'!$D$4)/($D$70-'Baseline scenario'!$D$4))+IF(Y$101&gt;$D$70,$E94*(Y$101-'Baseline scenario'!$D$4)/($E$70-'Baseline scenario'!$D$4))</f>
        <v>0</v>
      </c>
      <c r="Z125" s="72">
        <f>IF(Z$101&lt;=$D$70,$D94*(Z$101-'Baseline scenario'!$D$4)/($D$70-'Baseline scenario'!$D$4))+IF(Z$101&gt;$D$70,$E94*(Z$101-'Baseline scenario'!$D$4)/($E$70-'Baseline scenario'!$D$4))</f>
        <v>0</v>
      </c>
      <c r="AA125" s="72">
        <f>IF(AA$101&lt;=$D$70,$D94*(AA$101-'Baseline scenario'!$D$4)/($D$70-'Baseline scenario'!$D$4))+IF(AA$101&gt;$D$70,$E94*(AA$101-'Baseline scenario'!$D$4)/($E$70-'Baseline scenario'!$D$4))</f>
        <v>0</v>
      </c>
      <c r="AB125" s="72">
        <f>IF(AB$101&lt;=$D$70,$D94*(AB$101-'Baseline scenario'!$D$4)/($D$70-'Baseline scenario'!$D$4))+IF(AB$101&gt;$D$70,$E94*(AB$101-'Baseline scenario'!$D$4)/($E$70-'Baseline scenario'!$D$4))</f>
        <v>0</v>
      </c>
      <c r="AC125" s="72">
        <f>IF(AC$101&lt;=$D$70,$D94*(AC$101-'Baseline scenario'!$D$4)/($D$70-'Baseline scenario'!$D$4))+IF(AC$101&gt;$D$70,$E94*(AC$101-'Baseline scenario'!$D$4)/($E$70-'Baseline scenario'!$D$4))</f>
        <v>0</v>
      </c>
      <c r="AD125" s="72">
        <f>IF(AD$101&lt;=$D$70,$D94*(AD$101-'Baseline scenario'!$D$4)/($D$70-'Baseline scenario'!$D$4))+IF(AD$101&gt;$D$70,$E94*(AD$101-'Baseline scenario'!$D$4)/($E$70-'Baseline scenario'!$D$4))</f>
        <v>0</v>
      </c>
      <c r="AE125" s="72">
        <f>IF(AE$101&lt;=$D$70,$D94*(AE$101-'Baseline scenario'!$D$4)/($D$70-'Baseline scenario'!$D$4))+IF(AE$101&gt;$D$70,$E94*(AE$101-'Baseline scenario'!$D$4)/($E$70-'Baseline scenario'!$D$4))</f>
        <v>0</v>
      </c>
      <c r="AF125" s="194">
        <f>IF(AF$101&lt;=$D$70,$D94*(AF$101-'Baseline scenario'!$D$4)/($D$70-'Baseline scenario'!$D$4))+IF(AF$101&gt;$D$70,$E94*(AF$101-'Baseline scenario'!$D$4)/($E$70-'Baseline scenario'!$D$4))</f>
        <v>0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</row>
    <row r="126" spans="2:53" x14ac:dyDescent="0.2">
      <c r="B126" s="328"/>
      <c r="C126" s="286" t="s">
        <v>65</v>
      </c>
      <c r="D126" s="72">
        <f>IF(D$101&lt;=$D$70,$D95*(D$101-'Baseline scenario'!$D$4)/($D$70-'Baseline scenario'!$D$4))+IF(D$101&gt;$D$70,$E95*(D$101-'Baseline scenario'!$D$4)/($E$70-'Baseline scenario'!$D$4))</f>
        <v>0</v>
      </c>
      <c r="E126" s="72">
        <f>IF(E$101&lt;=$D$70,$D95*(E$101-'Baseline scenario'!$D$4)/($D$70-'Baseline scenario'!$D$4))+IF(E$101&gt;$D$70,$E95*(E$101-'Baseline scenario'!$D$4)/($E$70-'Baseline scenario'!$D$4))</f>
        <v>0</v>
      </c>
      <c r="F126" s="72">
        <f>IF(F$101&lt;=$D$70,$D95*(F$101-'Baseline scenario'!$D$4)/($D$70-'Baseline scenario'!$D$4))+IF(F$101&gt;$D$70,$E95*(F$101-'Baseline scenario'!$D$4)/($E$70-'Baseline scenario'!$D$4))</f>
        <v>0</v>
      </c>
      <c r="G126" s="72">
        <f>IF(G$101&lt;=$D$70,$D95*(G$101-'Baseline scenario'!$D$4)/($D$70-'Baseline scenario'!$D$4))+IF(G$101&gt;$D$70,$E95*(G$101-'Baseline scenario'!$D$4)/($E$70-'Baseline scenario'!$D$4))</f>
        <v>0</v>
      </c>
      <c r="H126" s="72">
        <f>IF(H$101&lt;=$D$70,$D95*(H$101-'Baseline scenario'!$D$4)/($D$70-'Baseline scenario'!$D$4))+IF(H$101&gt;$D$70,$E95*(H$101-'Baseline scenario'!$D$4)/($E$70-'Baseline scenario'!$D$4))</f>
        <v>0</v>
      </c>
      <c r="I126" s="72">
        <f>IF(I$101&lt;=$D$70,$D95*(I$101-'Baseline scenario'!$D$4)/($D$70-'Baseline scenario'!$D$4))+IF(I$101&gt;$D$70,$E95*(I$101-'Baseline scenario'!$D$4)/($E$70-'Baseline scenario'!$D$4))</f>
        <v>0</v>
      </c>
      <c r="J126" s="72">
        <f>IF(J$101&lt;=$D$70,$D95*(J$101-'Baseline scenario'!$D$4)/($D$70-'Baseline scenario'!$D$4))+IF(J$101&gt;$D$70,$E95*(J$101-'Baseline scenario'!$D$4)/($E$70-'Baseline scenario'!$D$4))</f>
        <v>0</v>
      </c>
      <c r="K126" s="72">
        <f>IF(K$101&lt;=$D$70,$D95*(K$101-'Baseline scenario'!$D$4)/($D$70-'Baseline scenario'!$D$4))+IF(K$101&gt;$D$70,$E95*(K$101-'Baseline scenario'!$D$4)/($E$70-'Baseline scenario'!$D$4))</f>
        <v>0</v>
      </c>
      <c r="L126" s="72">
        <f>IF(L$101&lt;=$D$70,$D95*(L$101-'Baseline scenario'!$D$4)/($D$70-'Baseline scenario'!$D$4))+IF(L$101&gt;$D$70,$E95*(L$101-'Baseline scenario'!$D$4)/($E$70-'Baseline scenario'!$D$4))</f>
        <v>0</v>
      </c>
      <c r="M126" s="72">
        <f>IF(M$101&lt;=$D$70,$D95*(M$101-'Baseline scenario'!$D$4)/($D$70-'Baseline scenario'!$D$4))+IF(M$101&gt;$D$70,$E95*(M$101-'Baseline scenario'!$D$4)/($E$70-'Baseline scenario'!$D$4))</f>
        <v>0</v>
      </c>
      <c r="N126" s="72">
        <f>IF(N$101&lt;=$D$70,$D95*(N$101-'Baseline scenario'!$D$4)/($D$70-'Baseline scenario'!$D$4))+IF(N$101&gt;$D$70,$E95*(N$101-'Baseline scenario'!$D$4)/($E$70-'Baseline scenario'!$D$4))</f>
        <v>0</v>
      </c>
      <c r="O126" s="72">
        <f>IF(O$101&lt;=$D$70,$D95*(O$101-'Baseline scenario'!$D$4)/($D$70-'Baseline scenario'!$D$4))+IF(O$101&gt;$D$70,$E95*(O$101-'Baseline scenario'!$D$4)/($E$70-'Baseline scenario'!$D$4))</f>
        <v>0</v>
      </c>
      <c r="P126" s="72">
        <f>IF(P$101&lt;=$D$70,$D95*(P$101-'Baseline scenario'!$D$4)/($D$70-'Baseline scenario'!$D$4))+IF(P$101&gt;$D$70,$E95*(P$101-'Baseline scenario'!$D$4)/($E$70-'Baseline scenario'!$D$4))</f>
        <v>0</v>
      </c>
      <c r="Q126" s="72">
        <f>IF(Q$101&lt;=$D$70,$D95*(Q$101-'Baseline scenario'!$D$4)/($D$70-'Baseline scenario'!$D$4))+IF(Q$101&gt;$D$70,$E95*(Q$101-'Baseline scenario'!$D$4)/($E$70-'Baseline scenario'!$D$4))</f>
        <v>0</v>
      </c>
      <c r="R126" s="72">
        <f>IF(R$101&lt;=$D$70,$D95*(R$101-'Baseline scenario'!$D$4)/($D$70-'Baseline scenario'!$D$4))+IF(R$101&gt;$D$70,$E95*(R$101-'Baseline scenario'!$D$4)/($E$70-'Baseline scenario'!$D$4))</f>
        <v>0</v>
      </c>
      <c r="S126" s="72">
        <f>IF(S$101&lt;=$D$70,$D95*(S$101-'Baseline scenario'!$D$4)/($D$70-'Baseline scenario'!$D$4))+IF(S$101&gt;$D$70,$E95*(S$101-'Baseline scenario'!$D$4)/($E$70-'Baseline scenario'!$D$4))</f>
        <v>0</v>
      </c>
      <c r="T126" s="72">
        <f>IF(T$101&lt;=$D$70,$D95*(T$101-'Baseline scenario'!$D$4)/($D$70-'Baseline scenario'!$D$4))+IF(T$101&gt;$D$70,$E95*(T$101-'Baseline scenario'!$D$4)/($E$70-'Baseline scenario'!$D$4))</f>
        <v>0</v>
      </c>
      <c r="U126" s="72">
        <f>IF(U$101&lt;=$D$70,$D95*(U$101-'Baseline scenario'!$D$4)/($D$70-'Baseline scenario'!$D$4))+IF(U$101&gt;$D$70,$E95*(U$101-'Baseline scenario'!$D$4)/($E$70-'Baseline scenario'!$D$4))</f>
        <v>0</v>
      </c>
      <c r="V126" s="72">
        <f>IF(V$101&lt;=$D$70,$D95*(V$101-'Baseline scenario'!$D$4)/($D$70-'Baseline scenario'!$D$4))+IF(V$101&gt;$D$70,$E95*(V$101-'Baseline scenario'!$D$4)/($E$70-'Baseline scenario'!$D$4))</f>
        <v>0</v>
      </c>
      <c r="W126" s="72">
        <f>IF(W$101&lt;=$D$70,$D95*(W$101-'Baseline scenario'!$D$4)/($D$70-'Baseline scenario'!$D$4))+IF(W$101&gt;$D$70,$E95*(W$101-'Baseline scenario'!$D$4)/($E$70-'Baseline scenario'!$D$4))</f>
        <v>0</v>
      </c>
      <c r="X126" s="72">
        <f>IF(X$101&lt;=$D$70,$D95*(X$101-'Baseline scenario'!$D$4)/($D$70-'Baseline scenario'!$D$4))+IF(X$101&gt;$D$70,$E95*(X$101-'Baseline scenario'!$D$4)/($E$70-'Baseline scenario'!$D$4))</f>
        <v>0</v>
      </c>
      <c r="Y126" s="72">
        <f>IF(Y$101&lt;=$D$70,$D95*(Y$101-'Baseline scenario'!$D$4)/($D$70-'Baseline scenario'!$D$4))+IF(Y$101&gt;$D$70,$E95*(Y$101-'Baseline scenario'!$D$4)/($E$70-'Baseline scenario'!$D$4))</f>
        <v>0</v>
      </c>
      <c r="Z126" s="72">
        <f>IF(Z$101&lt;=$D$70,$D95*(Z$101-'Baseline scenario'!$D$4)/($D$70-'Baseline scenario'!$D$4))+IF(Z$101&gt;$D$70,$E95*(Z$101-'Baseline scenario'!$D$4)/($E$70-'Baseline scenario'!$D$4))</f>
        <v>0</v>
      </c>
      <c r="AA126" s="72">
        <f>IF(AA$101&lt;=$D$70,$D95*(AA$101-'Baseline scenario'!$D$4)/($D$70-'Baseline scenario'!$D$4))+IF(AA$101&gt;$D$70,$E95*(AA$101-'Baseline scenario'!$D$4)/($E$70-'Baseline scenario'!$D$4))</f>
        <v>0</v>
      </c>
      <c r="AB126" s="72">
        <f>IF(AB$101&lt;=$D$70,$D95*(AB$101-'Baseline scenario'!$D$4)/($D$70-'Baseline scenario'!$D$4))+IF(AB$101&gt;$D$70,$E95*(AB$101-'Baseline scenario'!$D$4)/($E$70-'Baseline scenario'!$D$4))</f>
        <v>0</v>
      </c>
      <c r="AC126" s="72">
        <f>IF(AC$101&lt;=$D$70,$D95*(AC$101-'Baseline scenario'!$D$4)/($D$70-'Baseline scenario'!$D$4))+IF(AC$101&gt;$D$70,$E95*(AC$101-'Baseline scenario'!$D$4)/($E$70-'Baseline scenario'!$D$4))</f>
        <v>0</v>
      </c>
      <c r="AD126" s="72">
        <f>IF(AD$101&lt;=$D$70,$D95*(AD$101-'Baseline scenario'!$D$4)/($D$70-'Baseline scenario'!$D$4))+IF(AD$101&gt;$D$70,$E95*(AD$101-'Baseline scenario'!$D$4)/($E$70-'Baseline scenario'!$D$4))</f>
        <v>0</v>
      </c>
      <c r="AE126" s="72">
        <f>IF(AE$101&lt;=$D$70,$D95*(AE$101-'Baseline scenario'!$D$4)/($D$70-'Baseline scenario'!$D$4))+IF(AE$101&gt;$D$70,$E95*(AE$101-'Baseline scenario'!$D$4)/($E$70-'Baseline scenario'!$D$4))</f>
        <v>0</v>
      </c>
      <c r="AF126" s="194">
        <f>IF(AF$101&lt;=$D$70,$D95*(AF$101-'Baseline scenario'!$D$4)/($D$70-'Baseline scenario'!$D$4))+IF(AF$101&gt;$D$70,$E95*(AF$101-'Baseline scenario'!$D$4)/($E$70-'Baseline scenario'!$D$4))</f>
        <v>0</v>
      </c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</row>
    <row r="127" spans="2:53" x14ac:dyDescent="0.2">
      <c r="B127" s="328"/>
      <c r="C127" s="286" t="s">
        <v>66</v>
      </c>
      <c r="D127" s="72">
        <f>IF(D$101&lt;=$D$70,$D96*(D$101-'Baseline scenario'!$D$4)/($D$70-'Baseline scenario'!$D$4))+IF(D$101&gt;$D$70,$E96*(D$101-'Baseline scenario'!$D$4)/($E$70-'Baseline scenario'!$D$4))</f>
        <v>0</v>
      </c>
      <c r="E127" s="72">
        <f>IF(E$101&lt;=$D$70,$D96*(E$101-'Baseline scenario'!$D$4)/($D$70-'Baseline scenario'!$D$4))+IF(E$101&gt;$D$70,$E96*(E$101-'Baseline scenario'!$D$4)/($E$70-'Baseline scenario'!$D$4))</f>
        <v>0</v>
      </c>
      <c r="F127" s="72">
        <f>IF(F$101&lt;=$D$70,$D96*(F$101-'Baseline scenario'!$D$4)/($D$70-'Baseline scenario'!$D$4))+IF(F$101&gt;$D$70,$E96*(F$101-'Baseline scenario'!$D$4)/($E$70-'Baseline scenario'!$D$4))</f>
        <v>0</v>
      </c>
      <c r="G127" s="72">
        <f>IF(G$101&lt;=$D$70,$D96*(G$101-'Baseline scenario'!$D$4)/($D$70-'Baseline scenario'!$D$4))+IF(G$101&gt;$D$70,$E96*(G$101-'Baseline scenario'!$D$4)/($E$70-'Baseline scenario'!$D$4))</f>
        <v>0</v>
      </c>
      <c r="H127" s="72">
        <f>IF(H$101&lt;=$D$70,$D96*(H$101-'Baseline scenario'!$D$4)/($D$70-'Baseline scenario'!$D$4))+IF(H$101&gt;$D$70,$E96*(H$101-'Baseline scenario'!$D$4)/($E$70-'Baseline scenario'!$D$4))</f>
        <v>0</v>
      </c>
      <c r="I127" s="72">
        <f>IF(I$101&lt;=$D$70,$D96*(I$101-'Baseline scenario'!$D$4)/($D$70-'Baseline scenario'!$D$4))+IF(I$101&gt;$D$70,$E96*(I$101-'Baseline scenario'!$D$4)/($E$70-'Baseline scenario'!$D$4))</f>
        <v>0</v>
      </c>
      <c r="J127" s="72">
        <f>IF(J$101&lt;=$D$70,$D96*(J$101-'Baseline scenario'!$D$4)/($D$70-'Baseline scenario'!$D$4))+IF(J$101&gt;$D$70,$E96*(J$101-'Baseline scenario'!$D$4)/($E$70-'Baseline scenario'!$D$4))</f>
        <v>0</v>
      </c>
      <c r="K127" s="72">
        <f>IF(K$101&lt;=$D$70,$D96*(K$101-'Baseline scenario'!$D$4)/($D$70-'Baseline scenario'!$D$4))+IF(K$101&gt;$D$70,$E96*(K$101-'Baseline scenario'!$D$4)/($E$70-'Baseline scenario'!$D$4))</f>
        <v>0</v>
      </c>
      <c r="L127" s="72">
        <f>IF(L$101&lt;=$D$70,$D96*(L$101-'Baseline scenario'!$D$4)/($D$70-'Baseline scenario'!$D$4))+IF(L$101&gt;$D$70,$E96*(L$101-'Baseline scenario'!$D$4)/($E$70-'Baseline scenario'!$D$4))</f>
        <v>0</v>
      </c>
      <c r="M127" s="72">
        <f>IF(M$101&lt;=$D$70,$D96*(M$101-'Baseline scenario'!$D$4)/($D$70-'Baseline scenario'!$D$4))+IF(M$101&gt;$D$70,$E96*(M$101-'Baseline scenario'!$D$4)/($E$70-'Baseline scenario'!$D$4))</f>
        <v>0</v>
      </c>
      <c r="N127" s="72">
        <f>IF(N$101&lt;=$D$70,$D96*(N$101-'Baseline scenario'!$D$4)/($D$70-'Baseline scenario'!$D$4))+IF(N$101&gt;$D$70,$E96*(N$101-'Baseline scenario'!$D$4)/($E$70-'Baseline scenario'!$D$4))</f>
        <v>0</v>
      </c>
      <c r="O127" s="72">
        <f>IF(O$101&lt;=$D$70,$D96*(O$101-'Baseline scenario'!$D$4)/($D$70-'Baseline scenario'!$D$4))+IF(O$101&gt;$D$70,$E96*(O$101-'Baseline scenario'!$D$4)/($E$70-'Baseline scenario'!$D$4))</f>
        <v>0</v>
      </c>
      <c r="P127" s="72">
        <f>IF(P$101&lt;=$D$70,$D96*(P$101-'Baseline scenario'!$D$4)/($D$70-'Baseline scenario'!$D$4))+IF(P$101&gt;$D$70,$E96*(P$101-'Baseline scenario'!$D$4)/($E$70-'Baseline scenario'!$D$4))</f>
        <v>0</v>
      </c>
      <c r="Q127" s="72">
        <f>IF(Q$101&lt;=$D$70,$D96*(Q$101-'Baseline scenario'!$D$4)/($D$70-'Baseline scenario'!$D$4))+IF(Q$101&gt;$D$70,$E96*(Q$101-'Baseline scenario'!$D$4)/($E$70-'Baseline scenario'!$D$4))</f>
        <v>0</v>
      </c>
      <c r="R127" s="72">
        <f>IF(R$101&lt;=$D$70,$D96*(R$101-'Baseline scenario'!$D$4)/($D$70-'Baseline scenario'!$D$4))+IF(R$101&gt;$D$70,$E96*(R$101-'Baseline scenario'!$D$4)/($E$70-'Baseline scenario'!$D$4))</f>
        <v>0</v>
      </c>
      <c r="S127" s="72">
        <f>IF(S$101&lt;=$D$70,$D96*(S$101-'Baseline scenario'!$D$4)/($D$70-'Baseline scenario'!$D$4))+IF(S$101&gt;$D$70,$E96*(S$101-'Baseline scenario'!$D$4)/($E$70-'Baseline scenario'!$D$4))</f>
        <v>0</v>
      </c>
      <c r="T127" s="72">
        <f>IF(T$101&lt;=$D$70,$D96*(T$101-'Baseline scenario'!$D$4)/($D$70-'Baseline scenario'!$D$4))+IF(T$101&gt;$D$70,$E96*(T$101-'Baseline scenario'!$D$4)/($E$70-'Baseline scenario'!$D$4))</f>
        <v>0</v>
      </c>
      <c r="U127" s="72">
        <f>IF(U$101&lt;=$D$70,$D96*(U$101-'Baseline scenario'!$D$4)/($D$70-'Baseline scenario'!$D$4))+IF(U$101&gt;$D$70,$E96*(U$101-'Baseline scenario'!$D$4)/($E$70-'Baseline scenario'!$D$4))</f>
        <v>0</v>
      </c>
      <c r="V127" s="72">
        <f>IF(V$101&lt;=$D$70,$D96*(V$101-'Baseline scenario'!$D$4)/($D$70-'Baseline scenario'!$D$4))+IF(V$101&gt;$D$70,$E96*(V$101-'Baseline scenario'!$D$4)/($E$70-'Baseline scenario'!$D$4))</f>
        <v>0</v>
      </c>
      <c r="W127" s="72">
        <f>IF(W$101&lt;=$D$70,$D96*(W$101-'Baseline scenario'!$D$4)/($D$70-'Baseline scenario'!$D$4))+IF(W$101&gt;$D$70,$E96*(W$101-'Baseline scenario'!$D$4)/($E$70-'Baseline scenario'!$D$4))</f>
        <v>0</v>
      </c>
      <c r="X127" s="72">
        <f>IF(X$101&lt;=$D$70,$D96*(X$101-'Baseline scenario'!$D$4)/($D$70-'Baseline scenario'!$D$4))+IF(X$101&gt;$D$70,$E96*(X$101-'Baseline scenario'!$D$4)/($E$70-'Baseline scenario'!$D$4))</f>
        <v>0</v>
      </c>
      <c r="Y127" s="72">
        <f>IF(Y$101&lt;=$D$70,$D96*(Y$101-'Baseline scenario'!$D$4)/($D$70-'Baseline scenario'!$D$4))+IF(Y$101&gt;$D$70,$E96*(Y$101-'Baseline scenario'!$D$4)/($E$70-'Baseline scenario'!$D$4))</f>
        <v>0</v>
      </c>
      <c r="Z127" s="72">
        <f>IF(Z$101&lt;=$D$70,$D96*(Z$101-'Baseline scenario'!$D$4)/($D$70-'Baseline scenario'!$D$4))+IF(Z$101&gt;$D$70,$E96*(Z$101-'Baseline scenario'!$D$4)/($E$70-'Baseline scenario'!$D$4))</f>
        <v>0</v>
      </c>
      <c r="AA127" s="72">
        <f>IF(AA$101&lt;=$D$70,$D96*(AA$101-'Baseline scenario'!$D$4)/($D$70-'Baseline scenario'!$D$4))+IF(AA$101&gt;$D$70,$E96*(AA$101-'Baseline scenario'!$D$4)/($E$70-'Baseline scenario'!$D$4))</f>
        <v>0</v>
      </c>
      <c r="AB127" s="72">
        <f>IF(AB$101&lt;=$D$70,$D96*(AB$101-'Baseline scenario'!$D$4)/($D$70-'Baseline scenario'!$D$4))+IF(AB$101&gt;$D$70,$E96*(AB$101-'Baseline scenario'!$D$4)/($E$70-'Baseline scenario'!$D$4))</f>
        <v>0</v>
      </c>
      <c r="AC127" s="72">
        <f>IF(AC$101&lt;=$D$70,$D96*(AC$101-'Baseline scenario'!$D$4)/($D$70-'Baseline scenario'!$D$4))+IF(AC$101&gt;$D$70,$E96*(AC$101-'Baseline scenario'!$D$4)/($E$70-'Baseline scenario'!$D$4))</f>
        <v>0</v>
      </c>
      <c r="AD127" s="72">
        <f>IF(AD$101&lt;=$D$70,$D96*(AD$101-'Baseline scenario'!$D$4)/($D$70-'Baseline scenario'!$D$4))+IF(AD$101&gt;$D$70,$E96*(AD$101-'Baseline scenario'!$D$4)/($E$70-'Baseline scenario'!$D$4))</f>
        <v>0</v>
      </c>
      <c r="AE127" s="72">
        <f>IF(AE$101&lt;=$D$70,$D96*(AE$101-'Baseline scenario'!$D$4)/($D$70-'Baseline scenario'!$D$4))+IF(AE$101&gt;$D$70,$E96*(AE$101-'Baseline scenario'!$D$4)/($E$70-'Baseline scenario'!$D$4))</f>
        <v>0</v>
      </c>
      <c r="AF127" s="194">
        <f>IF(AF$101&lt;=$D$70,$D96*(AF$101-'Baseline scenario'!$D$4)/($D$70-'Baseline scenario'!$D$4))+IF(AF$101&gt;$D$70,$E96*(AF$101-'Baseline scenario'!$D$4)/($E$70-'Baseline scenario'!$D$4))</f>
        <v>0</v>
      </c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</row>
    <row r="128" spans="2:53" x14ac:dyDescent="0.2">
      <c r="B128" s="264" t="s">
        <v>69</v>
      </c>
      <c r="C128" s="16"/>
      <c r="D128" s="72">
        <f>IF(D$101&lt;=$D$70,$D97*(D$101-'Baseline scenario'!$D$4)/($D$70-'Baseline scenario'!$D$4))+IF(D$101&gt;$D$70,$E97*(D$101-'Baseline scenario'!$D$4)/($E$70-'Baseline scenario'!$D$4))</f>
        <v>0</v>
      </c>
      <c r="E128" s="72">
        <f>IF(E$101&lt;=$D$70,$D97*(E$101-'Baseline scenario'!$D$4)/($D$70-'Baseline scenario'!$D$4))+IF(E$101&gt;$D$70,$E97*(E$101-'Baseline scenario'!$D$4)/($E$70-'Baseline scenario'!$D$4))</f>
        <v>0</v>
      </c>
      <c r="F128" s="72">
        <f>IF(F$101&lt;=$D$70,$D97*(F$101-'Baseline scenario'!$D$4)/($D$70-'Baseline scenario'!$D$4))+IF(F$101&gt;$D$70,$E97*(F$101-'Baseline scenario'!$D$4)/($E$70-'Baseline scenario'!$D$4))</f>
        <v>0</v>
      </c>
      <c r="G128" s="72">
        <f>IF(G$101&lt;=$D$70,$D97*(G$101-'Baseline scenario'!$D$4)/($D$70-'Baseline scenario'!$D$4))+IF(G$101&gt;$D$70,$E97*(G$101-'Baseline scenario'!$D$4)/($E$70-'Baseline scenario'!$D$4))</f>
        <v>0</v>
      </c>
      <c r="H128" s="72">
        <f>IF(H$101&lt;=$D$70,$D97*(H$101-'Baseline scenario'!$D$4)/($D$70-'Baseline scenario'!$D$4))+IF(H$101&gt;$D$70,$E97*(H$101-'Baseline scenario'!$D$4)/($E$70-'Baseline scenario'!$D$4))</f>
        <v>0</v>
      </c>
      <c r="I128" s="72">
        <f>IF(I$101&lt;=$D$70,$D97*(I$101-'Baseline scenario'!$D$4)/($D$70-'Baseline scenario'!$D$4))+IF(I$101&gt;$D$70,$E97*(I$101-'Baseline scenario'!$D$4)/($E$70-'Baseline scenario'!$D$4))</f>
        <v>0</v>
      </c>
      <c r="J128" s="72">
        <f>IF(J$101&lt;=$D$70,$D97*(J$101-'Baseline scenario'!$D$4)/($D$70-'Baseline scenario'!$D$4))+IF(J$101&gt;$D$70,$E97*(J$101-'Baseline scenario'!$D$4)/($E$70-'Baseline scenario'!$D$4))</f>
        <v>0</v>
      </c>
      <c r="K128" s="72">
        <f>IF(K$101&lt;=$D$70,$D97*(K$101-'Baseline scenario'!$D$4)/($D$70-'Baseline scenario'!$D$4))+IF(K$101&gt;$D$70,$E97*(K$101-'Baseline scenario'!$D$4)/($E$70-'Baseline scenario'!$D$4))</f>
        <v>0</v>
      </c>
      <c r="L128" s="72">
        <f>IF(L$101&lt;=$D$70,$D97*(L$101-'Baseline scenario'!$D$4)/($D$70-'Baseline scenario'!$D$4))+IF(L$101&gt;$D$70,$E97*(L$101-'Baseline scenario'!$D$4)/($E$70-'Baseline scenario'!$D$4))</f>
        <v>0</v>
      </c>
      <c r="M128" s="72">
        <f>IF(M$101&lt;=$D$70,$D97*(M$101-'Baseline scenario'!$D$4)/($D$70-'Baseline scenario'!$D$4))+IF(M$101&gt;$D$70,$E97*(M$101-'Baseline scenario'!$D$4)/($E$70-'Baseline scenario'!$D$4))</f>
        <v>0</v>
      </c>
      <c r="N128" s="72">
        <f>IF(N$101&lt;=$D$70,$D97*(N$101-'Baseline scenario'!$D$4)/($D$70-'Baseline scenario'!$D$4))+IF(N$101&gt;$D$70,$E97*(N$101-'Baseline scenario'!$D$4)/($E$70-'Baseline scenario'!$D$4))</f>
        <v>0</v>
      </c>
      <c r="O128" s="72">
        <f>IF(O$101&lt;=$D$70,$D97*(O$101-'Baseline scenario'!$D$4)/($D$70-'Baseline scenario'!$D$4))+IF(O$101&gt;$D$70,$E97*(O$101-'Baseline scenario'!$D$4)/($E$70-'Baseline scenario'!$D$4))</f>
        <v>0</v>
      </c>
      <c r="P128" s="72">
        <f>IF(P$101&lt;=$D$70,$D97*(P$101-'Baseline scenario'!$D$4)/($D$70-'Baseline scenario'!$D$4))+IF(P$101&gt;$D$70,$E97*(P$101-'Baseline scenario'!$D$4)/($E$70-'Baseline scenario'!$D$4))</f>
        <v>0</v>
      </c>
      <c r="Q128" s="72">
        <f>IF(Q$101&lt;=$D$70,$D97*(Q$101-'Baseline scenario'!$D$4)/($D$70-'Baseline scenario'!$D$4))+IF(Q$101&gt;$D$70,$E97*(Q$101-'Baseline scenario'!$D$4)/($E$70-'Baseline scenario'!$D$4))</f>
        <v>0</v>
      </c>
      <c r="R128" s="72">
        <f>IF(R$101&lt;=$D$70,$D97*(R$101-'Baseline scenario'!$D$4)/($D$70-'Baseline scenario'!$D$4))+IF(R$101&gt;$D$70,$E97*(R$101-'Baseline scenario'!$D$4)/($E$70-'Baseline scenario'!$D$4))</f>
        <v>0</v>
      </c>
      <c r="S128" s="72">
        <f>IF(S$101&lt;=$D$70,$D97*(S$101-'Baseline scenario'!$D$4)/($D$70-'Baseline scenario'!$D$4))+IF(S$101&gt;$D$70,$E97*(S$101-'Baseline scenario'!$D$4)/($E$70-'Baseline scenario'!$D$4))</f>
        <v>0</v>
      </c>
      <c r="T128" s="72">
        <f>IF(T$101&lt;=$D$70,$D97*(T$101-'Baseline scenario'!$D$4)/($D$70-'Baseline scenario'!$D$4))+IF(T$101&gt;$D$70,$E97*(T$101-'Baseline scenario'!$D$4)/($E$70-'Baseline scenario'!$D$4))</f>
        <v>0</v>
      </c>
      <c r="U128" s="72">
        <f>IF(U$101&lt;=$D$70,$D97*(U$101-'Baseline scenario'!$D$4)/($D$70-'Baseline scenario'!$D$4))+IF(U$101&gt;$D$70,$E97*(U$101-'Baseline scenario'!$D$4)/($E$70-'Baseline scenario'!$D$4))</f>
        <v>0</v>
      </c>
      <c r="V128" s="72">
        <f>IF(V$101&lt;=$D$70,$D97*(V$101-'Baseline scenario'!$D$4)/($D$70-'Baseline scenario'!$D$4))+IF(V$101&gt;$D$70,$E97*(V$101-'Baseline scenario'!$D$4)/($E$70-'Baseline scenario'!$D$4))</f>
        <v>0</v>
      </c>
      <c r="W128" s="72">
        <f>IF(W$101&lt;=$D$70,$D97*(W$101-'Baseline scenario'!$D$4)/($D$70-'Baseline scenario'!$D$4))+IF(W$101&gt;$D$70,$E97*(W$101-'Baseline scenario'!$D$4)/($E$70-'Baseline scenario'!$D$4))</f>
        <v>0</v>
      </c>
      <c r="X128" s="72">
        <f>IF(X$101&lt;=$D$70,$D97*(X$101-'Baseline scenario'!$D$4)/($D$70-'Baseline scenario'!$D$4))+IF(X$101&gt;$D$70,$E97*(X$101-'Baseline scenario'!$D$4)/($E$70-'Baseline scenario'!$D$4))</f>
        <v>0</v>
      </c>
      <c r="Y128" s="72">
        <f>IF(Y$101&lt;=$D$70,$D97*(Y$101-'Baseline scenario'!$D$4)/($D$70-'Baseline scenario'!$D$4))+IF(Y$101&gt;$D$70,$E97*(Y$101-'Baseline scenario'!$D$4)/($E$70-'Baseline scenario'!$D$4))</f>
        <v>0</v>
      </c>
      <c r="Z128" s="72">
        <f>IF(Z$101&lt;=$D$70,$D97*(Z$101-'Baseline scenario'!$D$4)/($D$70-'Baseline scenario'!$D$4))+IF(Z$101&gt;$D$70,$E97*(Z$101-'Baseline scenario'!$D$4)/($E$70-'Baseline scenario'!$D$4))</f>
        <v>0</v>
      </c>
      <c r="AA128" s="72">
        <f>IF(AA$101&lt;=$D$70,$D97*(AA$101-'Baseline scenario'!$D$4)/($D$70-'Baseline scenario'!$D$4))+IF(AA$101&gt;$D$70,$E97*(AA$101-'Baseline scenario'!$D$4)/($E$70-'Baseline scenario'!$D$4))</f>
        <v>0</v>
      </c>
      <c r="AB128" s="72">
        <f>IF(AB$101&lt;=$D$70,$D97*(AB$101-'Baseline scenario'!$D$4)/($D$70-'Baseline scenario'!$D$4))+IF(AB$101&gt;$D$70,$E97*(AB$101-'Baseline scenario'!$D$4)/($E$70-'Baseline scenario'!$D$4))</f>
        <v>0</v>
      </c>
      <c r="AC128" s="72">
        <f>IF(AC$101&lt;=$D$70,$D97*(AC$101-'Baseline scenario'!$D$4)/($D$70-'Baseline scenario'!$D$4))+IF(AC$101&gt;$D$70,$E97*(AC$101-'Baseline scenario'!$D$4)/($E$70-'Baseline scenario'!$D$4))</f>
        <v>0</v>
      </c>
      <c r="AD128" s="72">
        <f>IF(AD$101&lt;=$D$70,$D97*(AD$101-'Baseline scenario'!$D$4)/($D$70-'Baseline scenario'!$D$4))+IF(AD$101&gt;$D$70,$E97*(AD$101-'Baseline scenario'!$D$4)/($E$70-'Baseline scenario'!$D$4))</f>
        <v>0</v>
      </c>
      <c r="AE128" s="72">
        <f>IF(AE$101&lt;=$D$70,$D97*(AE$101-'Baseline scenario'!$D$4)/($D$70-'Baseline scenario'!$D$4))+IF(AE$101&gt;$D$70,$E97*(AE$101-'Baseline scenario'!$D$4)/($E$70-'Baseline scenario'!$D$4))</f>
        <v>0</v>
      </c>
      <c r="AF128" s="194">
        <f>IF(AF$101&lt;=$D$70,$D97*(AF$101-'Baseline scenario'!$D$4)/($D$70-'Baseline scenario'!$D$4))+IF(AF$101&gt;$D$70,$E97*(AF$101-'Baseline scenario'!$D$4)/($E$70-'Baseline scenario'!$D$4))</f>
        <v>0</v>
      </c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</row>
    <row r="129" spans="2:53" ht="16" thickBot="1" x14ac:dyDescent="0.25">
      <c r="B129" s="196" t="s">
        <v>75</v>
      </c>
      <c r="C129" s="186"/>
      <c r="D129" s="197">
        <f>IF(D$101&lt;=$D$70,$D98*(D$101-'Baseline scenario'!$D$4)/($D$70-'Baseline scenario'!$D$4))+IF(D$101&gt;$D$70,$E98*(D$101-'Baseline scenario'!$D$4)/($E$70-'Baseline scenario'!$D$4))</f>
        <v>0</v>
      </c>
      <c r="E129" s="197">
        <f>IF(E$101&lt;=$D$70,$D98*(E$101-'Baseline scenario'!$D$4)/($D$70-'Baseline scenario'!$D$4))+IF(E$101&gt;$D$70,$E98*(E$101-'Baseline scenario'!$D$4)/($E$70-'Baseline scenario'!$D$4))</f>
        <v>0</v>
      </c>
      <c r="F129" s="197">
        <f>IF(F$101&lt;=$D$70,$D98*(F$101-'Baseline scenario'!$D$4)/($D$70-'Baseline scenario'!$D$4))+IF(F$101&gt;$D$70,$E98*(F$101-'Baseline scenario'!$D$4)/($E$70-'Baseline scenario'!$D$4))</f>
        <v>0</v>
      </c>
      <c r="G129" s="197">
        <f>IF(G$101&lt;=$D$70,$D98*(G$101-'Baseline scenario'!$D$4)/($D$70-'Baseline scenario'!$D$4))+IF(G$101&gt;$D$70,$E98*(G$101-'Baseline scenario'!$D$4)/($E$70-'Baseline scenario'!$D$4))</f>
        <v>0</v>
      </c>
      <c r="H129" s="197">
        <f>IF(H$101&lt;=$D$70,$D98*(H$101-'Baseline scenario'!$D$4)/($D$70-'Baseline scenario'!$D$4))+IF(H$101&gt;$D$70,$E98*(H$101-'Baseline scenario'!$D$4)/($E$70-'Baseline scenario'!$D$4))</f>
        <v>0</v>
      </c>
      <c r="I129" s="197">
        <f>IF(I$101&lt;=$D$70,$D98*(I$101-'Baseline scenario'!$D$4)/($D$70-'Baseline scenario'!$D$4))+IF(I$101&gt;$D$70,$E98*(I$101-'Baseline scenario'!$D$4)/($E$70-'Baseline scenario'!$D$4))</f>
        <v>0</v>
      </c>
      <c r="J129" s="197">
        <f>IF(J$101&lt;=$D$70,$D98*(J$101-'Baseline scenario'!$D$4)/($D$70-'Baseline scenario'!$D$4))+IF(J$101&gt;$D$70,$E98*(J$101-'Baseline scenario'!$D$4)/($E$70-'Baseline scenario'!$D$4))</f>
        <v>0</v>
      </c>
      <c r="K129" s="197">
        <f>IF(K$101&lt;=$D$70,$D98*(K$101-'Baseline scenario'!$D$4)/($D$70-'Baseline scenario'!$D$4))+IF(K$101&gt;$D$70,$E98*(K$101-'Baseline scenario'!$D$4)/($E$70-'Baseline scenario'!$D$4))</f>
        <v>0</v>
      </c>
      <c r="L129" s="197">
        <f>IF(L$101&lt;=$D$70,$D98*(L$101-'Baseline scenario'!$D$4)/($D$70-'Baseline scenario'!$D$4))+IF(L$101&gt;$D$70,$E98*(L$101-'Baseline scenario'!$D$4)/($E$70-'Baseline scenario'!$D$4))</f>
        <v>0</v>
      </c>
      <c r="M129" s="197">
        <f>IF(M$101&lt;=$D$70,$D98*(M$101-'Baseline scenario'!$D$4)/($D$70-'Baseline scenario'!$D$4))+IF(M$101&gt;$D$70,$E98*(M$101-'Baseline scenario'!$D$4)/($E$70-'Baseline scenario'!$D$4))</f>
        <v>0</v>
      </c>
      <c r="N129" s="197">
        <f>IF(N$101&lt;=$D$70,$D98*(N$101-'Baseline scenario'!$D$4)/($D$70-'Baseline scenario'!$D$4))+IF(N$101&gt;$D$70,$E98*(N$101-'Baseline scenario'!$D$4)/($E$70-'Baseline scenario'!$D$4))</f>
        <v>0</v>
      </c>
      <c r="O129" s="197">
        <f>IF(O$101&lt;=$D$70,$D98*(O$101-'Baseline scenario'!$D$4)/($D$70-'Baseline scenario'!$D$4))+IF(O$101&gt;$D$70,$E98*(O$101-'Baseline scenario'!$D$4)/($E$70-'Baseline scenario'!$D$4))</f>
        <v>0</v>
      </c>
      <c r="P129" s="197">
        <f>IF(P$101&lt;=$D$70,$D98*(P$101-'Baseline scenario'!$D$4)/($D$70-'Baseline scenario'!$D$4))+IF(P$101&gt;$D$70,$E98*(P$101-'Baseline scenario'!$D$4)/($E$70-'Baseline scenario'!$D$4))</f>
        <v>0</v>
      </c>
      <c r="Q129" s="197">
        <f>IF(Q$101&lt;=$D$70,$D98*(Q$101-'Baseline scenario'!$D$4)/($D$70-'Baseline scenario'!$D$4))+IF(Q$101&gt;$D$70,$E98*(Q$101-'Baseline scenario'!$D$4)/($E$70-'Baseline scenario'!$D$4))</f>
        <v>0</v>
      </c>
      <c r="R129" s="197">
        <f>IF(R$101&lt;=$D$70,$D98*(R$101-'Baseline scenario'!$D$4)/($D$70-'Baseline scenario'!$D$4))+IF(R$101&gt;$D$70,$E98*(R$101-'Baseline scenario'!$D$4)/($E$70-'Baseline scenario'!$D$4))</f>
        <v>0</v>
      </c>
      <c r="S129" s="197">
        <f>IF(S$101&lt;=$D$70,$D98*(S$101-'Baseline scenario'!$D$4)/($D$70-'Baseline scenario'!$D$4))+IF(S$101&gt;$D$70,$E98*(S$101-'Baseline scenario'!$D$4)/($E$70-'Baseline scenario'!$D$4))</f>
        <v>0</v>
      </c>
      <c r="T129" s="197">
        <f>IF(T$101&lt;=$D$70,$D98*(T$101-'Baseline scenario'!$D$4)/($D$70-'Baseline scenario'!$D$4))+IF(T$101&gt;$D$70,$E98*(T$101-'Baseline scenario'!$D$4)/($E$70-'Baseline scenario'!$D$4))</f>
        <v>0</v>
      </c>
      <c r="U129" s="197">
        <f>IF(U$101&lt;=$D$70,$D98*(U$101-'Baseline scenario'!$D$4)/($D$70-'Baseline scenario'!$D$4))+IF(U$101&gt;$D$70,$E98*(U$101-'Baseline scenario'!$D$4)/($E$70-'Baseline scenario'!$D$4))</f>
        <v>0</v>
      </c>
      <c r="V129" s="197">
        <f>IF(V$101&lt;=$D$70,$D98*(V$101-'Baseline scenario'!$D$4)/($D$70-'Baseline scenario'!$D$4))+IF(V$101&gt;$D$70,$E98*(V$101-'Baseline scenario'!$D$4)/($E$70-'Baseline scenario'!$D$4))</f>
        <v>0</v>
      </c>
      <c r="W129" s="197">
        <f>IF(W$101&lt;=$D$70,$D98*(W$101-'Baseline scenario'!$D$4)/($D$70-'Baseline scenario'!$D$4))+IF(W$101&gt;$D$70,$E98*(W$101-'Baseline scenario'!$D$4)/($E$70-'Baseline scenario'!$D$4))</f>
        <v>0</v>
      </c>
      <c r="X129" s="197">
        <f>IF(X$101&lt;=$D$70,$D98*(X$101-'Baseline scenario'!$D$4)/($D$70-'Baseline scenario'!$D$4))+IF(X$101&gt;$D$70,$E98*(X$101-'Baseline scenario'!$D$4)/($E$70-'Baseline scenario'!$D$4))</f>
        <v>0</v>
      </c>
      <c r="Y129" s="197">
        <f>IF(Y$101&lt;=$D$70,$D98*(Y$101-'Baseline scenario'!$D$4)/($D$70-'Baseline scenario'!$D$4))+IF(Y$101&gt;$D$70,$E98*(Y$101-'Baseline scenario'!$D$4)/($E$70-'Baseline scenario'!$D$4))</f>
        <v>0</v>
      </c>
      <c r="Z129" s="197">
        <f>IF(Z$101&lt;=$D$70,$D98*(Z$101-'Baseline scenario'!$D$4)/($D$70-'Baseline scenario'!$D$4))+IF(Z$101&gt;$D$70,$E98*(Z$101-'Baseline scenario'!$D$4)/($E$70-'Baseline scenario'!$D$4))</f>
        <v>0</v>
      </c>
      <c r="AA129" s="197">
        <f>IF(AA$101&lt;=$D$70,$D98*(AA$101-'Baseline scenario'!$D$4)/($D$70-'Baseline scenario'!$D$4))+IF(AA$101&gt;$D$70,$E98*(AA$101-'Baseline scenario'!$D$4)/($E$70-'Baseline scenario'!$D$4))</f>
        <v>0</v>
      </c>
      <c r="AB129" s="197">
        <f>IF(AB$101&lt;=$D$70,$D98*(AB$101-'Baseline scenario'!$D$4)/($D$70-'Baseline scenario'!$D$4))+IF(AB$101&gt;$D$70,$E98*(AB$101-'Baseline scenario'!$D$4)/($E$70-'Baseline scenario'!$D$4))</f>
        <v>0</v>
      </c>
      <c r="AC129" s="197">
        <f>IF(AC$101&lt;=$D$70,$D98*(AC$101-'Baseline scenario'!$D$4)/($D$70-'Baseline scenario'!$D$4))+IF(AC$101&gt;$D$70,$E98*(AC$101-'Baseline scenario'!$D$4)/($E$70-'Baseline scenario'!$D$4))</f>
        <v>0</v>
      </c>
      <c r="AD129" s="197">
        <f>IF(AD$101&lt;=$D$70,$D98*(AD$101-'Baseline scenario'!$D$4)/($D$70-'Baseline scenario'!$D$4))+IF(AD$101&gt;$D$70,$E98*(AD$101-'Baseline scenario'!$D$4)/($E$70-'Baseline scenario'!$D$4))</f>
        <v>0</v>
      </c>
      <c r="AE129" s="197">
        <f>IF(AE$101&lt;=$D$70,$D98*(AE$101-'Baseline scenario'!$D$4)/($D$70-'Baseline scenario'!$D$4))+IF(AE$101&gt;$D$70,$E98*(AE$101-'Baseline scenario'!$D$4)/($E$70-'Baseline scenario'!$D$4))</f>
        <v>0</v>
      </c>
      <c r="AF129" s="198">
        <f>IF(AF$101&lt;=$D$70,$D98*(AF$101-'Baseline scenario'!$D$4)/($D$70-'Baseline scenario'!$D$4))+IF(AF$101&gt;$D$70,$E98*(AF$101-'Baseline scenario'!$D$4)/($E$70-'Baseline scenario'!$D$4))</f>
        <v>0</v>
      </c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</row>
  </sheetData>
  <mergeCells count="8">
    <mergeCell ref="B84:B96"/>
    <mergeCell ref="B102:B114"/>
    <mergeCell ref="B115:B127"/>
    <mergeCell ref="B6:B18"/>
    <mergeCell ref="B19:B31"/>
    <mergeCell ref="B37:B49"/>
    <mergeCell ref="B50:B62"/>
    <mergeCell ref="B71:B83"/>
  </mergeCells>
  <pageMargins left="0.7" right="0.7" top="0.75" bottom="0.75" header="0.3" footer="0.3"/>
  <pageSetup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1:AZ176"/>
  <sheetViews>
    <sheetView topLeftCell="G1" zoomScale="70" zoomScaleNormal="70" workbookViewId="0">
      <selection activeCell="AD9" sqref="AD9"/>
    </sheetView>
  </sheetViews>
  <sheetFormatPr baseColWidth="10" defaultColWidth="8.83203125" defaultRowHeight="15" x14ac:dyDescent="0.2"/>
  <cols>
    <col min="1" max="1" width="2.6640625" style="113" customWidth="1"/>
    <col min="2" max="2" width="55.1640625" style="116" customWidth="1"/>
    <col min="3" max="5" width="9.1640625" style="113" customWidth="1"/>
    <col min="6" max="6" width="5.83203125" style="113" customWidth="1"/>
    <col min="7" max="7" width="57.5" style="113" bestFit="1" customWidth="1"/>
    <col min="8" max="8" width="8.1640625" style="113" customWidth="1"/>
    <col min="9" max="9" width="8.1640625" style="116" customWidth="1"/>
    <col min="10" max="10" width="8.1640625" style="113" customWidth="1"/>
    <col min="11" max="11" width="8.1640625" style="122" customWidth="1"/>
    <col min="12" max="15" width="8.1640625" style="113" customWidth="1"/>
    <col min="16" max="16" width="8.1640625" style="116" customWidth="1"/>
    <col min="17" max="27" width="8.1640625" style="113" customWidth="1"/>
    <col min="28" max="28" width="8.83203125" style="113"/>
    <col min="29" max="29" width="87.5" style="113" bestFit="1" customWidth="1"/>
    <col min="30" max="49" width="8.1640625" style="113" customWidth="1"/>
    <col min="50" max="104" width="8.83203125" style="113" customWidth="1"/>
    <col min="105" max="105" width="5.1640625" style="113" customWidth="1"/>
    <col min="106" max="107" width="2.5" style="113" customWidth="1"/>
    <col min="108" max="108" width="8.83203125" style="113"/>
    <col min="109" max="109" width="67.5" style="113" bestFit="1" customWidth="1"/>
    <col min="110" max="130" width="8.83203125" style="113"/>
    <col min="131" max="140" width="8.83203125" style="113" customWidth="1"/>
    <col min="141" max="141" width="19.5" style="113" customWidth="1"/>
    <col min="142" max="190" width="8.83203125" style="113" customWidth="1"/>
    <col min="191" max="16384" width="8.83203125" style="113"/>
  </cols>
  <sheetData>
    <row r="1" spans="2:49" ht="7.5" customHeight="1" x14ac:dyDescent="0.2">
      <c r="J1" s="114"/>
      <c r="K1" s="114"/>
      <c r="L1" s="114"/>
    </row>
    <row r="2" spans="2:49" ht="19" x14ac:dyDescent="0.25">
      <c r="B2" s="96" t="s">
        <v>80</v>
      </c>
      <c r="G2" s="114"/>
      <c r="H2" s="115"/>
      <c r="I2" s="114"/>
      <c r="J2" s="114"/>
      <c r="K2" s="114"/>
      <c r="L2" s="114"/>
      <c r="O2" s="116"/>
      <c r="P2" s="113"/>
    </row>
    <row r="3" spans="2:49" ht="19" x14ac:dyDescent="0.25">
      <c r="B3" s="96"/>
      <c r="G3" s="114"/>
      <c r="H3" s="115"/>
      <c r="I3" s="114"/>
      <c r="J3" s="114"/>
      <c r="K3" s="114"/>
      <c r="L3" s="114"/>
      <c r="O3" s="116"/>
      <c r="P3" s="113"/>
    </row>
    <row r="4" spans="2:49" ht="16" customHeight="1" thickBot="1" x14ac:dyDescent="0.25">
      <c r="B4" s="166" t="str">
        <f>'Climate impacts'!C35</f>
        <v>Floods</v>
      </c>
      <c r="G4" s="166" t="str">
        <f>'Climate impacts'!C35</f>
        <v>Floods</v>
      </c>
      <c r="H4" s="115"/>
      <c r="I4" s="114"/>
      <c r="J4" s="114"/>
      <c r="K4" s="114"/>
      <c r="L4" s="114"/>
      <c r="O4" s="116"/>
      <c r="P4" s="113"/>
      <c r="AC4" s="166" t="str">
        <f>'Climate impacts'!C35</f>
        <v>Floods</v>
      </c>
    </row>
    <row r="5" spans="2:49" ht="16" customHeight="1" x14ac:dyDescent="0.2">
      <c r="B5" s="108"/>
      <c r="C5" s="109">
        <f>'Baseline scenario'!D4</f>
        <v>2022</v>
      </c>
      <c r="D5" s="109">
        <f>'Climate impacts'!K40</f>
        <v>2030</v>
      </c>
      <c r="E5" s="110">
        <f>'Climate impacts'!M40</f>
        <v>2050</v>
      </c>
      <c r="G5" s="108"/>
      <c r="H5" s="151">
        <f>'Baseline scenario'!D8</f>
        <v>2022</v>
      </c>
      <c r="I5" s="151">
        <f>'Baseline scenario'!E8</f>
        <v>2023</v>
      </c>
      <c r="J5" s="152">
        <f>'Baseline scenario'!F8</f>
        <v>2024</v>
      </c>
      <c r="K5" s="152">
        <f>'Baseline scenario'!G8</f>
        <v>2025</v>
      </c>
      <c r="L5" s="152">
        <f>'Baseline scenario'!H8</f>
        <v>2026</v>
      </c>
      <c r="M5" s="128">
        <f>'Baseline scenario'!I8</f>
        <v>2027</v>
      </c>
      <c r="N5" s="128">
        <f>'Baseline scenario'!J8</f>
        <v>2028</v>
      </c>
      <c r="O5" s="128">
        <f>'Baseline scenario'!K8</f>
        <v>2029</v>
      </c>
      <c r="P5" s="128">
        <f>'Baseline scenario'!L8</f>
        <v>2030</v>
      </c>
      <c r="Q5" s="128">
        <f>'Baseline scenario'!M8</f>
        <v>2031</v>
      </c>
      <c r="R5" s="128">
        <f>'Baseline scenario'!N8</f>
        <v>2032</v>
      </c>
      <c r="S5" s="128">
        <f>'Baseline scenario'!O8</f>
        <v>2033</v>
      </c>
      <c r="T5" s="128">
        <f>'Baseline scenario'!P8</f>
        <v>2034</v>
      </c>
      <c r="U5" s="128">
        <f>'Baseline scenario'!Q8</f>
        <v>2035</v>
      </c>
      <c r="V5" s="128">
        <f>'Baseline scenario'!R8</f>
        <v>2036</v>
      </c>
      <c r="W5" s="128">
        <f>'Baseline scenario'!S8</f>
        <v>2037</v>
      </c>
      <c r="X5" s="128">
        <f>'Baseline scenario'!T8</f>
        <v>2038</v>
      </c>
      <c r="Y5" s="128">
        <f>'Baseline scenario'!U8</f>
        <v>2039</v>
      </c>
      <c r="Z5" s="128">
        <f>'Baseline scenario'!V8</f>
        <v>2040</v>
      </c>
      <c r="AA5" s="129">
        <f>'Baseline scenario'!W8</f>
        <v>2041</v>
      </c>
      <c r="AB5" s="99"/>
      <c r="AC5" s="176"/>
      <c r="AD5" s="177">
        <f t="shared" ref="AD5:AW5" si="0">H5</f>
        <v>2022</v>
      </c>
      <c r="AE5" s="177">
        <f t="shared" si="0"/>
        <v>2023</v>
      </c>
      <c r="AF5" s="177">
        <f t="shared" si="0"/>
        <v>2024</v>
      </c>
      <c r="AG5" s="177">
        <f t="shared" si="0"/>
        <v>2025</v>
      </c>
      <c r="AH5" s="177">
        <f t="shared" si="0"/>
        <v>2026</v>
      </c>
      <c r="AI5" s="177">
        <f t="shared" si="0"/>
        <v>2027</v>
      </c>
      <c r="AJ5" s="177">
        <f t="shared" si="0"/>
        <v>2028</v>
      </c>
      <c r="AK5" s="177">
        <f t="shared" si="0"/>
        <v>2029</v>
      </c>
      <c r="AL5" s="177">
        <f t="shared" si="0"/>
        <v>2030</v>
      </c>
      <c r="AM5" s="177">
        <f t="shared" si="0"/>
        <v>2031</v>
      </c>
      <c r="AN5" s="177">
        <f t="shared" si="0"/>
        <v>2032</v>
      </c>
      <c r="AO5" s="177">
        <f t="shared" si="0"/>
        <v>2033</v>
      </c>
      <c r="AP5" s="177">
        <f t="shared" si="0"/>
        <v>2034</v>
      </c>
      <c r="AQ5" s="177">
        <f t="shared" si="0"/>
        <v>2035</v>
      </c>
      <c r="AR5" s="177">
        <f t="shared" si="0"/>
        <v>2036</v>
      </c>
      <c r="AS5" s="177">
        <f t="shared" si="0"/>
        <v>2037</v>
      </c>
      <c r="AT5" s="177">
        <f t="shared" si="0"/>
        <v>2038</v>
      </c>
      <c r="AU5" s="177">
        <f t="shared" si="0"/>
        <v>2039</v>
      </c>
      <c r="AV5" s="177">
        <f t="shared" si="0"/>
        <v>2040</v>
      </c>
      <c r="AW5" s="178">
        <f t="shared" si="0"/>
        <v>2041</v>
      </c>
    </row>
    <row r="6" spans="2:49" ht="16" customHeight="1" x14ac:dyDescent="0.2">
      <c r="B6" s="123" t="str">
        <f>'Climate impacts'!B42</f>
        <v xml:space="preserve">Weak intensity level </v>
      </c>
      <c r="C6" s="124"/>
      <c r="D6" s="124"/>
      <c r="E6" s="125"/>
      <c r="G6" s="156" t="str">
        <f>B6</f>
        <v xml:space="preserve">Weak intensity level </v>
      </c>
      <c r="H6" s="132"/>
      <c r="I6" s="132"/>
      <c r="J6" s="132"/>
      <c r="K6" s="132"/>
      <c r="L6" s="132"/>
      <c r="M6" s="157"/>
      <c r="N6" s="132"/>
      <c r="O6" s="132"/>
      <c r="P6" s="132"/>
      <c r="Q6" s="132"/>
      <c r="R6" s="132"/>
      <c r="S6" s="132"/>
      <c r="T6" s="157"/>
      <c r="U6" s="132"/>
      <c r="V6" s="132"/>
      <c r="W6" s="132"/>
      <c r="X6" s="132"/>
      <c r="Y6" s="132"/>
      <c r="Z6" s="132"/>
      <c r="AA6" s="134"/>
      <c r="AB6" s="99"/>
      <c r="AC6" s="167" t="s">
        <v>81</v>
      </c>
      <c r="AD6" s="169">
        <f t="shared" ref="AD6:AM9" si="1">H$25*H26+(H$19-H$25)*H20+(H$13-H$19)*H14+(H$7-H$13)*H8</f>
        <v>0</v>
      </c>
      <c r="AE6" s="169">
        <f t="shared" si="1"/>
        <v>0</v>
      </c>
      <c r="AF6" s="169">
        <f t="shared" si="1"/>
        <v>0</v>
      </c>
      <c r="AG6" s="169">
        <f t="shared" si="1"/>
        <v>0</v>
      </c>
      <c r="AH6" s="169">
        <f t="shared" si="1"/>
        <v>0</v>
      </c>
      <c r="AI6" s="170">
        <f t="shared" si="1"/>
        <v>0</v>
      </c>
      <c r="AJ6" s="169">
        <f t="shared" si="1"/>
        <v>0</v>
      </c>
      <c r="AK6" s="169">
        <f t="shared" si="1"/>
        <v>0</v>
      </c>
      <c r="AL6" s="169">
        <f t="shared" si="1"/>
        <v>0</v>
      </c>
      <c r="AM6" s="169">
        <f t="shared" si="1"/>
        <v>0</v>
      </c>
      <c r="AN6" s="169">
        <f t="shared" ref="AN6:AW9" si="2">R$25*R26+(R$19-R$25)*R20+(R$13-R$19)*R14+(R$7-R$13)*R8</f>
        <v>0</v>
      </c>
      <c r="AO6" s="169">
        <f t="shared" si="2"/>
        <v>0</v>
      </c>
      <c r="AP6" s="170">
        <f t="shared" si="2"/>
        <v>0</v>
      </c>
      <c r="AQ6" s="169">
        <f t="shared" si="2"/>
        <v>0</v>
      </c>
      <c r="AR6" s="169">
        <f t="shared" si="2"/>
        <v>0</v>
      </c>
      <c r="AS6" s="169">
        <f t="shared" si="2"/>
        <v>0</v>
      </c>
      <c r="AT6" s="169">
        <f t="shared" si="2"/>
        <v>0</v>
      </c>
      <c r="AU6" s="169">
        <f t="shared" si="2"/>
        <v>0</v>
      </c>
      <c r="AV6" s="169">
        <f t="shared" si="2"/>
        <v>0</v>
      </c>
      <c r="AW6" s="179">
        <f t="shared" si="2"/>
        <v>0</v>
      </c>
    </row>
    <row r="7" spans="2:49" ht="16" customHeight="1" x14ac:dyDescent="0.2">
      <c r="B7" s="126" t="str">
        <f>'Climate impacts'!B43</f>
        <v>Return period (years)</v>
      </c>
      <c r="C7" s="97">
        <f>'Climate impacts'!D43</f>
        <v>5</v>
      </c>
      <c r="D7" s="97">
        <f>Results!$H$86*'Climate impacts'!L43+(1-Results!$H$86)*'Climate impacts'!K43</f>
        <v>5</v>
      </c>
      <c r="E7" s="111">
        <f>Results!$H$86*'Climate impacts'!N43+(1-Results!$H$86)*'Climate impacts'!M43</f>
        <v>5</v>
      </c>
      <c r="G7" s="137" t="s">
        <v>83</v>
      </c>
      <c r="H7" s="142">
        <f>IF(H$5&lt;=$D$5,(1/$D7-1/$C7)*(H$5-$C$5)/($D$5-$C$5)+1/$C7,0)+IF(H$5&gt;$D$5,(1/$E7-1/$D7)*(H$5-$D$5)/($E$5-$D$5)+1/$D7,0)</f>
        <v>0.2</v>
      </c>
      <c r="I7" s="142">
        <f t="shared" ref="I7:AA7" si="3">IF(I$5&lt;=$D$5,(1/$D7-1/$C7)*(I$5-$C$5)/($D$5-$C$5)+1/$C7,0)+IF(I$5&gt;$D$5,(1/$E7-1/$D7)*(I$5-$D$5)/($E$5-$D$5)+1/$D7,0)</f>
        <v>0.2</v>
      </c>
      <c r="J7" s="142">
        <f t="shared" si="3"/>
        <v>0.2</v>
      </c>
      <c r="K7" s="142">
        <f t="shared" si="3"/>
        <v>0.2</v>
      </c>
      <c r="L7" s="142">
        <f t="shared" si="3"/>
        <v>0.2</v>
      </c>
      <c r="M7" s="142">
        <f t="shared" si="3"/>
        <v>0.2</v>
      </c>
      <c r="N7" s="142">
        <f t="shared" si="3"/>
        <v>0.2</v>
      </c>
      <c r="O7" s="142">
        <f t="shared" si="3"/>
        <v>0.2</v>
      </c>
      <c r="P7" s="142">
        <f t="shared" si="3"/>
        <v>0.2</v>
      </c>
      <c r="Q7" s="142">
        <f t="shared" si="3"/>
        <v>0.2</v>
      </c>
      <c r="R7" s="142">
        <f t="shared" si="3"/>
        <v>0.2</v>
      </c>
      <c r="S7" s="142">
        <f t="shared" si="3"/>
        <v>0.2</v>
      </c>
      <c r="T7" s="142">
        <f t="shared" si="3"/>
        <v>0.2</v>
      </c>
      <c r="U7" s="142">
        <f t="shared" si="3"/>
        <v>0.2</v>
      </c>
      <c r="V7" s="142">
        <f t="shared" si="3"/>
        <v>0.2</v>
      </c>
      <c r="W7" s="142">
        <f t="shared" si="3"/>
        <v>0.2</v>
      </c>
      <c r="X7" s="142">
        <f t="shared" si="3"/>
        <v>0.2</v>
      </c>
      <c r="Y7" s="142">
        <f t="shared" si="3"/>
        <v>0.2</v>
      </c>
      <c r="Z7" s="142">
        <f t="shared" si="3"/>
        <v>0.2</v>
      </c>
      <c r="AA7" s="153">
        <f t="shared" si="3"/>
        <v>0.2</v>
      </c>
      <c r="AB7" s="142"/>
      <c r="AC7" s="167" t="s">
        <v>82</v>
      </c>
      <c r="AD7" s="169">
        <f t="shared" si="1"/>
        <v>0</v>
      </c>
      <c r="AE7" s="169">
        <f t="shared" si="1"/>
        <v>0</v>
      </c>
      <c r="AF7" s="169">
        <f t="shared" si="1"/>
        <v>0</v>
      </c>
      <c r="AG7" s="169">
        <f t="shared" si="1"/>
        <v>0</v>
      </c>
      <c r="AH7" s="169">
        <f t="shared" si="1"/>
        <v>0</v>
      </c>
      <c r="AI7" s="170">
        <f t="shared" si="1"/>
        <v>0</v>
      </c>
      <c r="AJ7" s="169">
        <f t="shared" si="1"/>
        <v>0</v>
      </c>
      <c r="AK7" s="169">
        <f t="shared" si="1"/>
        <v>0</v>
      </c>
      <c r="AL7" s="169">
        <f t="shared" si="1"/>
        <v>0</v>
      </c>
      <c r="AM7" s="169">
        <f t="shared" si="1"/>
        <v>0</v>
      </c>
      <c r="AN7" s="169">
        <f t="shared" si="2"/>
        <v>0</v>
      </c>
      <c r="AO7" s="169">
        <f t="shared" si="2"/>
        <v>0</v>
      </c>
      <c r="AP7" s="170">
        <f t="shared" si="2"/>
        <v>0</v>
      </c>
      <c r="AQ7" s="169">
        <f t="shared" si="2"/>
        <v>0</v>
      </c>
      <c r="AR7" s="169">
        <f t="shared" si="2"/>
        <v>0</v>
      </c>
      <c r="AS7" s="169">
        <f t="shared" si="2"/>
        <v>0</v>
      </c>
      <c r="AT7" s="169">
        <f t="shared" si="2"/>
        <v>0</v>
      </c>
      <c r="AU7" s="169">
        <f t="shared" si="2"/>
        <v>0</v>
      </c>
      <c r="AV7" s="169">
        <f t="shared" si="2"/>
        <v>0</v>
      </c>
      <c r="AW7" s="179">
        <f t="shared" si="2"/>
        <v>0</v>
      </c>
    </row>
    <row r="8" spans="2:49" ht="16" customHeight="1" x14ac:dyDescent="0.2">
      <c r="B8" s="126" t="str">
        <f>'Climate impacts'!B44</f>
        <v>Impact on quantity produced (% of yearly output with project)</v>
      </c>
      <c r="C8" s="205">
        <f>'Climate impacts'!D44</f>
        <v>0</v>
      </c>
      <c r="D8" s="205">
        <f>Results!$H$85*'Climate impacts'!L44+(1-Results!$H$85)*'Climate impacts'!K44</f>
        <v>0</v>
      </c>
      <c r="E8" s="206">
        <f>Results!$H$85*'Climate impacts'!N44+(1-Results!$H$85)*'Climate impacts'!M44</f>
        <v>0</v>
      </c>
      <c r="G8" s="150" t="str">
        <f>B8</f>
        <v>Impact on quantity produced (% of yearly output with project)</v>
      </c>
      <c r="H8" s="142">
        <f>IF(H$5&lt;=$D$5,($D8-$C8)*(H$5-$C$5)/($D$5-$C$5)+$C8,0)+IF(H$5&gt;$D$5,($E8-$D8)*(H$5-$D$5)/($E$5-$D$5)+$D8,0)</f>
        <v>0</v>
      </c>
      <c r="I8" s="142">
        <f t="shared" ref="I8:AA11" si="4">IF(I$5&lt;=$D$5,($D8-$C8)*(I$5-$C$5)/($D$5-$C$5)+$C8,0)+IF(I$5&gt;$D$5,($E8-$D8)*(I$5-$D$5)/($E$5-$D$5)+$D8,0)</f>
        <v>0</v>
      </c>
      <c r="J8" s="142">
        <f t="shared" si="4"/>
        <v>0</v>
      </c>
      <c r="K8" s="142">
        <f t="shared" si="4"/>
        <v>0</v>
      </c>
      <c r="L8" s="142">
        <f t="shared" si="4"/>
        <v>0</v>
      </c>
      <c r="M8" s="142">
        <f t="shared" si="4"/>
        <v>0</v>
      </c>
      <c r="N8" s="142">
        <f t="shared" si="4"/>
        <v>0</v>
      </c>
      <c r="O8" s="142">
        <f t="shared" si="4"/>
        <v>0</v>
      </c>
      <c r="P8" s="142">
        <f t="shared" si="4"/>
        <v>0</v>
      </c>
      <c r="Q8" s="142">
        <f t="shared" si="4"/>
        <v>0</v>
      </c>
      <c r="R8" s="142">
        <f t="shared" si="4"/>
        <v>0</v>
      </c>
      <c r="S8" s="142">
        <f t="shared" si="4"/>
        <v>0</v>
      </c>
      <c r="T8" s="142">
        <f t="shared" si="4"/>
        <v>0</v>
      </c>
      <c r="U8" s="142">
        <f t="shared" si="4"/>
        <v>0</v>
      </c>
      <c r="V8" s="142">
        <f t="shared" si="4"/>
        <v>0</v>
      </c>
      <c r="W8" s="142">
        <f t="shared" si="4"/>
        <v>0</v>
      </c>
      <c r="X8" s="142">
        <f t="shared" si="4"/>
        <v>0</v>
      </c>
      <c r="Y8" s="142">
        <f t="shared" si="4"/>
        <v>0</v>
      </c>
      <c r="Z8" s="142">
        <f t="shared" si="4"/>
        <v>0</v>
      </c>
      <c r="AA8" s="153">
        <f t="shared" si="4"/>
        <v>0</v>
      </c>
      <c r="AB8" s="142"/>
      <c r="AC8" s="117" t="s">
        <v>5</v>
      </c>
      <c r="AD8" s="171">
        <f t="shared" si="1"/>
        <v>0</v>
      </c>
      <c r="AE8" s="168">
        <f t="shared" si="1"/>
        <v>0</v>
      </c>
      <c r="AF8" s="168">
        <f t="shared" si="1"/>
        <v>0</v>
      </c>
      <c r="AG8" s="168">
        <f t="shared" si="1"/>
        <v>0</v>
      </c>
      <c r="AH8" s="168">
        <f t="shared" si="1"/>
        <v>0</v>
      </c>
      <c r="AI8" s="172">
        <f t="shared" si="1"/>
        <v>0</v>
      </c>
      <c r="AJ8" s="168">
        <f t="shared" si="1"/>
        <v>0</v>
      </c>
      <c r="AK8" s="168">
        <f t="shared" si="1"/>
        <v>0</v>
      </c>
      <c r="AL8" s="168">
        <f t="shared" si="1"/>
        <v>0</v>
      </c>
      <c r="AM8" s="168">
        <f t="shared" si="1"/>
        <v>0</v>
      </c>
      <c r="AN8" s="168">
        <f t="shared" si="2"/>
        <v>0</v>
      </c>
      <c r="AO8" s="168">
        <f t="shared" si="2"/>
        <v>0</v>
      </c>
      <c r="AP8" s="172">
        <f t="shared" si="2"/>
        <v>0</v>
      </c>
      <c r="AQ8" s="168">
        <f t="shared" si="2"/>
        <v>0</v>
      </c>
      <c r="AR8" s="168">
        <f t="shared" si="2"/>
        <v>0</v>
      </c>
      <c r="AS8" s="168">
        <f t="shared" si="2"/>
        <v>0</v>
      </c>
      <c r="AT8" s="168">
        <f t="shared" si="2"/>
        <v>0</v>
      </c>
      <c r="AU8" s="168">
        <f t="shared" si="2"/>
        <v>0</v>
      </c>
      <c r="AV8" s="168">
        <f t="shared" si="2"/>
        <v>0</v>
      </c>
      <c r="AW8" s="180">
        <f t="shared" si="2"/>
        <v>0</v>
      </c>
    </row>
    <row r="9" spans="2:49" ht="16" customHeight="1" thickBot="1" x14ac:dyDescent="0.25">
      <c r="B9" s="126" t="str">
        <f>'Climate impacts'!B45</f>
        <v>Impact on quantity produced (% of yearly output without project)</v>
      </c>
      <c r="C9" s="205">
        <f>'Climate impacts'!D45</f>
        <v>0</v>
      </c>
      <c r="D9" s="205">
        <f>Results!$H$85*'Climate impacts'!L45+(1-Results!$H$85)*'Climate impacts'!K45</f>
        <v>0</v>
      </c>
      <c r="E9" s="206">
        <f>Results!$H$85*'Climate impacts'!N45+(1-Results!$H$85)*'Climate impacts'!M45</f>
        <v>0</v>
      </c>
      <c r="G9" s="138" t="str">
        <f>B9</f>
        <v>Impact on quantity produced (% of yearly output without project)</v>
      </c>
      <c r="H9" s="142">
        <f t="shared" ref="H9:W11" si="5">IF(H$5&lt;=$D$5,($D9-$C9)*(H$5-$C$5)/($D$5-$C$5)+$C9,0)+IF(H$5&gt;$D$5,($E9-$D9)*(H$5-$D$5)/($E$5-$D$5)+$D9,0)</f>
        <v>0</v>
      </c>
      <c r="I9" s="142">
        <f t="shared" si="5"/>
        <v>0</v>
      </c>
      <c r="J9" s="142">
        <f t="shared" si="5"/>
        <v>0</v>
      </c>
      <c r="K9" s="142">
        <f t="shared" si="5"/>
        <v>0</v>
      </c>
      <c r="L9" s="142">
        <f t="shared" si="5"/>
        <v>0</v>
      </c>
      <c r="M9" s="142">
        <f t="shared" si="5"/>
        <v>0</v>
      </c>
      <c r="N9" s="142">
        <f t="shared" si="5"/>
        <v>0</v>
      </c>
      <c r="O9" s="142">
        <f t="shared" si="5"/>
        <v>0</v>
      </c>
      <c r="P9" s="142">
        <f t="shared" si="5"/>
        <v>0</v>
      </c>
      <c r="Q9" s="142">
        <f t="shared" si="5"/>
        <v>0</v>
      </c>
      <c r="R9" s="142">
        <f t="shared" si="5"/>
        <v>0</v>
      </c>
      <c r="S9" s="142">
        <f t="shared" si="5"/>
        <v>0</v>
      </c>
      <c r="T9" s="142">
        <f t="shared" si="5"/>
        <v>0</v>
      </c>
      <c r="U9" s="142">
        <f t="shared" si="5"/>
        <v>0</v>
      </c>
      <c r="V9" s="142">
        <f t="shared" si="5"/>
        <v>0</v>
      </c>
      <c r="W9" s="142">
        <f t="shared" si="5"/>
        <v>0</v>
      </c>
      <c r="X9" s="142">
        <f t="shared" si="4"/>
        <v>0</v>
      </c>
      <c r="Y9" s="142">
        <f t="shared" si="4"/>
        <v>0</v>
      </c>
      <c r="Z9" s="142">
        <f t="shared" si="4"/>
        <v>0</v>
      </c>
      <c r="AA9" s="153">
        <f t="shared" si="4"/>
        <v>0</v>
      </c>
      <c r="AB9" s="98"/>
      <c r="AC9" s="136" t="s">
        <v>6</v>
      </c>
      <c r="AD9" s="173">
        <f t="shared" si="1"/>
        <v>0</v>
      </c>
      <c r="AE9" s="174">
        <f t="shared" si="1"/>
        <v>0</v>
      </c>
      <c r="AF9" s="174">
        <f t="shared" si="1"/>
        <v>0</v>
      </c>
      <c r="AG9" s="174">
        <f t="shared" si="1"/>
        <v>0</v>
      </c>
      <c r="AH9" s="174">
        <f t="shared" si="1"/>
        <v>0</v>
      </c>
      <c r="AI9" s="175">
        <f t="shared" si="1"/>
        <v>0</v>
      </c>
      <c r="AJ9" s="174">
        <f t="shared" si="1"/>
        <v>0</v>
      </c>
      <c r="AK9" s="174">
        <f t="shared" si="1"/>
        <v>0</v>
      </c>
      <c r="AL9" s="174">
        <f t="shared" si="1"/>
        <v>0</v>
      </c>
      <c r="AM9" s="174">
        <f t="shared" si="1"/>
        <v>0</v>
      </c>
      <c r="AN9" s="174">
        <f t="shared" si="2"/>
        <v>0</v>
      </c>
      <c r="AO9" s="174">
        <f t="shared" si="2"/>
        <v>0</v>
      </c>
      <c r="AP9" s="175">
        <f t="shared" si="2"/>
        <v>0</v>
      </c>
      <c r="AQ9" s="174">
        <f t="shared" si="2"/>
        <v>0</v>
      </c>
      <c r="AR9" s="174">
        <f t="shared" si="2"/>
        <v>0</v>
      </c>
      <c r="AS9" s="174">
        <f t="shared" si="2"/>
        <v>0</v>
      </c>
      <c r="AT9" s="174">
        <f t="shared" si="2"/>
        <v>0</v>
      </c>
      <c r="AU9" s="174">
        <f t="shared" si="2"/>
        <v>0</v>
      </c>
      <c r="AV9" s="174">
        <f t="shared" si="2"/>
        <v>0</v>
      </c>
      <c r="AW9" s="181">
        <f t="shared" si="2"/>
        <v>0</v>
      </c>
    </row>
    <row r="10" spans="2:49" ht="16" customHeight="1" x14ac:dyDescent="0.2">
      <c r="B10" s="126" t="str">
        <f>'Climate impacts'!B46</f>
        <v>Reconstruction costs (CAPEX) (USD)</v>
      </c>
      <c r="C10" s="97">
        <f>'Climate impacts'!D46</f>
        <v>0</v>
      </c>
      <c r="D10" s="245">
        <f>Results!$H$85*'Climate impacts'!L46+(1-Results!$H$85)*'Climate impacts'!K46</f>
        <v>0</v>
      </c>
      <c r="E10" s="246">
        <f>Results!$H$85*'Climate impacts'!N46+(1-Results!$H$85)*'Climate impacts'!M46</f>
        <v>0</v>
      </c>
      <c r="G10" s="138" t="str">
        <f>B10</f>
        <v>Reconstruction costs (CAPEX) (USD)</v>
      </c>
      <c r="H10" s="142">
        <f t="shared" si="5"/>
        <v>0</v>
      </c>
      <c r="I10" s="142">
        <f t="shared" si="4"/>
        <v>0</v>
      </c>
      <c r="J10" s="142">
        <f t="shared" si="4"/>
        <v>0</v>
      </c>
      <c r="K10" s="142">
        <f t="shared" si="4"/>
        <v>0</v>
      </c>
      <c r="L10" s="142">
        <f t="shared" si="4"/>
        <v>0</v>
      </c>
      <c r="M10" s="142">
        <f t="shared" si="4"/>
        <v>0</v>
      </c>
      <c r="N10" s="142">
        <f t="shared" si="4"/>
        <v>0</v>
      </c>
      <c r="O10" s="142">
        <f t="shared" si="4"/>
        <v>0</v>
      </c>
      <c r="P10" s="142">
        <f t="shared" si="4"/>
        <v>0</v>
      </c>
      <c r="Q10" s="142">
        <f t="shared" si="4"/>
        <v>0</v>
      </c>
      <c r="R10" s="142">
        <f t="shared" si="4"/>
        <v>0</v>
      </c>
      <c r="S10" s="142">
        <f t="shared" si="4"/>
        <v>0</v>
      </c>
      <c r="T10" s="142">
        <f t="shared" si="4"/>
        <v>0</v>
      </c>
      <c r="U10" s="142">
        <f t="shared" si="4"/>
        <v>0</v>
      </c>
      <c r="V10" s="142">
        <f t="shared" si="4"/>
        <v>0</v>
      </c>
      <c r="W10" s="142">
        <f t="shared" si="4"/>
        <v>0</v>
      </c>
      <c r="X10" s="142">
        <f t="shared" si="4"/>
        <v>0</v>
      </c>
      <c r="Y10" s="142">
        <f t="shared" si="4"/>
        <v>0</v>
      </c>
      <c r="Z10" s="142">
        <f t="shared" si="4"/>
        <v>0</v>
      </c>
      <c r="AA10" s="153">
        <f t="shared" si="4"/>
        <v>0</v>
      </c>
      <c r="AB10" s="142"/>
      <c r="AC10" s="141"/>
      <c r="AD10" s="141"/>
      <c r="AE10" s="141"/>
      <c r="AF10" s="141"/>
      <c r="AG10" s="141"/>
      <c r="AH10" s="141"/>
      <c r="AI10" s="141"/>
      <c r="AJ10" s="141"/>
      <c r="AK10" s="141"/>
    </row>
    <row r="11" spans="2:49" ht="16" customHeight="1" x14ac:dyDescent="0.2">
      <c r="B11" s="126" t="str">
        <f>'Climate impacts'!B47</f>
        <v>Additional out-of-system impacts (USD)</v>
      </c>
      <c r="C11" s="97">
        <f>'Climate impacts'!D47</f>
        <v>0</v>
      </c>
      <c r="D11" s="245">
        <f>Results!$H$85*'Climate impacts'!L47+(1-Results!$H$85)*'Climate impacts'!K47</f>
        <v>0</v>
      </c>
      <c r="E11" s="246">
        <f>Results!$H$85*'Climate impacts'!N47+(1-Results!$H$85)*'Climate impacts'!M47</f>
        <v>0</v>
      </c>
      <c r="G11" s="138" t="str">
        <f>B11</f>
        <v>Additional out-of-system impacts (USD)</v>
      </c>
      <c r="H11" s="142">
        <f t="shared" si="5"/>
        <v>0</v>
      </c>
      <c r="I11" s="142">
        <f t="shared" si="4"/>
        <v>0</v>
      </c>
      <c r="J11" s="142">
        <f t="shared" si="4"/>
        <v>0</v>
      </c>
      <c r="K11" s="142">
        <f t="shared" si="4"/>
        <v>0</v>
      </c>
      <c r="L11" s="142">
        <f t="shared" si="4"/>
        <v>0</v>
      </c>
      <c r="M11" s="142">
        <f t="shared" si="4"/>
        <v>0</v>
      </c>
      <c r="N11" s="142">
        <f t="shared" si="4"/>
        <v>0</v>
      </c>
      <c r="O11" s="142">
        <f t="shared" si="4"/>
        <v>0</v>
      </c>
      <c r="P11" s="142">
        <f t="shared" si="4"/>
        <v>0</v>
      </c>
      <c r="Q11" s="142">
        <f t="shared" si="4"/>
        <v>0</v>
      </c>
      <c r="R11" s="142">
        <f t="shared" si="4"/>
        <v>0</v>
      </c>
      <c r="S11" s="142">
        <f t="shared" si="4"/>
        <v>0</v>
      </c>
      <c r="T11" s="142">
        <f t="shared" si="4"/>
        <v>0</v>
      </c>
      <c r="U11" s="142">
        <f t="shared" si="4"/>
        <v>0</v>
      </c>
      <c r="V11" s="142">
        <f t="shared" si="4"/>
        <v>0</v>
      </c>
      <c r="W11" s="142">
        <f t="shared" si="4"/>
        <v>0</v>
      </c>
      <c r="X11" s="142">
        <f t="shared" si="4"/>
        <v>0</v>
      </c>
      <c r="Y11" s="142">
        <f t="shared" si="4"/>
        <v>0</v>
      </c>
      <c r="Z11" s="142">
        <f t="shared" si="4"/>
        <v>0</v>
      </c>
      <c r="AA11" s="153">
        <f t="shared" si="4"/>
        <v>0</v>
      </c>
      <c r="AB11" s="142"/>
      <c r="AC11" s="141"/>
      <c r="AD11" s="141"/>
      <c r="AE11" s="141"/>
      <c r="AF11" s="141"/>
      <c r="AG11" s="141"/>
      <c r="AH11" s="141"/>
      <c r="AI11" s="141"/>
      <c r="AJ11" s="141"/>
      <c r="AK11" s="141"/>
    </row>
    <row r="12" spans="2:49" ht="16" customHeight="1" x14ac:dyDescent="0.2">
      <c r="B12" s="123" t="str">
        <f>'Climate impacts'!B48</f>
        <v xml:space="preserve">Moderate intensity level </v>
      </c>
      <c r="C12" s="124"/>
      <c r="D12" s="124"/>
      <c r="E12" s="125"/>
      <c r="F12" s="113" t="s">
        <v>18</v>
      </c>
      <c r="G12" s="158" t="str">
        <f>B12</f>
        <v xml:space="preserve">Moderate intensity level </v>
      </c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60"/>
      <c r="AB12" s="142"/>
      <c r="AC12" s="141"/>
      <c r="AD12" s="141"/>
      <c r="AE12" s="141"/>
      <c r="AF12" s="141"/>
      <c r="AG12" s="141"/>
      <c r="AH12" s="141"/>
      <c r="AI12" s="141"/>
      <c r="AJ12" s="141"/>
      <c r="AK12" s="141"/>
    </row>
    <row r="13" spans="2:49" ht="16" customHeight="1" x14ac:dyDescent="0.2">
      <c r="B13" s="126" t="str">
        <f>'Climate impacts'!B49</f>
        <v>Return period (years)</v>
      </c>
      <c r="C13" s="97">
        <f>'Climate impacts'!D49</f>
        <v>10</v>
      </c>
      <c r="D13" s="97">
        <f>Results!$H$86*'Climate impacts'!L49+(1-Results!$H$86)*'Climate impacts'!K49</f>
        <v>10</v>
      </c>
      <c r="E13" s="111">
        <f>Results!$H$86*'Climate impacts'!N49+(1-Results!$H$86)*'Climate impacts'!M49</f>
        <v>10</v>
      </c>
      <c r="G13" s="137" t="s">
        <v>83</v>
      </c>
      <c r="H13" s="142">
        <f>IF(H$5&lt;=$D$5,(1/$D13-1/$C13)*(H$5-$C$5)/($D$5-$C$5)+1/$C13,0)+IF(H$5&gt;$D$5,(1/$E13-1/$D13)*(H$5-$D$5)/($E$5-$D$5)+1/$D13,0)</f>
        <v>0.1</v>
      </c>
      <c r="I13" s="142">
        <f t="shared" ref="I13:AA13" si="6">IF(I$5&lt;=$D$5,(1/$D13-1/$C13)*(I$5-$C$5)/($D$5-$C$5)+1/$C13,0)+IF(I$5&gt;$D$5,(1/$E13-1/$D13)*(I$5-$D$5)/($E$5-$D$5)+1/$D13,0)</f>
        <v>0.1</v>
      </c>
      <c r="J13" s="142">
        <f t="shared" si="6"/>
        <v>0.1</v>
      </c>
      <c r="K13" s="142">
        <f t="shared" si="6"/>
        <v>0.1</v>
      </c>
      <c r="L13" s="142">
        <f t="shared" si="6"/>
        <v>0.1</v>
      </c>
      <c r="M13" s="142">
        <f t="shared" si="6"/>
        <v>0.1</v>
      </c>
      <c r="N13" s="142">
        <f t="shared" si="6"/>
        <v>0.1</v>
      </c>
      <c r="O13" s="142">
        <f t="shared" si="6"/>
        <v>0.1</v>
      </c>
      <c r="P13" s="142">
        <f t="shared" si="6"/>
        <v>0.1</v>
      </c>
      <c r="Q13" s="142">
        <f t="shared" si="6"/>
        <v>0.1</v>
      </c>
      <c r="R13" s="142">
        <f t="shared" si="6"/>
        <v>0.1</v>
      </c>
      <c r="S13" s="142">
        <f t="shared" si="6"/>
        <v>0.1</v>
      </c>
      <c r="T13" s="142">
        <f t="shared" si="6"/>
        <v>0.1</v>
      </c>
      <c r="U13" s="142">
        <f t="shared" si="6"/>
        <v>0.1</v>
      </c>
      <c r="V13" s="142">
        <f t="shared" si="6"/>
        <v>0.1</v>
      </c>
      <c r="W13" s="142">
        <f t="shared" si="6"/>
        <v>0.1</v>
      </c>
      <c r="X13" s="142">
        <f t="shared" si="6"/>
        <v>0.1</v>
      </c>
      <c r="Y13" s="142">
        <f t="shared" si="6"/>
        <v>0.1</v>
      </c>
      <c r="Z13" s="142">
        <f t="shared" si="6"/>
        <v>0.1</v>
      </c>
      <c r="AA13" s="153">
        <f t="shared" si="6"/>
        <v>0.1</v>
      </c>
      <c r="AB13" s="98"/>
      <c r="AC13" s="141"/>
      <c r="AD13" s="141"/>
      <c r="AE13" s="141"/>
      <c r="AF13" s="141"/>
      <c r="AG13" s="141"/>
      <c r="AH13" s="141"/>
      <c r="AI13" s="141"/>
      <c r="AJ13" s="141"/>
      <c r="AK13" s="141"/>
    </row>
    <row r="14" spans="2:49" ht="16" customHeight="1" x14ac:dyDescent="0.2">
      <c r="B14" s="126" t="str">
        <f>'Climate impacts'!B50</f>
        <v>Impact on quantity produced (% of yearly output with project)</v>
      </c>
      <c r="C14" s="205">
        <f>'Climate impacts'!D50</f>
        <v>0</v>
      </c>
      <c r="D14" s="205">
        <f>Results!$H$85*'Climate impacts'!L50+(1-Results!$H$85)*'Climate impacts'!K50</f>
        <v>0</v>
      </c>
      <c r="E14" s="206">
        <f>Results!$H$85*'Climate impacts'!N50+(1-Results!$H$85)*'Climate impacts'!M50</f>
        <v>0</v>
      </c>
      <c r="G14" s="138" t="str">
        <f>B14</f>
        <v>Impact on quantity produced (% of yearly output with project)</v>
      </c>
      <c r="H14" s="142">
        <f>IF(H$5&lt;=$D$5,($D14-$C14)*(H$5-$C$5)/($D$5-$C$5)+$C14,0)+IF(H$5&gt;$D$5,($E14-$D14)*(H$5-$D$5)/($E$5-$D$5)+$D14,0)</f>
        <v>0</v>
      </c>
      <c r="I14" s="142">
        <f t="shared" ref="I14:AA17" si="7">IF(I$5&lt;=$D$5,($D14-$C14)*(I$5-$C$5)/($D$5-$C$5)+$C14,0)+IF(I$5&gt;$D$5,($E14-$D14)*(I$5-$D$5)/($E$5-$D$5)+$D14,0)</f>
        <v>0</v>
      </c>
      <c r="J14" s="142">
        <f t="shared" si="7"/>
        <v>0</v>
      </c>
      <c r="K14" s="142">
        <f t="shared" si="7"/>
        <v>0</v>
      </c>
      <c r="L14" s="142">
        <f t="shared" si="7"/>
        <v>0</v>
      </c>
      <c r="M14" s="142">
        <f t="shared" si="7"/>
        <v>0</v>
      </c>
      <c r="N14" s="142">
        <f t="shared" si="7"/>
        <v>0</v>
      </c>
      <c r="O14" s="142">
        <f t="shared" si="7"/>
        <v>0</v>
      </c>
      <c r="P14" s="142">
        <f t="shared" si="7"/>
        <v>0</v>
      </c>
      <c r="Q14" s="142">
        <f t="shared" si="7"/>
        <v>0</v>
      </c>
      <c r="R14" s="142">
        <f t="shared" si="7"/>
        <v>0</v>
      </c>
      <c r="S14" s="142">
        <f t="shared" si="7"/>
        <v>0</v>
      </c>
      <c r="T14" s="142">
        <f t="shared" si="7"/>
        <v>0</v>
      </c>
      <c r="U14" s="142">
        <f t="shared" si="7"/>
        <v>0</v>
      </c>
      <c r="V14" s="142">
        <f t="shared" si="7"/>
        <v>0</v>
      </c>
      <c r="W14" s="142">
        <f t="shared" si="7"/>
        <v>0</v>
      </c>
      <c r="X14" s="142">
        <f t="shared" si="7"/>
        <v>0</v>
      </c>
      <c r="Y14" s="142">
        <f t="shared" si="7"/>
        <v>0</v>
      </c>
      <c r="Z14" s="142">
        <f t="shared" si="7"/>
        <v>0</v>
      </c>
      <c r="AA14" s="153">
        <f t="shared" si="7"/>
        <v>0</v>
      </c>
      <c r="AB14" s="98"/>
      <c r="AC14" s="141"/>
      <c r="AD14" s="141"/>
      <c r="AE14" s="141"/>
      <c r="AF14" s="141"/>
      <c r="AG14" s="141"/>
      <c r="AH14" s="141"/>
      <c r="AI14" s="141"/>
      <c r="AJ14" s="141"/>
      <c r="AK14" s="141"/>
    </row>
    <row r="15" spans="2:49" ht="16" customHeight="1" x14ac:dyDescent="0.2">
      <c r="B15" s="126" t="str">
        <f>'Climate impacts'!B51</f>
        <v>Impact on quantity produced (% of yearly output without project)</v>
      </c>
      <c r="C15" s="205">
        <f>'Climate impacts'!D51</f>
        <v>0</v>
      </c>
      <c r="D15" s="205">
        <f>Results!$H$85*'Climate impacts'!L51+(1-Results!$H$85)*'Climate impacts'!K51</f>
        <v>0</v>
      </c>
      <c r="E15" s="206">
        <f>Results!$H$85*'Climate impacts'!N51+(1-Results!$H$85)*'Climate impacts'!M51</f>
        <v>0</v>
      </c>
      <c r="G15" s="138" t="str">
        <f t="shared" ref="G15:G17" si="8">B15</f>
        <v>Impact on quantity produced (% of yearly output without project)</v>
      </c>
      <c r="H15" s="142">
        <f t="shared" ref="H15:W17" si="9">IF(H$5&lt;=$D$5,($D15-$C15)*(H$5-$C$5)/($D$5-$C$5)+$C15,0)+IF(H$5&gt;$D$5,($E15-$D15)*(H$5-$D$5)/($E$5-$D$5)+$D15,0)</f>
        <v>0</v>
      </c>
      <c r="I15" s="142">
        <f t="shared" si="9"/>
        <v>0</v>
      </c>
      <c r="J15" s="142">
        <f t="shared" si="9"/>
        <v>0</v>
      </c>
      <c r="K15" s="142">
        <f t="shared" si="9"/>
        <v>0</v>
      </c>
      <c r="L15" s="142">
        <f t="shared" si="9"/>
        <v>0</v>
      </c>
      <c r="M15" s="142">
        <f t="shared" si="9"/>
        <v>0</v>
      </c>
      <c r="N15" s="142">
        <f t="shared" si="9"/>
        <v>0</v>
      </c>
      <c r="O15" s="142">
        <f t="shared" si="9"/>
        <v>0</v>
      </c>
      <c r="P15" s="142">
        <f t="shared" si="9"/>
        <v>0</v>
      </c>
      <c r="Q15" s="142">
        <f t="shared" si="9"/>
        <v>0</v>
      </c>
      <c r="R15" s="142">
        <f t="shared" si="9"/>
        <v>0</v>
      </c>
      <c r="S15" s="142">
        <f t="shared" si="9"/>
        <v>0</v>
      </c>
      <c r="T15" s="142">
        <f t="shared" si="9"/>
        <v>0</v>
      </c>
      <c r="U15" s="142">
        <f t="shared" si="9"/>
        <v>0</v>
      </c>
      <c r="V15" s="142">
        <f t="shared" si="9"/>
        <v>0</v>
      </c>
      <c r="W15" s="142">
        <f t="shared" si="9"/>
        <v>0</v>
      </c>
      <c r="X15" s="142">
        <f t="shared" si="7"/>
        <v>0</v>
      </c>
      <c r="Y15" s="142">
        <f t="shared" si="7"/>
        <v>0</v>
      </c>
      <c r="Z15" s="142">
        <f t="shared" si="7"/>
        <v>0</v>
      </c>
      <c r="AA15" s="153">
        <f t="shared" si="7"/>
        <v>0</v>
      </c>
      <c r="AB15" s="98"/>
      <c r="AC15" s="141"/>
      <c r="AD15" s="141"/>
      <c r="AE15" s="141"/>
      <c r="AF15" s="141"/>
      <c r="AG15" s="141"/>
      <c r="AH15" s="141"/>
      <c r="AI15" s="141"/>
      <c r="AJ15" s="141"/>
      <c r="AK15" s="141"/>
    </row>
    <row r="16" spans="2:49" ht="16" customHeight="1" x14ac:dyDescent="0.2">
      <c r="B16" s="126" t="str">
        <f>'Climate impacts'!B52</f>
        <v>Reconstruction costs (CAPEX) (USD)</v>
      </c>
      <c r="C16" s="97">
        <f>'Climate impacts'!D52</f>
        <v>0</v>
      </c>
      <c r="D16" s="245">
        <f>Results!$H$85*'Climate impacts'!L52+(1-Results!$H$85)*'Climate impacts'!K52</f>
        <v>0</v>
      </c>
      <c r="E16" s="246">
        <f>Results!$H$85*'Climate impacts'!N52+(1-Results!$H$85)*'Climate impacts'!M52</f>
        <v>0</v>
      </c>
      <c r="G16" s="138" t="str">
        <f t="shared" si="8"/>
        <v>Reconstruction costs (CAPEX) (USD)</v>
      </c>
      <c r="H16" s="142">
        <f t="shared" si="9"/>
        <v>0</v>
      </c>
      <c r="I16" s="142">
        <f t="shared" si="7"/>
        <v>0</v>
      </c>
      <c r="J16" s="142">
        <f t="shared" si="7"/>
        <v>0</v>
      </c>
      <c r="K16" s="142">
        <f t="shared" si="7"/>
        <v>0</v>
      </c>
      <c r="L16" s="142">
        <f t="shared" si="7"/>
        <v>0</v>
      </c>
      <c r="M16" s="142">
        <f t="shared" si="7"/>
        <v>0</v>
      </c>
      <c r="N16" s="142">
        <f t="shared" si="7"/>
        <v>0</v>
      </c>
      <c r="O16" s="142">
        <f t="shared" si="7"/>
        <v>0</v>
      </c>
      <c r="P16" s="142">
        <f t="shared" si="7"/>
        <v>0</v>
      </c>
      <c r="Q16" s="142">
        <f t="shared" si="7"/>
        <v>0</v>
      </c>
      <c r="R16" s="142">
        <f t="shared" si="7"/>
        <v>0</v>
      </c>
      <c r="S16" s="142">
        <f t="shared" si="7"/>
        <v>0</v>
      </c>
      <c r="T16" s="142">
        <f t="shared" si="7"/>
        <v>0</v>
      </c>
      <c r="U16" s="142">
        <f t="shared" si="7"/>
        <v>0</v>
      </c>
      <c r="V16" s="142">
        <f t="shared" si="7"/>
        <v>0</v>
      </c>
      <c r="W16" s="142">
        <f t="shared" si="7"/>
        <v>0</v>
      </c>
      <c r="X16" s="142">
        <f t="shared" si="7"/>
        <v>0</v>
      </c>
      <c r="Y16" s="142">
        <f t="shared" si="7"/>
        <v>0</v>
      </c>
      <c r="Z16" s="142">
        <f t="shared" si="7"/>
        <v>0</v>
      </c>
      <c r="AA16" s="153">
        <f t="shared" si="7"/>
        <v>0</v>
      </c>
      <c r="AB16" s="98"/>
      <c r="AC16" s="141"/>
      <c r="AD16" s="141"/>
      <c r="AE16" s="141"/>
      <c r="AF16" s="141"/>
      <c r="AG16" s="141"/>
      <c r="AH16" s="141"/>
      <c r="AI16" s="141"/>
      <c r="AJ16" s="141"/>
      <c r="AK16" s="141"/>
    </row>
    <row r="17" spans="2:37" ht="16" customHeight="1" x14ac:dyDescent="0.2">
      <c r="B17" s="126" t="str">
        <f>'Climate impacts'!B53</f>
        <v>Additional out-of-system impacts (USD)</v>
      </c>
      <c r="C17" s="97">
        <f>'Climate impacts'!D53</f>
        <v>0</v>
      </c>
      <c r="D17" s="245">
        <f>Results!$H$85*'Climate impacts'!L53+(1-Results!$H$85)*'Climate impacts'!K53</f>
        <v>0</v>
      </c>
      <c r="E17" s="246">
        <f>Results!$H$85*'Climate impacts'!N53+(1-Results!$H$85)*'Climate impacts'!M53</f>
        <v>0</v>
      </c>
      <c r="G17" s="138" t="str">
        <f t="shared" si="8"/>
        <v>Additional out-of-system impacts (USD)</v>
      </c>
      <c r="H17" s="142">
        <f t="shared" si="9"/>
        <v>0</v>
      </c>
      <c r="I17" s="142">
        <f t="shared" si="7"/>
        <v>0</v>
      </c>
      <c r="J17" s="142">
        <f t="shared" si="7"/>
        <v>0</v>
      </c>
      <c r="K17" s="142">
        <f t="shared" si="7"/>
        <v>0</v>
      </c>
      <c r="L17" s="142">
        <f t="shared" si="7"/>
        <v>0</v>
      </c>
      <c r="M17" s="142">
        <f t="shared" si="7"/>
        <v>0</v>
      </c>
      <c r="N17" s="142">
        <f t="shared" si="7"/>
        <v>0</v>
      </c>
      <c r="O17" s="142">
        <f t="shared" si="7"/>
        <v>0</v>
      </c>
      <c r="P17" s="142">
        <f t="shared" si="7"/>
        <v>0</v>
      </c>
      <c r="Q17" s="142">
        <f t="shared" si="7"/>
        <v>0</v>
      </c>
      <c r="R17" s="142">
        <f t="shared" si="7"/>
        <v>0</v>
      </c>
      <c r="S17" s="142">
        <f t="shared" si="7"/>
        <v>0</v>
      </c>
      <c r="T17" s="142">
        <f t="shared" si="7"/>
        <v>0</v>
      </c>
      <c r="U17" s="142">
        <f t="shared" si="7"/>
        <v>0</v>
      </c>
      <c r="V17" s="142">
        <f t="shared" si="7"/>
        <v>0</v>
      </c>
      <c r="W17" s="142">
        <f t="shared" si="7"/>
        <v>0</v>
      </c>
      <c r="X17" s="142">
        <f t="shared" si="7"/>
        <v>0</v>
      </c>
      <c r="Y17" s="142">
        <f t="shared" si="7"/>
        <v>0</v>
      </c>
      <c r="Z17" s="142">
        <f t="shared" si="7"/>
        <v>0</v>
      </c>
      <c r="AA17" s="153">
        <f t="shared" si="7"/>
        <v>0</v>
      </c>
      <c r="AB17" s="98"/>
      <c r="AC17" s="141"/>
      <c r="AD17" s="141"/>
      <c r="AE17" s="141"/>
      <c r="AF17" s="141"/>
      <c r="AG17" s="141"/>
      <c r="AH17" s="141"/>
      <c r="AI17" s="141"/>
      <c r="AJ17" s="141"/>
      <c r="AK17" s="141"/>
    </row>
    <row r="18" spans="2:37" ht="16" customHeight="1" x14ac:dyDescent="0.2">
      <c r="B18" s="123" t="str">
        <f>'Climate impacts'!B54</f>
        <v xml:space="preserve">Strong intensity level </v>
      </c>
      <c r="C18" s="124"/>
      <c r="D18" s="124"/>
      <c r="E18" s="125"/>
      <c r="G18" s="158" t="str">
        <f>B18</f>
        <v xml:space="preserve">Strong intensity level </v>
      </c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60"/>
      <c r="AB18" s="142"/>
      <c r="AC18" s="141"/>
      <c r="AD18" s="141"/>
      <c r="AE18" s="141"/>
      <c r="AF18" s="141"/>
      <c r="AG18" s="141"/>
      <c r="AH18" s="141"/>
      <c r="AI18" s="141"/>
      <c r="AJ18" s="141"/>
      <c r="AK18" s="141"/>
    </row>
    <row r="19" spans="2:37" ht="16" customHeight="1" x14ac:dyDescent="0.2">
      <c r="B19" s="126" t="str">
        <f>'Climate impacts'!B55</f>
        <v>Return period (years)</v>
      </c>
      <c r="C19" s="97">
        <f>'Climate impacts'!D55</f>
        <v>100</v>
      </c>
      <c r="D19" s="97">
        <f>Results!$H$86*'Climate impacts'!L55+(1-Results!$H$86)*'Climate impacts'!K55</f>
        <v>100</v>
      </c>
      <c r="E19" s="111">
        <f>Results!$H$86*'Climate impacts'!N55+(1-Results!$H$86)*'Climate impacts'!M55</f>
        <v>100</v>
      </c>
      <c r="G19" s="137" t="s">
        <v>83</v>
      </c>
      <c r="H19" s="142">
        <f>IF(H$5&lt;=$D$5,(1/$D19-1/$C19)*(H$5-$C$5)/($D$5-$C$5)+1/$C19,0)+IF(H$5&gt;$D$5,(1/$E19-1/$D19)*(H$5-$D$5)/($E$5-$D$5)+1/$D19,0)</f>
        <v>0.01</v>
      </c>
      <c r="I19" s="142">
        <f t="shared" ref="I19:AA19" si="10">IF(I$5&lt;=$D$5,(1/$D19-1/$C19)*(I$5-$C$5)/($D$5-$C$5)+1/$C19,0)+IF(I$5&gt;$D$5,(1/$E19-1/$D19)*(I$5-$D$5)/($E$5-$D$5)+1/$D19,0)</f>
        <v>0.01</v>
      </c>
      <c r="J19" s="142">
        <f t="shared" si="10"/>
        <v>0.01</v>
      </c>
      <c r="K19" s="142">
        <f t="shared" si="10"/>
        <v>0.01</v>
      </c>
      <c r="L19" s="142">
        <f t="shared" si="10"/>
        <v>0.01</v>
      </c>
      <c r="M19" s="142">
        <f t="shared" si="10"/>
        <v>0.01</v>
      </c>
      <c r="N19" s="142">
        <f t="shared" si="10"/>
        <v>0.01</v>
      </c>
      <c r="O19" s="142">
        <f t="shared" si="10"/>
        <v>0.01</v>
      </c>
      <c r="P19" s="142">
        <f t="shared" si="10"/>
        <v>0.01</v>
      </c>
      <c r="Q19" s="142">
        <f t="shared" si="10"/>
        <v>0.01</v>
      </c>
      <c r="R19" s="142">
        <f t="shared" si="10"/>
        <v>0.01</v>
      </c>
      <c r="S19" s="142">
        <f t="shared" si="10"/>
        <v>0.01</v>
      </c>
      <c r="T19" s="142">
        <f t="shared" si="10"/>
        <v>0.01</v>
      </c>
      <c r="U19" s="142">
        <f t="shared" si="10"/>
        <v>0.01</v>
      </c>
      <c r="V19" s="142">
        <f t="shared" si="10"/>
        <v>0.01</v>
      </c>
      <c r="W19" s="142">
        <f t="shared" si="10"/>
        <v>0.01</v>
      </c>
      <c r="X19" s="142">
        <f t="shared" si="10"/>
        <v>0.01</v>
      </c>
      <c r="Y19" s="142">
        <f t="shared" si="10"/>
        <v>0.01</v>
      </c>
      <c r="Z19" s="142">
        <f t="shared" si="10"/>
        <v>0.01</v>
      </c>
      <c r="AA19" s="153">
        <f t="shared" si="10"/>
        <v>0.01</v>
      </c>
      <c r="AB19" s="98"/>
      <c r="AC19" s="141"/>
      <c r="AD19" s="141"/>
      <c r="AE19" s="141"/>
      <c r="AF19" s="141"/>
      <c r="AG19" s="141"/>
      <c r="AH19" s="141"/>
      <c r="AI19" s="141"/>
      <c r="AJ19" s="141"/>
      <c r="AK19" s="141"/>
    </row>
    <row r="20" spans="2:37" ht="16" customHeight="1" x14ac:dyDescent="0.2">
      <c r="B20" s="126" t="str">
        <f>'Climate impacts'!B56</f>
        <v>Impact on quantity produced (% of yearly output with project)</v>
      </c>
      <c r="C20" s="205">
        <f>'Climate impacts'!D56</f>
        <v>0</v>
      </c>
      <c r="D20" s="205">
        <f>Results!$H$85*'Climate impacts'!L56+(1-Results!$H$85)*'Climate impacts'!K56</f>
        <v>0</v>
      </c>
      <c r="E20" s="206">
        <f>Results!$H$85*'Climate impacts'!N56+(1-Results!$H$85)*'Climate impacts'!M56</f>
        <v>0</v>
      </c>
      <c r="G20" s="138" t="str">
        <f>B20</f>
        <v>Impact on quantity produced (% of yearly output with project)</v>
      </c>
      <c r="H20" s="142">
        <f>IF(H$5&lt;=$D$5,($D20-$C20)*(H$5-$C$5)/($D$5-$C$5)+$C20,0)+IF(H$5&gt;$D$5,($E20-$D20)*(H$5-$D$5)/($E$5-$D$5)+$D20,0)</f>
        <v>0</v>
      </c>
      <c r="I20" s="142">
        <f t="shared" ref="I20:AA23" si="11">IF(I$5&lt;=$D$5,($D20-$C20)*(I$5-$C$5)/($D$5-$C$5)+$C20,0)+IF(I$5&gt;$D$5,($E20-$D20)*(I$5-$D$5)/($E$5-$D$5)+$D20,0)</f>
        <v>0</v>
      </c>
      <c r="J20" s="142">
        <f t="shared" si="11"/>
        <v>0</v>
      </c>
      <c r="K20" s="142">
        <f t="shared" si="11"/>
        <v>0</v>
      </c>
      <c r="L20" s="142">
        <f t="shared" si="11"/>
        <v>0</v>
      </c>
      <c r="M20" s="142">
        <f t="shared" si="11"/>
        <v>0</v>
      </c>
      <c r="N20" s="142">
        <f t="shared" si="11"/>
        <v>0</v>
      </c>
      <c r="O20" s="142">
        <f t="shared" si="11"/>
        <v>0</v>
      </c>
      <c r="P20" s="142">
        <f t="shared" si="11"/>
        <v>0</v>
      </c>
      <c r="Q20" s="142">
        <f t="shared" si="11"/>
        <v>0</v>
      </c>
      <c r="R20" s="142">
        <f t="shared" si="11"/>
        <v>0</v>
      </c>
      <c r="S20" s="142">
        <f t="shared" si="11"/>
        <v>0</v>
      </c>
      <c r="T20" s="142">
        <f t="shared" si="11"/>
        <v>0</v>
      </c>
      <c r="U20" s="142">
        <f t="shared" si="11"/>
        <v>0</v>
      </c>
      <c r="V20" s="142">
        <f t="shared" si="11"/>
        <v>0</v>
      </c>
      <c r="W20" s="142">
        <f t="shared" si="11"/>
        <v>0</v>
      </c>
      <c r="X20" s="142">
        <f t="shared" si="11"/>
        <v>0</v>
      </c>
      <c r="Y20" s="142">
        <f t="shared" si="11"/>
        <v>0</v>
      </c>
      <c r="Z20" s="142">
        <f t="shared" si="11"/>
        <v>0</v>
      </c>
      <c r="AA20" s="153">
        <f t="shared" si="11"/>
        <v>0</v>
      </c>
      <c r="AB20" s="98"/>
      <c r="AC20" s="141"/>
      <c r="AD20" s="141"/>
      <c r="AE20" s="141"/>
      <c r="AF20" s="141"/>
      <c r="AG20" s="141"/>
      <c r="AH20" s="141"/>
      <c r="AI20" s="141"/>
      <c r="AJ20" s="141"/>
      <c r="AK20" s="141"/>
    </row>
    <row r="21" spans="2:37" ht="16" customHeight="1" x14ac:dyDescent="0.2">
      <c r="B21" s="126" t="str">
        <f>'Climate impacts'!B57</f>
        <v>Impact on quantity produced (% of yearly output without project)</v>
      </c>
      <c r="C21" s="205">
        <f>'Climate impacts'!D57</f>
        <v>0</v>
      </c>
      <c r="D21" s="205">
        <f>Results!$H$85*'Climate impacts'!L57+(1-Results!$H$85)*'Climate impacts'!K57</f>
        <v>0</v>
      </c>
      <c r="E21" s="206">
        <f>Results!$H$85*'Climate impacts'!N57+(1-Results!$H$85)*'Climate impacts'!M57</f>
        <v>0</v>
      </c>
      <c r="G21" s="138" t="str">
        <f t="shared" ref="G21:G23" si="12">B21</f>
        <v>Impact on quantity produced (% of yearly output without project)</v>
      </c>
      <c r="H21" s="142">
        <f t="shared" ref="H21:W23" si="13">IF(H$5&lt;=$D$5,($D21-$C21)*(H$5-$C$5)/($D$5-$C$5)+$C21,0)+IF(H$5&gt;$D$5,($E21-$D21)*(H$5-$D$5)/($E$5-$D$5)+$D21,0)</f>
        <v>0</v>
      </c>
      <c r="I21" s="142">
        <f t="shared" si="13"/>
        <v>0</v>
      </c>
      <c r="J21" s="142">
        <f t="shared" si="13"/>
        <v>0</v>
      </c>
      <c r="K21" s="142">
        <f t="shared" si="13"/>
        <v>0</v>
      </c>
      <c r="L21" s="142">
        <f t="shared" si="13"/>
        <v>0</v>
      </c>
      <c r="M21" s="142">
        <f t="shared" si="13"/>
        <v>0</v>
      </c>
      <c r="N21" s="142">
        <f t="shared" si="13"/>
        <v>0</v>
      </c>
      <c r="O21" s="142">
        <f t="shared" si="13"/>
        <v>0</v>
      </c>
      <c r="P21" s="142">
        <f t="shared" si="13"/>
        <v>0</v>
      </c>
      <c r="Q21" s="142">
        <f t="shared" si="13"/>
        <v>0</v>
      </c>
      <c r="R21" s="142">
        <f t="shared" si="13"/>
        <v>0</v>
      </c>
      <c r="S21" s="142">
        <f t="shared" si="13"/>
        <v>0</v>
      </c>
      <c r="T21" s="142">
        <f t="shared" si="13"/>
        <v>0</v>
      </c>
      <c r="U21" s="142">
        <f t="shared" si="13"/>
        <v>0</v>
      </c>
      <c r="V21" s="142">
        <f t="shared" si="13"/>
        <v>0</v>
      </c>
      <c r="W21" s="142">
        <f t="shared" si="13"/>
        <v>0</v>
      </c>
      <c r="X21" s="142">
        <f t="shared" si="11"/>
        <v>0</v>
      </c>
      <c r="Y21" s="142">
        <f t="shared" si="11"/>
        <v>0</v>
      </c>
      <c r="Z21" s="142">
        <f t="shared" si="11"/>
        <v>0</v>
      </c>
      <c r="AA21" s="153">
        <f t="shared" si="11"/>
        <v>0</v>
      </c>
      <c r="AB21" s="98"/>
      <c r="AC21" s="141"/>
      <c r="AD21" s="141"/>
      <c r="AE21" s="141"/>
      <c r="AF21" s="141"/>
      <c r="AG21" s="141"/>
      <c r="AH21" s="141"/>
      <c r="AI21" s="141"/>
      <c r="AJ21" s="141"/>
      <c r="AK21" s="141"/>
    </row>
    <row r="22" spans="2:37" ht="16" customHeight="1" x14ac:dyDescent="0.2">
      <c r="B22" s="126" t="str">
        <f>'Climate impacts'!B58</f>
        <v>Reconstruction costs (CAPEX) (USD)</v>
      </c>
      <c r="C22" s="97">
        <f>'Climate impacts'!D58</f>
        <v>0</v>
      </c>
      <c r="D22" s="245">
        <f>Results!$H$85*'Climate impacts'!L58+(1-Results!$H$85)*'Climate impacts'!K58</f>
        <v>0</v>
      </c>
      <c r="E22" s="246">
        <f>Results!$H$85*'Climate impacts'!N58+(1-Results!$H$85)*'Climate impacts'!M58</f>
        <v>0</v>
      </c>
      <c r="G22" s="138" t="str">
        <f t="shared" si="12"/>
        <v>Reconstruction costs (CAPEX) (USD)</v>
      </c>
      <c r="H22" s="142">
        <f t="shared" si="13"/>
        <v>0</v>
      </c>
      <c r="I22" s="142">
        <f t="shared" si="11"/>
        <v>0</v>
      </c>
      <c r="J22" s="142">
        <f t="shared" si="11"/>
        <v>0</v>
      </c>
      <c r="K22" s="142">
        <f t="shared" si="11"/>
        <v>0</v>
      </c>
      <c r="L22" s="142">
        <f t="shared" si="11"/>
        <v>0</v>
      </c>
      <c r="M22" s="142">
        <f t="shared" si="11"/>
        <v>0</v>
      </c>
      <c r="N22" s="142">
        <f t="shared" si="11"/>
        <v>0</v>
      </c>
      <c r="O22" s="142">
        <f t="shared" si="11"/>
        <v>0</v>
      </c>
      <c r="P22" s="142">
        <f t="shared" si="11"/>
        <v>0</v>
      </c>
      <c r="Q22" s="142">
        <f t="shared" si="11"/>
        <v>0</v>
      </c>
      <c r="R22" s="142">
        <f t="shared" si="11"/>
        <v>0</v>
      </c>
      <c r="S22" s="142">
        <f t="shared" si="11"/>
        <v>0</v>
      </c>
      <c r="T22" s="142">
        <f t="shared" si="11"/>
        <v>0</v>
      </c>
      <c r="U22" s="142">
        <f t="shared" si="11"/>
        <v>0</v>
      </c>
      <c r="V22" s="142">
        <f t="shared" si="11"/>
        <v>0</v>
      </c>
      <c r="W22" s="142">
        <f t="shared" si="11"/>
        <v>0</v>
      </c>
      <c r="X22" s="142">
        <f t="shared" si="11"/>
        <v>0</v>
      </c>
      <c r="Y22" s="142">
        <f t="shared" si="11"/>
        <v>0</v>
      </c>
      <c r="Z22" s="142">
        <f t="shared" si="11"/>
        <v>0</v>
      </c>
      <c r="AA22" s="153">
        <f t="shared" si="11"/>
        <v>0</v>
      </c>
      <c r="AB22" s="98"/>
      <c r="AC22" s="141"/>
      <c r="AD22" s="141"/>
      <c r="AE22" s="141"/>
      <c r="AF22" s="141"/>
      <c r="AG22" s="141"/>
      <c r="AH22" s="141"/>
      <c r="AI22" s="141"/>
      <c r="AJ22" s="141"/>
      <c r="AK22" s="141"/>
    </row>
    <row r="23" spans="2:37" ht="16" customHeight="1" x14ac:dyDescent="0.2">
      <c r="B23" s="126" t="str">
        <f>'Climate impacts'!B59</f>
        <v>Additional out-of-system impacts (USD)</v>
      </c>
      <c r="C23" s="97">
        <f>'Climate impacts'!D59</f>
        <v>0</v>
      </c>
      <c r="D23" s="245">
        <f>Results!$H$85*'Climate impacts'!L59+(1-Results!$H$85)*'Climate impacts'!K59</f>
        <v>0</v>
      </c>
      <c r="E23" s="246">
        <f>Results!$H$85*'Climate impacts'!N59+(1-Results!$H$85)*'Climate impacts'!M59</f>
        <v>0</v>
      </c>
      <c r="G23" s="138" t="str">
        <f t="shared" si="12"/>
        <v>Additional out-of-system impacts (USD)</v>
      </c>
      <c r="H23" s="142">
        <f t="shared" si="13"/>
        <v>0</v>
      </c>
      <c r="I23" s="142">
        <f t="shared" si="11"/>
        <v>0</v>
      </c>
      <c r="J23" s="142">
        <f t="shared" si="11"/>
        <v>0</v>
      </c>
      <c r="K23" s="142">
        <f t="shared" si="11"/>
        <v>0</v>
      </c>
      <c r="L23" s="142">
        <f t="shared" si="11"/>
        <v>0</v>
      </c>
      <c r="M23" s="142">
        <f t="shared" si="11"/>
        <v>0</v>
      </c>
      <c r="N23" s="142">
        <f t="shared" si="11"/>
        <v>0</v>
      </c>
      <c r="O23" s="142">
        <f t="shared" si="11"/>
        <v>0</v>
      </c>
      <c r="P23" s="142">
        <f t="shared" si="11"/>
        <v>0</v>
      </c>
      <c r="Q23" s="142">
        <f t="shared" si="11"/>
        <v>0</v>
      </c>
      <c r="R23" s="142">
        <f t="shared" si="11"/>
        <v>0</v>
      </c>
      <c r="S23" s="142">
        <f t="shared" si="11"/>
        <v>0</v>
      </c>
      <c r="T23" s="142">
        <f t="shared" si="11"/>
        <v>0</v>
      </c>
      <c r="U23" s="142">
        <f t="shared" si="11"/>
        <v>0</v>
      </c>
      <c r="V23" s="142">
        <f t="shared" si="11"/>
        <v>0</v>
      </c>
      <c r="W23" s="142">
        <f t="shared" si="11"/>
        <v>0</v>
      </c>
      <c r="X23" s="142">
        <f t="shared" si="11"/>
        <v>0</v>
      </c>
      <c r="Y23" s="142">
        <f t="shared" si="11"/>
        <v>0</v>
      </c>
      <c r="Z23" s="142">
        <f t="shared" si="11"/>
        <v>0</v>
      </c>
      <c r="AA23" s="153">
        <f t="shared" si="11"/>
        <v>0</v>
      </c>
      <c r="AB23" s="98"/>
      <c r="AC23" s="141"/>
      <c r="AD23" s="141"/>
      <c r="AE23" s="141"/>
      <c r="AF23" s="141"/>
      <c r="AG23" s="141"/>
      <c r="AH23" s="141"/>
      <c r="AI23" s="141"/>
      <c r="AJ23" s="141"/>
      <c r="AK23" s="141"/>
    </row>
    <row r="24" spans="2:37" ht="16" customHeight="1" x14ac:dyDescent="0.2">
      <c r="B24" s="123" t="str">
        <f>'Climate impacts'!B60</f>
        <v xml:space="preserve">Extreme intensity level </v>
      </c>
      <c r="C24" s="124"/>
      <c r="D24" s="124"/>
      <c r="E24" s="125"/>
      <c r="G24" s="158" t="str">
        <f>B24</f>
        <v xml:space="preserve">Extreme intensity level </v>
      </c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60"/>
      <c r="AB24" s="142"/>
      <c r="AC24" s="141"/>
      <c r="AD24" s="141"/>
      <c r="AE24" s="141"/>
      <c r="AF24" s="141"/>
      <c r="AG24" s="141"/>
      <c r="AH24" s="141"/>
      <c r="AI24" s="141"/>
      <c r="AJ24" s="141"/>
      <c r="AK24" s="141"/>
    </row>
    <row r="25" spans="2:37" ht="16" customHeight="1" x14ac:dyDescent="0.2">
      <c r="B25" s="126" t="str">
        <f>'Climate impacts'!B61</f>
        <v>Return period (years)</v>
      </c>
      <c r="C25" s="97">
        <f>'Climate impacts'!D61</f>
        <v>1000</v>
      </c>
      <c r="D25" s="97">
        <f>Results!$H$86*'Climate impacts'!L61+(1-Results!$H$86)*'Climate impacts'!K61</f>
        <v>1000</v>
      </c>
      <c r="E25" s="111">
        <f>Results!$H$86*'Climate impacts'!N61+(1-Results!$H$86)*'Climate impacts'!M61</f>
        <v>1000</v>
      </c>
      <c r="G25" s="137" t="s">
        <v>83</v>
      </c>
      <c r="H25" s="142">
        <f>IF(H$5&lt;=$D$5,(1/$D25-1/$C25)*(H$5-$C$5)/($D$5-$C$5)+1/$C25,0)+IF(H$5&gt;$D$5,(1/$E25-1/$D25)*(H$5-$D$5)/($E$5-$D$5)+1/$D25,0)</f>
        <v>1E-3</v>
      </c>
      <c r="I25" s="142">
        <f t="shared" ref="I25:AA25" si="14">IF(I$5&lt;=$D$5,(1/$D25-1/$C25)*(I$5-$C$5)/($D$5-$C$5)+1/$C25,0)+IF(I$5&gt;$D$5,(1/$E25-1/$D25)*(I$5-$D$5)/($E$5-$D$5)+1/$D25,0)</f>
        <v>1E-3</v>
      </c>
      <c r="J25" s="142">
        <f t="shared" si="14"/>
        <v>1E-3</v>
      </c>
      <c r="K25" s="142">
        <f t="shared" si="14"/>
        <v>1E-3</v>
      </c>
      <c r="L25" s="142">
        <f t="shared" si="14"/>
        <v>1E-3</v>
      </c>
      <c r="M25" s="142">
        <f t="shared" si="14"/>
        <v>1E-3</v>
      </c>
      <c r="N25" s="142">
        <f t="shared" si="14"/>
        <v>1E-3</v>
      </c>
      <c r="O25" s="142">
        <f t="shared" si="14"/>
        <v>1E-3</v>
      </c>
      <c r="P25" s="142">
        <f t="shared" si="14"/>
        <v>1E-3</v>
      </c>
      <c r="Q25" s="142">
        <f t="shared" si="14"/>
        <v>1E-3</v>
      </c>
      <c r="R25" s="142">
        <f t="shared" si="14"/>
        <v>1E-3</v>
      </c>
      <c r="S25" s="142">
        <f t="shared" si="14"/>
        <v>1E-3</v>
      </c>
      <c r="T25" s="142">
        <f t="shared" si="14"/>
        <v>1E-3</v>
      </c>
      <c r="U25" s="142">
        <f t="shared" si="14"/>
        <v>1E-3</v>
      </c>
      <c r="V25" s="142">
        <f t="shared" si="14"/>
        <v>1E-3</v>
      </c>
      <c r="W25" s="142">
        <f t="shared" si="14"/>
        <v>1E-3</v>
      </c>
      <c r="X25" s="142">
        <f t="shared" si="14"/>
        <v>1E-3</v>
      </c>
      <c r="Y25" s="142">
        <f t="shared" si="14"/>
        <v>1E-3</v>
      </c>
      <c r="Z25" s="142">
        <f t="shared" si="14"/>
        <v>1E-3</v>
      </c>
      <c r="AA25" s="153">
        <f t="shared" si="14"/>
        <v>1E-3</v>
      </c>
      <c r="AB25" s="98"/>
      <c r="AC25" s="141"/>
      <c r="AD25" s="141"/>
      <c r="AE25" s="141"/>
      <c r="AF25" s="141"/>
      <c r="AG25" s="141"/>
      <c r="AH25" s="141"/>
      <c r="AI25" s="141"/>
      <c r="AJ25" s="141"/>
      <c r="AK25" s="141"/>
    </row>
    <row r="26" spans="2:37" ht="16" customHeight="1" x14ac:dyDescent="0.2">
      <c r="B26" s="126" t="str">
        <f>'Climate impacts'!B62</f>
        <v>Impact on quantity produced (% of yearly output with project)</v>
      </c>
      <c r="C26" s="205">
        <f>'Climate impacts'!D62</f>
        <v>0</v>
      </c>
      <c r="D26" s="205">
        <f>Results!$H$85*'Climate impacts'!L62+(1-Results!$H$85)*'Climate impacts'!K62</f>
        <v>0</v>
      </c>
      <c r="E26" s="206">
        <f>Results!$H$85*'Climate impacts'!N62+(1-Results!$H$85)*'Climate impacts'!M62</f>
        <v>0</v>
      </c>
      <c r="G26" s="138" t="str">
        <f>B26</f>
        <v>Impact on quantity produced (% of yearly output with project)</v>
      </c>
      <c r="H26" s="142">
        <f>IF(H$5&lt;=$D$5,($D26-$C26)*(H$5-$C$5)/($D$5-$C$5)+$C26,0)+IF(H$5&gt;$D$5,($E26-$D26)*(H$5-$D$5)/($E$5-$D$5)+$D26,0)</f>
        <v>0</v>
      </c>
      <c r="I26" s="142">
        <f t="shared" ref="I26:AA29" si="15">IF(I$5&lt;=$D$5,($D26-$C26)*(I$5-$C$5)/($D$5-$C$5)+$C26,0)+IF(I$5&gt;$D$5,($E26-$D26)*(I$5-$D$5)/($E$5-$D$5)+$D26,0)</f>
        <v>0</v>
      </c>
      <c r="J26" s="142">
        <f t="shared" si="15"/>
        <v>0</v>
      </c>
      <c r="K26" s="142">
        <f t="shared" si="15"/>
        <v>0</v>
      </c>
      <c r="L26" s="142">
        <f t="shared" si="15"/>
        <v>0</v>
      </c>
      <c r="M26" s="142">
        <f t="shared" si="15"/>
        <v>0</v>
      </c>
      <c r="N26" s="142">
        <f t="shared" si="15"/>
        <v>0</v>
      </c>
      <c r="O26" s="142">
        <f t="shared" si="15"/>
        <v>0</v>
      </c>
      <c r="P26" s="142">
        <f t="shared" si="15"/>
        <v>0</v>
      </c>
      <c r="Q26" s="142">
        <f t="shared" si="15"/>
        <v>0</v>
      </c>
      <c r="R26" s="142">
        <f t="shared" si="15"/>
        <v>0</v>
      </c>
      <c r="S26" s="142">
        <f t="shared" si="15"/>
        <v>0</v>
      </c>
      <c r="T26" s="142">
        <f t="shared" si="15"/>
        <v>0</v>
      </c>
      <c r="U26" s="142">
        <f t="shared" si="15"/>
        <v>0</v>
      </c>
      <c r="V26" s="142">
        <f t="shared" si="15"/>
        <v>0</v>
      </c>
      <c r="W26" s="142">
        <f t="shared" si="15"/>
        <v>0</v>
      </c>
      <c r="X26" s="142">
        <f t="shared" si="15"/>
        <v>0</v>
      </c>
      <c r="Y26" s="142">
        <f t="shared" si="15"/>
        <v>0</v>
      </c>
      <c r="Z26" s="142">
        <f t="shared" si="15"/>
        <v>0</v>
      </c>
      <c r="AA26" s="153">
        <f t="shared" si="15"/>
        <v>0</v>
      </c>
      <c r="AB26" s="98"/>
      <c r="AC26" s="141"/>
      <c r="AD26" s="141"/>
      <c r="AE26" s="141"/>
      <c r="AF26" s="141"/>
      <c r="AG26" s="141"/>
      <c r="AH26" s="141"/>
      <c r="AI26" s="141"/>
      <c r="AJ26" s="141"/>
      <c r="AK26" s="141"/>
    </row>
    <row r="27" spans="2:37" ht="16" customHeight="1" x14ac:dyDescent="0.2">
      <c r="B27" s="126" t="str">
        <f>'Climate impacts'!B63</f>
        <v>Impact on quantity produced (% of yearly output without project)</v>
      </c>
      <c r="C27" s="205">
        <f>'Climate impacts'!D63</f>
        <v>0</v>
      </c>
      <c r="D27" s="205">
        <f>Results!$H$85*'Climate impacts'!L63+(1-Results!$H$85)*'Climate impacts'!K63</f>
        <v>0</v>
      </c>
      <c r="E27" s="206">
        <f>Results!$H$85*'Climate impacts'!N63+(1-Results!$H$85)*'Climate impacts'!M63</f>
        <v>0</v>
      </c>
      <c r="G27" s="138" t="str">
        <f t="shared" ref="G27:G29" si="16">B27</f>
        <v>Impact on quantity produced (% of yearly output without project)</v>
      </c>
      <c r="H27" s="142">
        <f t="shared" ref="H27:W29" si="17">IF(H$5&lt;=$D$5,($D27-$C27)*(H$5-$C$5)/($D$5-$C$5)+$C27,0)+IF(H$5&gt;$D$5,($E27-$D27)*(H$5-$D$5)/($E$5-$D$5)+$D27,0)</f>
        <v>0</v>
      </c>
      <c r="I27" s="142">
        <f t="shared" si="17"/>
        <v>0</v>
      </c>
      <c r="J27" s="142">
        <f t="shared" si="17"/>
        <v>0</v>
      </c>
      <c r="K27" s="142">
        <f t="shared" si="17"/>
        <v>0</v>
      </c>
      <c r="L27" s="142">
        <f t="shared" si="17"/>
        <v>0</v>
      </c>
      <c r="M27" s="142">
        <f t="shared" si="17"/>
        <v>0</v>
      </c>
      <c r="N27" s="142">
        <f t="shared" si="17"/>
        <v>0</v>
      </c>
      <c r="O27" s="142">
        <f t="shared" si="17"/>
        <v>0</v>
      </c>
      <c r="P27" s="142">
        <f t="shared" si="17"/>
        <v>0</v>
      </c>
      <c r="Q27" s="142">
        <f t="shared" si="17"/>
        <v>0</v>
      </c>
      <c r="R27" s="142">
        <f t="shared" si="17"/>
        <v>0</v>
      </c>
      <c r="S27" s="142">
        <f t="shared" si="17"/>
        <v>0</v>
      </c>
      <c r="T27" s="142">
        <f t="shared" si="17"/>
        <v>0</v>
      </c>
      <c r="U27" s="142">
        <f t="shared" si="17"/>
        <v>0</v>
      </c>
      <c r="V27" s="142">
        <f t="shared" si="17"/>
        <v>0</v>
      </c>
      <c r="W27" s="142">
        <f t="shared" si="17"/>
        <v>0</v>
      </c>
      <c r="X27" s="142">
        <f t="shared" si="15"/>
        <v>0</v>
      </c>
      <c r="Y27" s="142">
        <f t="shared" si="15"/>
        <v>0</v>
      </c>
      <c r="Z27" s="142">
        <f t="shared" si="15"/>
        <v>0</v>
      </c>
      <c r="AA27" s="153">
        <f t="shared" si="15"/>
        <v>0</v>
      </c>
      <c r="AB27" s="98"/>
      <c r="AC27" s="141"/>
      <c r="AD27" s="141"/>
      <c r="AE27" s="141"/>
      <c r="AF27" s="141"/>
      <c r="AG27" s="141"/>
      <c r="AH27" s="141"/>
      <c r="AI27" s="141"/>
      <c r="AJ27" s="141"/>
      <c r="AK27" s="141"/>
    </row>
    <row r="28" spans="2:37" ht="16" customHeight="1" x14ac:dyDescent="0.2">
      <c r="B28" s="126" t="str">
        <f>'Climate impacts'!B64</f>
        <v>Reconstruction costs (CAPEX) (USD)</v>
      </c>
      <c r="C28" s="97">
        <f>'Climate impacts'!D64</f>
        <v>0</v>
      </c>
      <c r="D28" s="245">
        <f>Results!$H$85*'Climate impacts'!L64+(1-Results!$H$85)*'Climate impacts'!K64</f>
        <v>0</v>
      </c>
      <c r="E28" s="246">
        <f>Results!$H$85*'Climate impacts'!N64+(1-Results!$H$85)*'Climate impacts'!M64</f>
        <v>0</v>
      </c>
      <c r="G28" s="138" t="str">
        <f t="shared" si="16"/>
        <v>Reconstruction costs (CAPEX) (USD)</v>
      </c>
      <c r="H28" s="142">
        <f t="shared" si="17"/>
        <v>0</v>
      </c>
      <c r="I28" s="142">
        <f t="shared" si="15"/>
        <v>0</v>
      </c>
      <c r="J28" s="142">
        <f t="shared" si="15"/>
        <v>0</v>
      </c>
      <c r="K28" s="142">
        <f t="shared" si="15"/>
        <v>0</v>
      </c>
      <c r="L28" s="142">
        <f t="shared" si="15"/>
        <v>0</v>
      </c>
      <c r="M28" s="142">
        <f t="shared" si="15"/>
        <v>0</v>
      </c>
      <c r="N28" s="142">
        <f t="shared" si="15"/>
        <v>0</v>
      </c>
      <c r="O28" s="142">
        <f t="shared" si="15"/>
        <v>0</v>
      </c>
      <c r="P28" s="142">
        <f t="shared" si="15"/>
        <v>0</v>
      </c>
      <c r="Q28" s="142">
        <f t="shared" si="15"/>
        <v>0</v>
      </c>
      <c r="R28" s="142">
        <f t="shared" si="15"/>
        <v>0</v>
      </c>
      <c r="S28" s="142">
        <f t="shared" si="15"/>
        <v>0</v>
      </c>
      <c r="T28" s="142">
        <f t="shared" si="15"/>
        <v>0</v>
      </c>
      <c r="U28" s="142">
        <f t="shared" si="15"/>
        <v>0</v>
      </c>
      <c r="V28" s="142">
        <f t="shared" si="15"/>
        <v>0</v>
      </c>
      <c r="W28" s="142">
        <f t="shared" si="15"/>
        <v>0</v>
      </c>
      <c r="X28" s="142">
        <f t="shared" si="15"/>
        <v>0</v>
      </c>
      <c r="Y28" s="142">
        <f t="shared" si="15"/>
        <v>0</v>
      </c>
      <c r="Z28" s="142">
        <f t="shared" si="15"/>
        <v>0</v>
      </c>
      <c r="AA28" s="153">
        <f t="shared" si="15"/>
        <v>0</v>
      </c>
      <c r="AB28" s="98"/>
      <c r="AC28" s="141"/>
      <c r="AD28" s="141"/>
      <c r="AE28" s="141"/>
      <c r="AF28" s="141"/>
      <c r="AG28" s="141"/>
      <c r="AH28" s="141"/>
      <c r="AI28" s="141"/>
      <c r="AJ28" s="141"/>
      <c r="AK28" s="141"/>
    </row>
    <row r="29" spans="2:37" ht="16" customHeight="1" thickBot="1" x14ac:dyDescent="0.25">
      <c r="B29" s="127" t="str">
        <f>'Climate impacts'!B65</f>
        <v>Additional out-of-system impacts (USD)</v>
      </c>
      <c r="C29" s="112">
        <f>'Climate impacts'!D65</f>
        <v>0</v>
      </c>
      <c r="D29" s="247">
        <f>Results!$H$85*'Climate impacts'!L65+(1-Results!$H$85)*'Climate impacts'!K65</f>
        <v>0</v>
      </c>
      <c r="E29" s="248">
        <f>Results!$H$85*'Climate impacts'!N65+(1-Results!$H$85)*'Climate impacts'!M65</f>
        <v>0</v>
      </c>
      <c r="F29" s="114"/>
      <c r="G29" s="139" t="str">
        <f t="shared" si="16"/>
        <v>Additional out-of-system impacts (USD)</v>
      </c>
      <c r="H29" s="154">
        <f t="shared" si="17"/>
        <v>0</v>
      </c>
      <c r="I29" s="154">
        <f t="shared" si="15"/>
        <v>0</v>
      </c>
      <c r="J29" s="154">
        <f t="shared" si="15"/>
        <v>0</v>
      </c>
      <c r="K29" s="154">
        <f t="shared" si="15"/>
        <v>0</v>
      </c>
      <c r="L29" s="154">
        <f t="shared" si="15"/>
        <v>0</v>
      </c>
      <c r="M29" s="154">
        <f t="shared" si="15"/>
        <v>0</v>
      </c>
      <c r="N29" s="154">
        <f t="shared" si="15"/>
        <v>0</v>
      </c>
      <c r="O29" s="154">
        <f t="shared" si="15"/>
        <v>0</v>
      </c>
      <c r="P29" s="154">
        <f t="shared" si="15"/>
        <v>0</v>
      </c>
      <c r="Q29" s="154">
        <f t="shared" si="15"/>
        <v>0</v>
      </c>
      <c r="R29" s="154">
        <f t="shared" si="15"/>
        <v>0</v>
      </c>
      <c r="S29" s="154">
        <f t="shared" si="15"/>
        <v>0</v>
      </c>
      <c r="T29" s="154">
        <f t="shared" si="15"/>
        <v>0</v>
      </c>
      <c r="U29" s="154">
        <f t="shared" si="15"/>
        <v>0</v>
      </c>
      <c r="V29" s="154">
        <f t="shared" si="15"/>
        <v>0</v>
      </c>
      <c r="W29" s="154">
        <f t="shared" si="15"/>
        <v>0</v>
      </c>
      <c r="X29" s="154">
        <f t="shared" si="15"/>
        <v>0</v>
      </c>
      <c r="Y29" s="154">
        <f t="shared" si="15"/>
        <v>0</v>
      </c>
      <c r="Z29" s="154">
        <f t="shared" si="15"/>
        <v>0</v>
      </c>
      <c r="AA29" s="155">
        <f t="shared" si="15"/>
        <v>0</v>
      </c>
      <c r="AB29" s="98"/>
      <c r="AC29" s="141"/>
      <c r="AD29" s="141"/>
      <c r="AE29" s="141"/>
      <c r="AF29" s="141"/>
      <c r="AG29" s="141"/>
      <c r="AH29" s="141"/>
      <c r="AI29" s="141"/>
      <c r="AJ29" s="141"/>
      <c r="AK29" s="141"/>
    </row>
    <row r="30" spans="2:37" ht="16" customHeight="1" x14ac:dyDescent="0.2">
      <c r="B30" s="118"/>
      <c r="C30" s="1" t="s">
        <v>18</v>
      </c>
      <c r="D30" s="1"/>
      <c r="F30" s="114"/>
      <c r="G30" s="115"/>
      <c r="H30" s="114"/>
      <c r="J30" s="30"/>
      <c r="K30" s="30"/>
      <c r="L30" s="30"/>
      <c r="M30" s="30"/>
      <c r="N30" s="30"/>
      <c r="O30" s="30"/>
      <c r="P30" s="14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2:37" ht="16" customHeight="1" x14ac:dyDescent="0.2">
      <c r="B31" s="118"/>
      <c r="C31" s="1"/>
      <c r="D31" s="1"/>
      <c r="F31" s="114"/>
      <c r="G31" s="115"/>
      <c r="H31" s="114"/>
      <c r="J31" s="30"/>
      <c r="K31" s="30"/>
      <c r="L31" s="30"/>
      <c r="M31" s="30"/>
      <c r="N31" s="30"/>
      <c r="O31" s="30"/>
      <c r="P31" s="14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2:37" ht="16" customHeight="1" thickBot="1" x14ac:dyDescent="0.25">
      <c r="B32" s="166" t="str">
        <f>'Climate impacts'!C36</f>
        <v>Landslides</v>
      </c>
      <c r="C32" s="1"/>
      <c r="D32" s="1"/>
      <c r="F32" s="115"/>
      <c r="G32" s="166" t="str">
        <f>'Climate impacts'!C36</f>
        <v>Landslides</v>
      </c>
      <c r="H32" s="114"/>
      <c r="J32" s="30"/>
      <c r="K32" s="30"/>
      <c r="L32" s="30"/>
      <c r="M32" s="30"/>
      <c r="N32" s="30"/>
      <c r="O32" s="30"/>
      <c r="P32" s="14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C32" s="166" t="str">
        <f>'Climate impacts'!C36</f>
        <v>Landslides</v>
      </c>
    </row>
    <row r="33" spans="2:50" ht="16" customHeight="1" x14ac:dyDescent="0.2">
      <c r="B33" s="108"/>
      <c r="C33" s="128">
        <f>'Baseline scenario'!D4</f>
        <v>2022</v>
      </c>
      <c r="D33" s="128">
        <f>'Climate impacts'!K68</f>
        <v>2030</v>
      </c>
      <c r="E33" s="129">
        <f>'Climate impacts'!M68</f>
        <v>2050</v>
      </c>
      <c r="F33" s="115"/>
      <c r="G33" s="38"/>
      <c r="H33" s="109">
        <f t="shared" ref="H33:AA33" si="18">H5</f>
        <v>2022</v>
      </c>
      <c r="I33" s="109">
        <f t="shared" si="18"/>
        <v>2023</v>
      </c>
      <c r="J33" s="109">
        <f t="shared" si="18"/>
        <v>2024</v>
      </c>
      <c r="K33" s="109">
        <f t="shared" si="18"/>
        <v>2025</v>
      </c>
      <c r="L33" s="109">
        <f t="shared" si="18"/>
        <v>2026</v>
      </c>
      <c r="M33" s="109">
        <f t="shared" si="18"/>
        <v>2027</v>
      </c>
      <c r="N33" s="109">
        <f t="shared" si="18"/>
        <v>2028</v>
      </c>
      <c r="O33" s="109">
        <f t="shared" si="18"/>
        <v>2029</v>
      </c>
      <c r="P33" s="109">
        <f t="shared" si="18"/>
        <v>2030</v>
      </c>
      <c r="Q33" s="109">
        <f t="shared" si="18"/>
        <v>2031</v>
      </c>
      <c r="R33" s="109">
        <f t="shared" si="18"/>
        <v>2032</v>
      </c>
      <c r="S33" s="109">
        <f t="shared" si="18"/>
        <v>2033</v>
      </c>
      <c r="T33" s="109">
        <f t="shared" si="18"/>
        <v>2034</v>
      </c>
      <c r="U33" s="109">
        <f t="shared" si="18"/>
        <v>2035</v>
      </c>
      <c r="V33" s="109">
        <f t="shared" si="18"/>
        <v>2036</v>
      </c>
      <c r="W33" s="109">
        <f t="shared" si="18"/>
        <v>2037</v>
      </c>
      <c r="X33" s="109">
        <f t="shared" si="18"/>
        <v>2038</v>
      </c>
      <c r="Y33" s="109">
        <f t="shared" si="18"/>
        <v>2039</v>
      </c>
      <c r="Z33" s="109">
        <f t="shared" si="18"/>
        <v>2040</v>
      </c>
      <c r="AA33" s="110">
        <f t="shared" si="18"/>
        <v>2041</v>
      </c>
      <c r="AC33" s="182"/>
      <c r="AD33" s="177">
        <f>H33</f>
        <v>2022</v>
      </c>
      <c r="AE33" s="177">
        <f t="shared" ref="AE33:AW33" si="19">I33</f>
        <v>2023</v>
      </c>
      <c r="AF33" s="177">
        <f t="shared" si="19"/>
        <v>2024</v>
      </c>
      <c r="AG33" s="177">
        <f t="shared" si="19"/>
        <v>2025</v>
      </c>
      <c r="AH33" s="177">
        <f t="shared" si="19"/>
        <v>2026</v>
      </c>
      <c r="AI33" s="177">
        <f t="shared" si="19"/>
        <v>2027</v>
      </c>
      <c r="AJ33" s="177">
        <f t="shared" si="19"/>
        <v>2028</v>
      </c>
      <c r="AK33" s="177">
        <f t="shared" si="19"/>
        <v>2029</v>
      </c>
      <c r="AL33" s="177">
        <f t="shared" si="19"/>
        <v>2030</v>
      </c>
      <c r="AM33" s="177">
        <f t="shared" si="19"/>
        <v>2031</v>
      </c>
      <c r="AN33" s="177">
        <f t="shared" si="19"/>
        <v>2032</v>
      </c>
      <c r="AO33" s="177">
        <f t="shared" si="19"/>
        <v>2033</v>
      </c>
      <c r="AP33" s="177">
        <f t="shared" si="19"/>
        <v>2034</v>
      </c>
      <c r="AQ33" s="177">
        <f t="shared" si="19"/>
        <v>2035</v>
      </c>
      <c r="AR33" s="177">
        <f t="shared" si="19"/>
        <v>2036</v>
      </c>
      <c r="AS33" s="177">
        <f t="shared" si="19"/>
        <v>2037</v>
      </c>
      <c r="AT33" s="177">
        <f t="shared" si="19"/>
        <v>2038</v>
      </c>
      <c r="AU33" s="177">
        <f t="shared" si="19"/>
        <v>2039</v>
      </c>
      <c r="AV33" s="177">
        <f t="shared" si="19"/>
        <v>2040</v>
      </c>
      <c r="AW33" s="178">
        <f t="shared" si="19"/>
        <v>2041</v>
      </c>
      <c r="AX33" s="12"/>
    </row>
    <row r="34" spans="2:50" ht="16" customHeight="1" x14ac:dyDescent="0.2">
      <c r="B34" s="123" t="str">
        <f>'Climate impacts'!B70</f>
        <v xml:space="preserve">Weak intensity level </v>
      </c>
      <c r="C34" s="124"/>
      <c r="D34" s="124"/>
      <c r="E34" s="125"/>
      <c r="F34" s="115"/>
      <c r="G34" s="161" t="str">
        <f>B34</f>
        <v xml:space="preserve">Weak intensity level 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4"/>
      <c r="AC34" s="27" t="s">
        <v>81</v>
      </c>
      <c r="AD34" s="169">
        <f t="shared" ref="AD34:AM37" si="20">H$53*H54+(H$47-H$53)*H48+(H$41-H$47)*H42+(H$35-H$41)*H36</f>
        <v>0</v>
      </c>
      <c r="AE34" s="169">
        <f t="shared" si="20"/>
        <v>0</v>
      </c>
      <c r="AF34" s="169">
        <f t="shared" si="20"/>
        <v>0</v>
      </c>
      <c r="AG34" s="169">
        <f t="shared" si="20"/>
        <v>0</v>
      </c>
      <c r="AH34" s="169">
        <f t="shared" si="20"/>
        <v>0</v>
      </c>
      <c r="AI34" s="169">
        <f t="shared" si="20"/>
        <v>0</v>
      </c>
      <c r="AJ34" s="169">
        <f t="shared" si="20"/>
        <v>0</v>
      </c>
      <c r="AK34" s="169">
        <f t="shared" si="20"/>
        <v>0</v>
      </c>
      <c r="AL34" s="169">
        <f t="shared" si="20"/>
        <v>0</v>
      </c>
      <c r="AM34" s="169">
        <f t="shared" si="20"/>
        <v>0</v>
      </c>
      <c r="AN34" s="169">
        <f t="shared" ref="AN34:AW37" si="21">R$53*R54+(R$47-R$53)*R48+(R$41-R$47)*R42+(R$35-R$41)*R36</f>
        <v>0</v>
      </c>
      <c r="AO34" s="169">
        <f t="shared" si="21"/>
        <v>0</v>
      </c>
      <c r="AP34" s="169">
        <f t="shared" si="21"/>
        <v>0</v>
      </c>
      <c r="AQ34" s="169">
        <f t="shared" si="21"/>
        <v>0</v>
      </c>
      <c r="AR34" s="169">
        <f t="shared" si="21"/>
        <v>0</v>
      </c>
      <c r="AS34" s="169">
        <f t="shared" si="21"/>
        <v>0</v>
      </c>
      <c r="AT34" s="169">
        <f t="shared" si="21"/>
        <v>0</v>
      </c>
      <c r="AU34" s="169">
        <f t="shared" si="21"/>
        <v>0</v>
      </c>
      <c r="AV34" s="169">
        <f t="shared" si="21"/>
        <v>0</v>
      </c>
      <c r="AW34" s="179">
        <f t="shared" si="21"/>
        <v>0</v>
      </c>
      <c r="AX34" s="20"/>
    </row>
    <row r="35" spans="2:50" ht="16" customHeight="1" x14ac:dyDescent="0.2">
      <c r="B35" s="126" t="str">
        <f>'Climate impacts'!B71</f>
        <v>Return period (years)</v>
      </c>
      <c r="C35" s="97">
        <f>'Climate impacts'!D71</f>
        <v>5</v>
      </c>
      <c r="D35" s="97">
        <f>Results!$H$88*'Climate impacts'!L71+(1-Results!$H$88)*'Climate impacts'!K71</f>
        <v>5</v>
      </c>
      <c r="E35" s="111">
        <f>Results!$H$88*'Climate impacts'!N71+(1-Results!$H$88)*'Climate impacts'!M71</f>
        <v>5</v>
      </c>
      <c r="F35" s="115"/>
      <c r="G35" s="120" t="s">
        <v>83</v>
      </c>
      <c r="H35" s="142">
        <f>IF(H$33&lt;=$D$33,(1/$D35-1/$C35)*(H$33-$C$33)/($D$33-$C$33)+1/$C35,0)+IF(H$33&gt;$D$33,(1/$E35-1/$D35)*(H$33-$D$33)/($E$33-$D$33)+1/$D35,0)</f>
        <v>0.2</v>
      </c>
      <c r="I35" s="142">
        <f t="shared" ref="I35:AA35" si="22">IF(I$33&lt;=$D$33,(1/$D35-1/$C35)*(I$33-$C$33)/($D$33-$C$33)+1/$C35,0)+IF(I$33&gt;$D$33,(1/$E35-1/$D35)*(I$33-$D$33)/($E$33-$D$33)+1/$D35,0)</f>
        <v>0.2</v>
      </c>
      <c r="J35" s="142">
        <f t="shared" si="22"/>
        <v>0.2</v>
      </c>
      <c r="K35" s="142">
        <f t="shared" si="22"/>
        <v>0.2</v>
      </c>
      <c r="L35" s="142">
        <f t="shared" si="22"/>
        <v>0.2</v>
      </c>
      <c r="M35" s="142">
        <f t="shared" si="22"/>
        <v>0.2</v>
      </c>
      <c r="N35" s="142">
        <f t="shared" si="22"/>
        <v>0.2</v>
      </c>
      <c r="O35" s="142">
        <f t="shared" si="22"/>
        <v>0.2</v>
      </c>
      <c r="P35" s="142">
        <f t="shared" si="22"/>
        <v>0.2</v>
      </c>
      <c r="Q35" s="142">
        <f t="shared" si="22"/>
        <v>0.2</v>
      </c>
      <c r="R35" s="142">
        <f t="shared" si="22"/>
        <v>0.2</v>
      </c>
      <c r="S35" s="142">
        <f t="shared" si="22"/>
        <v>0.2</v>
      </c>
      <c r="T35" s="142">
        <f t="shared" si="22"/>
        <v>0.2</v>
      </c>
      <c r="U35" s="142">
        <f t="shared" si="22"/>
        <v>0.2</v>
      </c>
      <c r="V35" s="142">
        <f t="shared" si="22"/>
        <v>0.2</v>
      </c>
      <c r="W35" s="142">
        <f t="shared" si="22"/>
        <v>0.2</v>
      </c>
      <c r="X35" s="142">
        <f t="shared" si="22"/>
        <v>0.2</v>
      </c>
      <c r="Y35" s="142">
        <f t="shared" si="22"/>
        <v>0.2</v>
      </c>
      <c r="Z35" s="142">
        <f t="shared" si="22"/>
        <v>0.2</v>
      </c>
      <c r="AA35" s="153">
        <f t="shared" si="22"/>
        <v>0.2</v>
      </c>
      <c r="AC35" s="27" t="s">
        <v>82</v>
      </c>
      <c r="AD35" s="169">
        <f t="shared" si="20"/>
        <v>0</v>
      </c>
      <c r="AE35" s="169">
        <f t="shared" si="20"/>
        <v>0</v>
      </c>
      <c r="AF35" s="169">
        <f t="shared" si="20"/>
        <v>0</v>
      </c>
      <c r="AG35" s="169">
        <f t="shared" si="20"/>
        <v>0</v>
      </c>
      <c r="AH35" s="169">
        <f t="shared" si="20"/>
        <v>0</v>
      </c>
      <c r="AI35" s="169">
        <f t="shared" si="20"/>
        <v>0</v>
      </c>
      <c r="AJ35" s="169">
        <f t="shared" si="20"/>
        <v>0</v>
      </c>
      <c r="AK35" s="169">
        <f t="shared" si="20"/>
        <v>0</v>
      </c>
      <c r="AL35" s="169">
        <f t="shared" si="20"/>
        <v>0</v>
      </c>
      <c r="AM35" s="169">
        <f t="shared" si="20"/>
        <v>0</v>
      </c>
      <c r="AN35" s="169">
        <f t="shared" si="21"/>
        <v>0</v>
      </c>
      <c r="AO35" s="169">
        <f t="shared" si="21"/>
        <v>0</v>
      </c>
      <c r="AP35" s="169">
        <f t="shared" si="21"/>
        <v>0</v>
      </c>
      <c r="AQ35" s="169">
        <f t="shared" si="21"/>
        <v>0</v>
      </c>
      <c r="AR35" s="169">
        <f t="shared" si="21"/>
        <v>0</v>
      </c>
      <c r="AS35" s="169">
        <f t="shared" si="21"/>
        <v>0</v>
      </c>
      <c r="AT35" s="169">
        <f t="shared" si="21"/>
        <v>0</v>
      </c>
      <c r="AU35" s="169">
        <f t="shared" si="21"/>
        <v>0</v>
      </c>
      <c r="AV35" s="169">
        <f t="shared" si="21"/>
        <v>0</v>
      </c>
      <c r="AW35" s="179">
        <f t="shared" si="21"/>
        <v>0</v>
      </c>
      <c r="AX35" s="20"/>
    </row>
    <row r="36" spans="2:50" ht="16" customHeight="1" x14ac:dyDescent="0.2">
      <c r="B36" s="126" t="str">
        <f>'Climate impacts'!B72</f>
        <v>Impact on quantity produced (% of yearly output with project)</v>
      </c>
      <c r="C36" s="205">
        <f>'Climate impacts'!D72</f>
        <v>0</v>
      </c>
      <c r="D36" s="205">
        <f>Results!$H$87*'Climate impacts'!L72+(1-Results!$H$87)*'Climate impacts'!K72</f>
        <v>0</v>
      </c>
      <c r="E36" s="206">
        <f>Results!$H$87*'Climate impacts'!N72+(1-Results!$H$87)*'Climate impacts'!M72</f>
        <v>0</v>
      </c>
      <c r="F36" s="115"/>
      <c r="G36" s="29" t="str">
        <f>B36</f>
        <v>Impact on quantity produced (% of yearly output with project)</v>
      </c>
      <c r="H36" s="142">
        <f>IF(H$33&lt;=$D$33,($D36-$C36)*(H$33-$C$33)/($D$33-$C$33)+$C36,0)+IF(H$33&gt;$D$33,($E36-$D36)*(H$33-$D$33)/($E$33-$D$33)+$D36,0)</f>
        <v>0</v>
      </c>
      <c r="I36" s="142">
        <f t="shared" ref="I36:AA39" si="23">IF(I$33&lt;=$D$33,($D36-$C36)*(I$33-$C$33)/($D$33-$C$33)+$C36,0)+IF(I$33&gt;$D$33,($E36-$D36)*(I$33-$D$33)/($E$33-$D$33)+$D36,0)</f>
        <v>0</v>
      </c>
      <c r="J36" s="142">
        <f t="shared" si="23"/>
        <v>0</v>
      </c>
      <c r="K36" s="142">
        <f t="shared" si="23"/>
        <v>0</v>
      </c>
      <c r="L36" s="142">
        <f t="shared" si="23"/>
        <v>0</v>
      </c>
      <c r="M36" s="142">
        <f t="shared" si="23"/>
        <v>0</v>
      </c>
      <c r="N36" s="142">
        <f t="shared" si="23"/>
        <v>0</v>
      </c>
      <c r="O36" s="142">
        <f t="shared" si="23"/>
        <v>0</v>
      </c>
      <c r="P36" s="142">
        <f t="shared" si="23"/>
        <v>0</v>
      </c>
      <c r="Q36" s="142">
        <f t="shared" si="23"/>
        <v>0</v>
      </c>
      <c r="R36" s="142">
        <f t="shared" si="23"/>
        <v>0</v>
      </c>
      <c r="S36" s="142">
        <f t="shared" si="23"/>
        <v>0</v>
      </c>
      <c r="T36" s="142">
        <f t="shared" si="23"/>
        <v>0</v>
      </c>
      <c r="U36" s="142">
        <f t="shared" si="23"/>
        <v>0</v>
      </c>
      <c r="V36" s="142">
        <f t="shared" si="23"/>
        <v>0</v>
      </c>
      <c r="W36" s="142">
        <f t="shared" si="23"/>
        <v>0</v>
      </c>
      <c r="X36" s="142">
        <f t="shared" si="23"/>
        <v>0</v>
      </c>
      <c r="Y36" s="142">
        <f t="shared" si="23"/>
        <v>0</v>
      </c>
      <c r="Z36" s="142">
        <f t="shared" si="23"/>
        <v>0</v>
      </c>
      <c r="AA36" s="153">
        <f t="shared" si="23"/>
        <v>0</v>
      </c>
      <c r="AC36" s="29" t="s">
        <v>5</v>
      </c>
      <c r="AD36" s="168">
        <f t="shared" si="20"/>
        <v>0</v>
      </c>
      <c r="AE36" s="168">
        <f t="shared" si="20"/>
        <v>0</v>
      </c>
      <c r="AF36" s="168">
        <f t="shared" si="20"/>
        <v>0</v>
      </c>
      <c r="AG36" s="168">
        <f t="shared" si="20"/>
        <v>0</v>
      </c>
      <c r="AH36" s="168">
        <f t="shared" si="20"/>
        <v>0</v>
      </c>
      <c r="AI36" s="168">
        <f t="shared" si="20"/>
        <v>0</v>
      </c>
      <c r="AJ36" s="168">
        <f t="shared" si="20"/>
        <v>0</v>
      </c>
      <c r="AK36" s="168">
        <f t="shared" si="20"/>
        <v>0</v>
      </c>
      <c r="AL36" s="168">
        <f t="shared" si="20"/>
        <v>0</v>
      </c>
      <c r="AM36" s="168">
        <f t="shared" si="20"/>
        <v>0</v>
      </c>
      <c r="AN36" s="168">
        <f t="shared" si="21"/>
        <v>0</v>
      </c>
      <c r="AO36" s="168">
        <f t="shared" si="21"/>
        <v>0</v>
      </c>
      <c r="AP36" s="168">
        <f t="shared" si="21"/>
        <v>0</v>
      </c>
      <c r="AQ36" s="168">
        <f t="shared" si="21"/>
        <v>0</v>
      </c>
      <c r="AR36" s="168">
        <f t="shared" si="21"/>
        <v>0</v>
      </c>
      <c r="AS36" s="168">
        <f t="shared" si="21"/>
        <v>0</v>
      </c>
      <c r="AT36" s="168">
        <f t="shared" si="21"/>
        <v>0</v>
      </c>
      <c r="AU36" s="168">
        <f t="shared" si="21"/>
        <v>0</v>
      </c>
      <c r="AV36" s="168">
        <f t="shared" si="21"/>
        <v>0</v>
      </c>
      <c r="AW36" s="180">
        <f t="shared" si="21"/>
        <v>0</v>
      </c>
      <c r="AX36" s="12"/>
    </row>
    <row r="37" spans="2:50" ht="16" customHeight="1" thickBot="1" x14ac:dyDescent="0.25">
      <c r="B37" s="126" t="str">
        <f>'Climate impacts'!B73</f>
        <v>Impact on quantity produced (% of yearly output without project)</v>
      </c>
      <c r="C37" s="205">
        <f>'Climate impacts'!D73</f>
        <v>0</v>
      </c>
      <c r="D37" s="205">
        <f>Results!$H$87*'Climate impacts'!L73+(1-Results!$H$87)*'Climate impacts'!K73</f>
        <v>0</v>
      </c>
      <c r="E37" s="206">
        <f>Results!$H$87*'Climate impacts'!N73+(1-Results!$H$87)*'Climate impacts'!M73</f>
        <v>0</v>
      </c>
      <c r="F37" s="115"/>
      <c r="G37" s="29" t="str">
        <f>B37</f>
        <v>Impact on quantity produced (% of yearly output without project)</v>
      </c>
      <c r="H37" s="142">
        <f>IF(H$33&lt;=$D$33,($D37-$C37)*(H$33-$C$33)/($D$33-$C$33)+$C37,0)+IF(H$33&gt;$D$33,($E37-$D37)*(H$33-$D$33)/($E$33-$D$33)+$D37,0)</f>
        <v>0</v>
      </c>
      <c r="I37" s="142">
        <f t="shared" si="23"/>
        <v>0</v>
      </c>
      <c r="J37" s="142">
        <f t="shared" si="23"/>
        <v>0</v>
      </c>
      <c r="K37" s="142">
        <f t="shared" si="23"/>
        <v>0</v>
      </c>
      <c r="L37" s="142">
        <f t="shared" si="23"/>
        <v>0</v>
      </c>
      <c r="M37" s="142">
        <f t="shared" si="23"/>
        <v>0</v>
      </c>
      <c r="N37" s="142">
        <f t="shared" si="23"/>
        <v>0</v>
      </c>
      <c r="O37" s="142">
        <f t="shared" si="23"/>
        <v>0</v>
      </c>
      <c r="P37" s="142">
        <f t="shared" si="23"/>
        <v>0</v>
      </c>
      <c r="Q37" s="142">
        <f t="shared" si="23"/>
        <v>0</v>
      </c>
      <c r="R37" s="142">
        <f t="shared" si="23"/>
        <v>0</v>
      </c>
      <c r="S37" s="142">
        <f t="shared" si="23"/>
        <v>0</v>
      </c>
      <c r="T37" s="142">
        <f t="shared" si="23"/>
        <v>0</v>
      </c>
      <c r="U37" s="142">
        <f t="shared" si="23"/>
        <v>0</v>
      </c>
      <c r="V37" s="142">
        <f t="shared" si="23"/>
        <v>0</v>
      </c>
      <c r="W37" s="142">
        <f t="shared" si="23"/>
        <v>0</v>
      </c>
      <c r="X37" s="142">
        <f t="shared" si="23"/>
        <v>0</v>
      </c>
      <c r="Y37" s="142">
        <f t="shared" si="23"/>
        <v>0</v>
      </c>
      <c r="Z37" s="142">
        <f t="shared" si="23"/>
        <v>0</v>
      </c>
      <c r="AA37" s="153">
        <f t="shared" si="23"/>
        <v>0</v>
      </c>
      <c r="AC37" s="121" t="s">
        <v>6</v>
      </c>
      <c r="AD37" s="174">
        <f t="shared" si="20"/>
        <v>0</v>
      </c>
      <c r="AE37" s="174">
        <f t="shared" si="20"/>
        <v>0</v>
      </c>
      <c r="AF37" s="174">
        <f t="shared" si="20"/>
        <v>0</v>
      </c>
      <c r="AG37" s="174">
        <f t="shared" si="20"/>
        <v>0</v>
      </c>
      <c r="AH37" s="174">
        <f t="shared" si="20"/>
        <v>0</v>
      </c>
      <c r="AI37" s="174">
        <f t="shared" si="20"/>
        <v>0</v>
      </c>
      <c r="AJ37" s="174">
        <f t="shared" si="20"/>
        <v>0</v>
      </c>
      <c r="AK37" s="174">
        <f t="shared" si="20"/>
        <v>0</v>
      </c>
      <c r="AL37" s="174">
        <f t="shared" si="20"/>
        <v>0</v>
      </c>
      <c r="AM37" s="174">
        <f t="shared" si="20"/>
        <v>0</v>
      </c>
      <c r="AN37" s="174">
        <f t="shared" si="21"/>
        <v>0</v>
      </c>
      <c r="AO37" s="174">
        <f t="shared" si="21"/>
        <v>0</v>
      </c>
      <c r="AP37" s="174">
        <f t="shared" si="21"/>
        <v>0</v>
      </c>
      <c r="AQ37" s="174">
        <f t="shared" si="21"/>
        <v>0</v>
      </c>
      <c r="AR37" s="174">
        <f t="shared" si="21"/>
        <v>0</v>
      </c>
      <c r="AS37" s="174">
        <f t="shared" si="21"/>
        <v>0</v>
      </c>
      <c r="AT37" s="174">
        <f t="shared" si="21"/>
        <v>0</v>
      </c>
      <c r="AU37" s="174">
        <f t="shared" si="21"/>
        <v>0</v>
      </c>
      <c r="AV37" s="174">
        <f t="shared" si="21"/>
        <v>0</v>
      </c>
      <c r="AW37" s="181">
        <f t="shared" si="21"/>
        <v>0</v>
      </c>
      <c r="AX37" s="12"/>
    </row>
    <row r="38" spans="2:50" ht="16" customHeight="1" x14ac:dyDescent="0.2">
      <c r="B38" s="126" t="str">
        <f>'Climate impacts'!B74</f>
        <v>Reconstruction costs (CAPEX) (USD)</v>
      </c>
      <c r="C38" s="97">
        <f>'Climate impacts'!D74</f>
        <v>0</v>
      </c>
      <c r="D38" s="245">
        <f>Results!$H$87*'Climate impacts'!L74+(1-Results!$H$87)*'Climate impacts'!K74</f>
        <v>0</v>
      </c>
      <c r="E38" s="246">
        <f>Results!$H$87*'Climate impacts'!N74+(1-Results!$H$87)*'Climate impacts'!M74</f>
        <v>0</v>
      </c>
      <c r="F38" s="115"/>
      <c r="G38" s="29" t="str">
        <f>B38</f>
        <v>Reconstruction costs (CAPEX) (USD)</v>
      </c>
      <c r="H38" s="142">
        <f>IF(H$33&lt;=$D$33,($D38-$C38)*(H$33-$C$33)/($D$33-$C$33)+$C38,0)+IF(H$33&gt;$D$33,($E38-$D38)*(H$33-$D$33)/($E$33-$D$33)+$D38,0)</f>
        <v>0</v>
      </c>
      <c r="I38" s="142">
        <f t="shared" si="23"/>
        <v>0</v>
      </c>
      <c r="J38" s="142">
        <f t="shared" si="23"/>
        <v>0</v>
      </c>
      <c r="K38" s="142">
        <f t="shared" si="23"/>
        <v>0</v>
      </c>
      <c r="L38" s="142">
        <f t="shared" si="23"/>
        <v>0</v>
      </c>
      <c r="M38" s="142">
        <f t="shared" si="23"/>
        <v>0</v>
      </c>
      <c r="N38" s="142">
        <f t="shared" si="23"/>
        <v>0</v>
      </c>
      <c r="O38" s="142">
        <f t="shared" si="23"/>
        <v>0</v>
      </c>
      <c r="P38" s="142">
        <f t="shared" si="23"/>
        <v>0</v>
      </c>
      <c r="Q38" s="142">
        <f t="shared" si="23"/>
        <v>0</v>
      </c>
      <c r="R38" s="142">
        <f t="shared" si="23"/>
        <v>0</v>
      </c>
      <c r="S38" s="142">
        <f t="shared" si="23"/>
        <v>0</v>
      </c>
      <c r="T38" s="142">
        <f t="shared" si="23"/>
        <v>0</v>
      </c>
      <c r="U38" s="142">
        <f t="shared" si="23"/>
        <v>0</v>
      </c>
      <c r="V38" s="142">
        <f t="shared" si="23"/>
        <v>0</v>
      </c>
      <c r="W38" s="142">
        <f t="shared" si="23"/>
        <v>0</v>
      </c>
      <c r="X38" s="142">
        <f t="shared" si="23"/>
        <v>0</v>
      </c>
      <c r="Y38" s="142">
        <f t="shared" si="23"/>
        <v>0</v>
      </c>
      <c r="Z38" s="142">
        <f t="shared" si="23"/>
        <v>0</v>
      </c>
      <c r="AA38" s="153">
        <f t="shared" si="23"/>
        <v>0</v>
      </c>
    </row>
    <row r="39" spans="2:50" ht="16" customHeight="1" x14ac:dyDescent="0.2">
      <c r="B39" s="126" t="str">
        <f>'Climate impacts'!B75</f>
        <v>Additional out-of-system impacts (USD)</v>
      </c>
      <c r="C39" s="97">
        <f>'Climate impacts'!D75</f>
        <v>0</v>
      </c>
      <c r="D39" s="245">
        <f>Results!$H$87*'Climate impacts'!L75+(1-Results!$H$87)*'Climate impacts'!K75</f>
        <v>0</v>
      </c>
      <c r="E39" s="246">
        <f>Results!$H$87*'Climate impacts'!N75+(1-Results!$H$87)*'Climate impacts'!M75</f>
        <v>0</v>
      </c>
      <c r="F39" s="115"/>
      <c r="G39" s="29" t="str">
        <f>B39</f>
        <v>Additional out-of-system impacts (USD)</v>
      </c>
      <c r="H39" s="142">
        <f>IF(H$33&lt;=$D$33,($D39-$C39)*(H$33-$C$33)/($D$33-$C$33)+$C39,0)+IF(H$33&gt;$D$33,($E39-$D39)*(H$33-$D$33)/($E$33-$D$33)+$D39,0)</f>
        <v>0</v>
      </c>
      <c r="I39" s="142">
        <f t="shared" si="23"/>
        <v>0</v>
      </c>
      <c r="J39" s="142">
        <f t="shared" si="23"/>
        <v>0</v>
      </c>
      <c r="K39" s="142">
        <f t="shared" si="23"/>
        <v>0</v>
      </c>
      <c r="L39" s="142">
        <f t="shared" si="23"/>
        <v>0</v>
      </c>
      <c r="M39" s="142">
        <f t="shared" si="23"/>
        <v>0</v>
      </c>
      <c r="N39" s="142">
        <f t="shared" si="23"/>
        <v>0</v>
      </c>
      <c r="O39" s="142">
        <f t="shared" si="23"/>
        <v>0</v>
      </c>
      <c r="P39" s="142">
        <f t="shared" si="23"/>
        <v>0</v>
      </c>
      <c r="Q39" s="142">
        <f t="shared" si="23"/>
        <v>0</v>
      </c>
      <c r="R39" s="142">
        <f t="shared" si="23"/>
        <v>0</v>
      </c>
      <c r="S39" s="142">
        <f t="shared" si="23"/>
        <v>0</v>
      </c>
      <c r="T39" s="142">
        <f t="shared" si="23"/>
        <v>0</v>
      </c>
      <c r="U39" s="142">
        <f t="shared" si="23"/>
        <v>0</v>
      </c>
      <c r="V39" s="142">
        <f t="shared" si="23"/>
        <v>0</v>
      </c>
      <c r="W39" s="142">
        <f t="shared" si="23"/>
        <v>0</v>
      </c>
      <c r="X39" s="142">
        <f t="shared" si="23"/>
        <v>0</v>
      </c>
      <c r="Y39" s="142">
        <f t="shared" si="23"/>
        <v>0</v>
      </c>
      <c r="Z39" s="142">
        <f t="shared" si="23"/>
        <v>0</v>
      </c>
      <c r="AA39" s="153">
        <f t="shared" si="23"/>
        <v>0</v>
      </c>
    </row>
    <row r="40" spans="2:50" ht="16" customHeight="1" x14ac:dyDescent="0.2">
      <c r="B40" s="123" t="str">
        <f>'Climate impacts'!B76</f>
        <v xml:space="preserve">Moderate intensity level </v>
      </c>
      <c r="C40" s="124"/>
      <c r="D40" s="124"/>
      <c r="E40" s="125"/>
      <c r="F40" s="115"/>
      <c r="G40" s="161" t="str">
        <f>B40</f>
        <v xml:space="preserve">Moderate intensity level </v>
      </c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60"/>
    </row>
    <row r="41" spans="2:50" ht="16" customHeight="1" x14ac:dyDescent="0.2">
      <c r="B41" s="126" t="str">
        <f>'Climate impacts'!B77</f>
        <v>Return period (years)</v>
      </c>
      <c r="C41" s="97">
        <f>'Climate impacts'!D77</f>
        <v>10</v>
      </c>
      <c r="D41" s="97">
        <f>Results!$H$88*'Climate impacts'!L77+(1-Results!$H$88)*'Climate impacts'!K77</f>
        <v>10</v>
      </c>
      <c r="E41" s="111">
        <f>Results!$H$88*'Climate impacts'!N77+(1-Results!$H$88)*'Climate impacts'!M77</f>
        <v>10</v>
      </c>
      <c r="F41" s="115"/>
      <c r="G41" s="120" t="s">
        <v>83</v>
      </c>
      <c r="H41" s="142">
        <f>IF(H$33&lt;=$D$33,(1/$D41-1/$C41)*(H$33-$C$33)/($D$33-$C$33)+1/$C41,0)+IF(H$33&gt;$D$33,(1/$E41-1/$D41)*(H$33-$D$33)/($E$33-$D$33)+1/$D41,0)</f>
        <v>0.1</v>
      </c>
      <c r="I41" s="142">
        <f t="shared" ref="I41:AA41" si="24">IF(I$33&lt;=$D$33,(1/$D41-1/$C41)*(I$33-$C$33)/($D$33-$C$33)+1/$C41,0)+IF(I$33&gt;$D$33,(1/$E41-1/$D41)*(I$33-$D$33)/($E$33-$D$33)+1/$D41,0)</f>
        <v>0.1</v>
      </c>
      <c r="J41" s="142">
        <f t="shared" si="24"/>
        <v>0.1</v>
      </c>
      <c r="K41" s="142">
        <f t="shared" si="24"/>
        <v>0.1</v>
      </c>
      <c r="L41" s="142">
        <f t="shared" si="24"/>
        <v>0.1</v>
      </c>
      <c r="M41" s="142">
        <f t="shared" si="24"/>
        <v>0.1</v>
      </c>
      <c r="N41" s="142">
        <f t="shared" si="24"/>
        <v>0.1</v>
      </c>
      <c r="O41" s="142">
        <f t="shared" si="24"/>
        <v>0.1</v>
      </c>
      <c r="P41" s="142">
        <f t="shared" si="24"/>
        <v>0.1</v>
      </c>
      <c r="Q41" s="142">
        <f t="shared" si="24"/>
        <v>0.1</v>
      </c>
      <c r="R41" s="142">
        <f t="shared" si="24"/>
        <v>0.1</v>
      </c>
      <c r="S41" s="142">
        <f t="shared" si="24"/>
        <v>0.1</v>
      </c>
      <c r="T41" s="142">
        <f t="shared" si="24"/>
        <v>0.1</v>
      </c>
      <c r="U41" s="142">
        <f t="shared" si="24"/>
        <v>0.1</v>
      </c>
      <c r="V41" s="142">
        <f t="shared" si="24"/>
        <v>0.1</v>
      </c>
      <c r="W41" s="142">
        <f t="shared" si="24"/>
        <v>0.1</v>
      </c>
      <c r="X41" s="142">
        <f t="shared" si="24"/>
        <v>0.1</v>
      </c>
      <c r="Y41" s="142">
        <f t="shared" si="24"/>
        <v>0.1</v>
      </c>
      <c r="Z41" s="142">
        <f t="shared" si="24"/>
        <v>0.1</v>
      </c>
      <c r="AA41" s="153">
        <f t="shared" si="24"/>
        <v>0.1</v>
      </c>
    </row>
    <row r="42" spans="2:50" ht="16" customHeight="1" x14ac:dyDescent="0.2">
      <c r="B42" s="126" t="str">
        <f>'Climate impacts'!B78</f>
        <v>Impact on quantity produced (% of yearly output with project)</v>
      </c>
      <c r="C42" s="205">
        <f>'Climate impacts'!D78</f>
        <v>0</v>
      </c>
      <c r="D42" s="205">
        <f>Results!$H$87*'Climate impacts'!L78+(1-Results!$H$87)*'Climate impacts'!K78</f>
        <v>0</v>
      </c>
      <c r="E42" s="206">
        <f>Results!$H$87*'Climate impacts'!N78+(1-Results!$H$87)*'Climate impacts'!M78</f>
        <v>0</v>
      </c>
      <c r="F42" s="115"/>
      <c r="G42" s="29" t="str">
        <f>B42</f>
        <v>Impact on quantity produced (% of yearly output with project)</v>
      </c>
      <c r="H42" s="142">
        <f>IF(H$33&lt;=$D$33,($D42-$C42)*(H$33-$C$33)/($D$33-$C$33)+$C42,0)+IF(H$33&gt;$D$33,($E42-$D42)*(H$33-$D$33)/($E$33-$D$33)+$D42,0)</f>
        <v>0</v>
      </c>
      <c r="I42" s="142">
        <f t="shared" ref="I42:AA45" si="25">IF(I$33&lt;=$D$33,($D42-$C42)*(I$33-$C$33)/($D$33-$C$33)+$C42,0)+IF(I$33&gt;$D$33,($E42-$D42)*(I$33-$D$33)/($E$33-$D$33)+$D42,0)</f>
        <v>0</v>
      </c>
      <c r="J42" s="142">
        <f t="shared" si="25"/>
        <v>0</v>
      </c>
      <c r="K42" s="142">
        <f t="shared" si="25"/>
        <v>0</v>
      </c>
      <c r="L42" s="142">
        <f t="shared" si="25"/>
        <v>0</v>
      </c>
      <c r="M42" s="142">
        <f t="shared" si="25"/>
        <v>0</v>
      </c>
      <c r="N42" s="142">
        <f t="shared" si="25"/>
        <v>0</v>
      </c>
      <c r="O42" s="142">
        <f t="shared" si="25"/>
        <v>0</v>
      </c>
      <c r="P42" s="142">
        <f t="shared" si="25"/>
        <v>0</v>
      </c>
      <c r="Q42" s="142">
        <f t="shared" si="25"/>
        <v>0</v>
      </c>
      <c r="R42" s="142">
        <f t="shared" si="25"/>
        <v>0</v>
      </c>
      <c r="S42" s="142">
        <f t="shared" si="25"/>
        <v>0</v>
      </c>
      <c r="T42" s="142">
        <f t="shared" si="25"/>
        <v>0</v>
      </c>
      <c r="U42" s="142">
        <f t="shared" si="25"/>
        <v>0</v>
      </c>
      <c r="V42" s="142">
        <f t="shared" si="25"/>
        <v>0</v>
      </c>
      <c r="W42" s="142">
        <f t="shared" si="25"/>
        <v>0</v>
      </c>
      <c r="X42" s="142">
        <f t="shared" si="25"/>
        <v>0</v>
      </c>
      <c r="Y42" s="142">
        <f t="shared" si="25"/>
        <v>0</v>
      </c>
      <c r="Z42" s="142">
        <f t="shared" si="25"/>
        <v>0</v>
      </c>
      <c r="AA42" s="153">
        <f t="shared" si="25"/>
        <v>0</v>
      </c>
    </row>
    <row r="43" spans="2:50" ht="16" customHeight="1" x14ac:dyDescent="0.2">
      <c r="B43" s="126" t="str">
        <f>'Climate impacts'!B79</f>
        <v>Impact on quantity produced (% of yearly output without project)</v>
      </c>
      <c r="C43" s="205">
        <f>'Climate impacts'!D79</f>
        <v>0</v>
      </c>
      <c r="D43" s="205">
        <f>Results!$H$87*'Climate impacts'!L79+(1-Results!$H$87)*'Climate impacts'!K79</f>
        <v>0</v>
      </c>
      <c r="E43" s="206">
        <f>Results!$H$87*'Climate impacts'!N79+(1-Results!$H$87)*'Climate impacts'!M79</f>
        <v>0</v>
      </c>
      <c r="F43" s="115"/>
      <c r="G43" s="29" t="str">
        <f>B43</f>
        <v>Impact on quantity produced (% of yearly output without project)</v>
      </c>
      <c r="H43" s="142">
        <f>IF(H$33&lt;=$D$33,($D43-$C43)*(H$33-$C$33)/($D$33-$C$33)+$C43,0)+IF(H$33&gt;$D$33,($E43-$D43)*(H$33-$D$33)/($E$33-$D$33)+$D43,0)</f>
        <v>0</v>
      </c>
      <c r="I43" s="142">
        <f t="shared" si="25"/>
        <v>0</v>
      </c>
      <c r="J43" s="142">
        <f t="shared" si="25"/>
        <v>0</v>
      </c>
      <c r="K43" s="142">
        <f t="shared" si="25"/>
        <v>0</v>
      </c>
      <c r="L43" s="142">
        <f t="shared" si="25"/>
        <v>0</v>
      </c>
      <c r="M43" s="142">
        <f t="shared" si="25"/>
        <v>0</v>
      </c>
      <c r="N43" s="142">
        <f t="shared" si="25"/>
        <v>0</v>
      </c>
      <c r="O43" s="142">
        <f t="shared" si="25"/>
        <v>0</v>
      </c>
      <c r="P43" s="142">
        <f t="shared" si="25"/>
        <v>0</v>
      </c>
      <c r="Q43" s="142">
        <f t="shared" si="25"/>
        <v>0</v>
      </c>
      <c r="R43" s="142">
        <f t="shared" si="25"/>
        <v>0</v>
      </c>
      <c r="S43" s="142">
        <f t="shared" si="25"/>
        <v>0</v>
      </c>
      <c r="T43" s="142">
        <f t="shared" si="25"/>
        <v>0</v>
      </c>
      <c r="U43" s="142">
        <f t="shared" si="25"/>
        <v>0</v>
      </c>
      <c r="V43" s="142">
        <f t="shared" si="25"/>
        <v>0</v>
      </c>
      <c r="W43" s="142">
        <f t="shared" si="25"/>
        <v>0</v>
      </c>
      <c r="X43" s="142">
        <f t="shared" si="25"/>
        <v>0</v>
      </c>
      <c r="Y43" s="142">
        <f t="shared" si="25"/>
        <v>0</v>
      </c>
      <c r="Z43" s="142">
        <f t="shared" si="25"/>
        <v>0</v>
      </c>
      <c r="AA43" s="153">
        <f t="shared" si="25"/>
        <v>0</v>
      </c>
    </row>
    <row r="44" spans="2:50" ht="16" customHeight="1" x14ac:dyDescent="0.2">
      <c r="B44" s="126" t="str">
        <f>'Climate impacts'!B80</f>
        <v>Reconstruction costs (CAPEX) (USD)</v>
      </c>
      <c r="C44" s="97">
        <f>'Climate impacts'!D80</f>
        <v>0</v>
      </c>
      <c r="D44" s="245">
        <f>Results!$H$87*'Climate impacts'!L80+(1-Results!$H$87)*'Climate impacts'!K80</f>
        <v>0</v>
      </c>
      <c r="E44" s="246">
        <f>Results!$H$87*'Climate impacts'!N80+(1-Results!$H$87)*'Climate impacts'!M80</f>
        <v>0</v>
      </c>
      <c r="F44" s="115"/>
      <c r="G44" s="29" t="str">
        <f>B44</f>
        <v>Reconstruction costs (CAPEX) (USD)</v>
      </c>
      <c r="H44" s="142">
        <f>IF(H$33&lt;=$D$33,($D44-$C44)*(H$33-$C$33)/($D$33-$C$33)+$C44,0)+IF(H$33&gt;$D$33,($E44-$D44)*(H$33-$D$33)/($E$33-$D$33)+$D44,0)</f>
        <v>0</v>
      </c>
      <c r="I44" s="142">
        <f t="shared" si="25"/>
        <v>0</v>
      </c>
      <c r="J44" s="142">
        <f t="shared" si="25"/>
        <v>0</v>
      </c>
      <c r="K44" s="142">
        <f t="shared" si="25"/>
        <v>0</v>
      </c>
      <c r="L44" s="142">
        <f t="shared" si="25"/>
        <v>0</v>
      </c>
      <c r="M44" s="142">
        <f t="shared" si="25"/>
        <v>0</v>
      </c>
      <c r="N44" s="142">
        <f t="shared" si="25"/>
        <v>0</v>
      </c>
      <c r="O44" s="142">
        <f t="shared" si="25"/>
        <v>0</v>
      </c>
      <c r="P44" s="142">
        <f t="shared" si="25"/>
        <v>0</v>
      </c>
      <c r="Q44" s="142">
        <f t="shared" si="25"/>
        <v>0</v>
      </c>
      <c r="R44" s="142">
        <f t="shared" si="25"/>
        <v>0</v>
      </c>
      <c r="S44" s="142">
        <f t="shared" si="25"/>
        <v>0</v>
      </c>
      <c r="T44" s="142">
        <f t="shared" si="25"/>
        <v>0</v>
      </c>
      <c r="U44" s="142">
        <f t="shared" si="25"/>
        <v>0</v>
      </c>
      <c r="V44" s="142">
        <f t="shared" si="25"/>
        <v>0</v>
      </c>
      <c r="W44" s="142">
        <f t="shared" si="25"/>
        <v>0</v>
      </c>
      <c r="X44" s="142">
        <f t="shared" si="25"/>
        <v>0</v>
      </c>
      <c r="Y44" s="142">
        <f t="shared" si="25"/>
        <v>0</v>
      </c>
      <c r="Z44" s="142">
        <f t="shared" si="25"/>
        <v>0</v>
      </c>
      <c r="AA44" s="153">
        <f t="shared" si="25"/>
        <v>0</v>
      </c>
    </row>
    <row r="45" spans="2:50" ht="16" customHeight="1" x14ac:dyDescent="0.2">
      <c r="B45" s="126" t="str">
        <f>'Climate impacts'!B81</f>
        <v>Additional out-of-system impacts (USD)</v>
      </c>
      <c r="C45" s="97">
        <f>'Climate impacts'!D81</f>
        <v>0</v>
      </c>
      <c r="D45" s="245">
        <f>Results!$H$87*'Climate impacts'!L81+(1-Results!$H$87)*'Climate impacts'!K81</f>
        <v>0</v>
      </c>
      <c r="E45" s="246">
        <f>Results!$H$87*'Climate impacts'!N81+(1-Results!$H$87)*'Climate impacts'!M81</f>
        <v>0</v>
      </c>
      <c r="F45" s="115"/>
      <c r="G45" s="29" t="str">
        <f>B45</f>
        <v>Additional out-of-system impacts (USD)</v>
      </c>
      <c r="H45" s="142">
        <f>IF(H$33&lt;=$D$33,($D45-$C45)*(H$33-$C$33)/($D$33-$C$33)+$C45,0)+IF(H$33&gt;$D$33,($E45-$D45)*(H$33-$D$33)/($E$33-$D$33)+$D45,0)</f>
        <v>0</v>
      </c>
      <c r="I45" s="142">
        <f t="shared" si="25"/>
        <v>0</v>
      </c>
      <c r="J45" s="142">
        <f t="shared" si="25"/>
        <v>0</v>
      </c>
      <c r="K45" s="142">
        <f t="shared" si="25"/>
        <v>0</v>
      </c>
      <c r="L45" s="142">
        <f t="shared" si="25"/>
        <v>0</v>
      </c>
      <c r="M45" s="142">
        <f t="shared" si="25"/>
        <v>0</v>
      </c>
      <c r="N45" s="142">
        <f t="shared" si="25"/>
        <v>0</v>
      </c>
      <c r="O45" s="142">
        <f t="shared" si="25"/>
        <v>0</v>
      </c>
      <c r="P45" s="142">
        <f t="shared" si="25"/>
        <v>0</v>
      </c>
      <c r="Q45" s="142">
        <f t="shared" si="25"/>
        <v>0</v>
      </c>
      <c r="R45" s="142">
        <f t="shared" si="25"/>
        <v>0</v>
      </c>
      <c r="S45" s="142">
        <f t="shared" si="25"/>
        <v>0</v>
      </c>
      <c r="T45" s="142">
        <f t="shared" si="25"/>
        <v>0</v>
      </c>
      <c r="U45" s="142">
        <f t="shared" si="25"/>
        <v>0</v>
      </c>
      <c r="V45" s="142">
        <f t="shared" si="25"/>
        <v>0</v>
      </c>
      <c r="W45" s="142">
        <f t="shared" si="25"/>
        <v>0</v>
      </c>
      <c r="X45" s="142">
        <f t="shared" si="25"/>
        <v>0</v>
      </c>
      <c r="Y45" s="142">
        <f t="shared" si="25"/>
        <v>0</v>
      </c>
      <c r="Z45" s="142">
        <f t="shared" si="25"/>
        <v>0</v>
      </c>
      <c r="AA45" s="153">
        <f t="shared" si="25"/>
        <v>0</v>
      </c>
    </row>
    <row r="46" spans="2:50" ht="16" customHeight="1" x14ac:dyDescent="0.2">
      <c r="B46" s="123" t="str">
        <f>'Climate impacts'!B82</f>
        <v xml:space="preserve">Strong intensity level </v>
      </c>
      <c r="C46" s="124"/>
      <c r="D46" s="124"/>
      <c r="E46" s="125"/>
      <c r="F46" s="115"/>
      <c r="G46" s="161" t="str">
        <f>B46</f>
        <v xml:space="preserve">Strong intensity level 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60"/>
    </row>
    <row r="47" spans="2:50" ht="16" customHeight="1" x14ac:dyDescent="0.2">
      <c r="B47" s="126" t="str">
        <f>'Climate impacts'!B83</f>
        <v>Return period (years)</v>
      </c>
      <c r="C47" s="97">
        <f>'Climate impacts'!D83</f>
        <v>100</v>
      </c>
      <c r="D47" s="97">
        <f>Results!$H$88*'Climate impacts'!L83+(1-Results!$H$88)*'Climate impacts'!K83</f>
        <v>100</v>
      </c>
      <c r="E47" s="111">
        <f>Results!$H$88*'Climate impacts'!N83+(1-Results!$H$88)*'Climate impacts'!M83</f>
        <v>100</v>
      </c>
      <c r="F47" s="115"/>
      <c r="G47" s="120" t="s">
        <v>83</v>
      </c>
      <c r="H47" s="142">
        <f>IF(H$33&lt;=$D$33,(1/$D47-1/$C47)*(H$33-$C$33)/($D$33-$C$33)+1/$C47,0)+IF(H$33&gt;$D$33,(1/$E47-1/$D47)*(H$33-$D$33)/($E$33-$D$33)+1/$D47,0)</f>
        <v>0.01</v>
      </c>
      <c r="I47" s="142">
        <f t="shared" ref="I47:AA47" si="26">IF(I$33&lt;=$D$33,(1/$D47-1/$C47)*(I$33-$C$33)/($D$33-$C$33)+1/$C47,0)+IF(I$33&gt;$D$33,(1/$E47-1/$D47)*(I$33-$D$33)/($E$33-$D$33)+1/$D47,0)</f>
        <v>0.01</v>
      </c>
      <c r="J47" s="142">
        <f t="shared" si="26"/>
        <v>0.01</v>
      </c>
      <c r="K47" s="142">
        <f t="shared" si="26"/>
        <v>0.01</v>
      </c>
      <c r="L47" s="142">
        <f t="shared" si="26"/>
        <v>0.01</v>
      </c>
      <c r="M47" s="142">
        <f t="shared" si="26"/>
        <v>0.01</v>
      </c>
      <c r="N47" s="142">
        <f t="shared" si="26"/>
        <v>0.01</v>
      </c>
      <c r="O47" s="142">
        <f t="shared" si="26"/>
        <v>0.01</v>
      </c>
      <c r="P47" s="142">
        <f t="shared" si="26"/>
        <v>0.01</v>
      </c>
      <c r="Q47" s="142">
        <f t="shared" si="26"/>
        <v>0.01</v>
      </c>
      <c r="R47" s="142">
        <f t="shared" si="26"/>
        <v>0.01</v>
      </c>
      <c r="S47" s="142">
        <f t="shared" si="26"/>
        <v>0.01</v>
      </c>
      <c r="T47" s="142">
        <f t="shared" si="26"/>
        <v>0.01</v>
      </c>
      <c r="U47" s="142">
        <f t="shared" si="26"/>
        <v>0.01</v>
      </c>
      <c r="V47" s="142">
        <f t="shared" si="26"/>
        <v>0.01</v>
      </c>
      <c r="W47" s="142">
        <f t="shared" si="26"/>
        <v>0.01</v>
      </c>
      <c r="X47" s="142">
        <f t="shared" si="26"/>
        <v>0.01</v>
      </c>
      <c r="Y47" s="142">
        <f t="shared" si="26"/>
        <v>0.01</v>
      </c>
      <c r="Z47" s="142">
        <f t="shared" si="26"/>
        <v>0.01</v>
      </c>
      <c r="AA47" s="153">
        <f t="shared" si="26"/>
        <v>0.01</v>
      </c>
    </row>
    <row r="48" spans="2:50" ht="16" customHeight="1" x14ac:dyDescent="0.2">
      <c r="B48" s="126" t="str">
        <f>'Climate impacts'!B84</f>
        <v>Impact on quantity produced (% of yearly output with project)</v>
      </c>
      <c r="C48" s="205">
        <f>'Climate impacts'!D84</f>
        <v>0</v>
      </c>
      <c r="D48" s="205">
        <f>Results!$H$87*'Climate impacts'!L84+(1-Results!$H$87)*'Climate impacts'!K84</f>
        <v>0</v>
      </c>
      <c r="E48" s="206">
        <f>Results!$H$87*'Climate impacts'!N84+(1-Results!$H$87)*'Climate impacts'!M84</f>
        <v>0</v>
      </c>
      <c r="F48" s="115"/>
      <c r="G48" s="29" t="str">
        <f>B48</f>
        <v>Impact on quantity produced (% of yearly output with project)</v>
      </c>
      <c r="H48" s="142">
        <f>IF(H$33&lt;=$D$33,($D48-$C48)*(H$33-$C$33)/($D$33-$C$33)+$C48,0)+IF(H$33&gt;$D$33,($E48-$D48)*(H$33-$D$33)/($E$33-$D$33)+$D48,0)</f>
        <v>0</v>
      </c>
      <c r="I48" s="142">
        <f t="shared" ref="I48:AA51" si="27">IF(I$33&lt;=$D$33,($D48-$C48)*(I$33-$C$33)/($D$33-$C$33)+$C48,0)+IF(I$33&gt;$D$33,($E48-$D48)*(I$33-$D$33)/($E$33-$D$33)+$D48,0)</f>
        <v>0</v>
      </c>
      <c r="J48" s="142">
        <f t="shared" si="27"/>
        <v>0</v>
      </c>
      <c r="K48" s="142">
        <f t="shared" si="27"/>
        <v>0</v>
      </c>
      <c r="L48" s="142">
        <f t="shared" si="27"/>
        <v>0</v>
      </c>
      <c r="M48" s="142">
        <f t="shared" si="27"/>
        <v>0</v>
      </c>
      <c r="N48" s="142">
        <f t="shared" si="27"/>
        <v>0</v>
      </c>
      <c r="O48" s="142">
        <f t="shared" si="27"/>
        <v>0</v>
      </c>
      <c r="P48" s="142">
        <f t="shared" si="27"/>
        <v>0</v>
      </c>
      <c r="Q48" s="142">
        <f t="shared" si="27"/>
        <v>0</v>
      </c>
      <c r="R48" s="142">
        <f t="shared" si="27"/>
        <v>0</v>
      </c>
      <c r="S48" s="142">
        <f t="shared" si="27"/>
        <v>0</v>
      </c>
      <c r="T48" s="142">
        <f t="shared" si="27"/>
        <v>0</v>
      </c>
      <c r="U48" s="142">
        <f t="shared" si="27"/>
        <v>0</v>
      </c>
      <c r="V48" s="142">
        <f t="shared" si="27"/>
        <v>0</v>
      </c>
      <c r="W48" s="142">
        <f t="shared" si="27"/>
        <v>0</v>
      </c>
      <c r="X48" s="142">
        <f t="shared" si="27"/>
        <v>0</v>
      </c>
      <c r="Y48" s="142">
        <f t="shared" si="27"/>
        <v>0</v>
      </c>
      <c r="Z48" s="142">
        <f t="shared" si="27"/>
        <v>0</v>
      </c>
      <c r="AA48" s="153">
        <f t="shared" si="27"/>
        <v>0</v>
      </c>
    </row>
    <row r="49" spans="2:52" ht="16" customHeight="1" x14ac:dyDescent="0.2">
      <c r="B49" s="126" t="str">
        <f>'Climate impacts'!B85</f>
        <v>Impact on quantity produced (% of yearly output without project)</v>
      </c>
      <c r="C49" s="205">
        <f>'Climate impacts'!D85</f>
        <v>0</v>
      </c>
      <c r="D49" s="205">
        <f>Results!$H$87*'Climate impacts'!L85+(1-Results!$H$87)*'Climate impacts'!K85</f>
        <v>0</v>
      </c>
      <c r="E49" s="206">
        <f>Results!$H$87*'Climate impacts'!N85+(1-Results!$H$87)*'Climate impacts'!M85</f>
        <v>0</v>
      </c>
      <c r="F49" s="115"/>
      <c r="G49" s="29" t="str">
        <f>B49</f>
        <v>Impact on quantity produced (% of yearly output without project)</v>
      </c>
      <c r="H49" s="142">
        <f>IF(H$33&lt;=$D$33,($D49-$C49)*(H$33-$C$33)/($D$33-$C$33)+$C49,0)+IF(H$33&gt;$D$33,($E49-$D49)*(H$33-$D$33)/($E$33-$D$33)+$D49,0)</f>
        <v>0</v>
      </c>
      <c r="I49" s="142">
        <f t="shared" si="27"/>
        <v>0</v>
      </c>
      <c r="J49" s="142">
        <f t="shared" si="27"/>
        <v>0</v>
      </c>
      <c r="K49" s="142">
        <f t="shared" si="27"/>
        <v>0</v>
      </c>
      <c r="L49" s="142">
        <f t="shared" si="27"/>
        <v>0</v>
      </c>
      <c r="M49" s="142">
        <f t="shared" si="27"/>
        <v>0</v>
      </c>
      <c r="N49" s="142">
        <f t="shared" si="27"/>
        <v>0</v>
      </c>
      <c r="O49" s="142">
        <f t="shared" si="27"/>
        <v>0</v>
      </c>
      <c r="P49" s="142">
        <f t="shared" si="27"/>
        <v>0</v>
      </c>
      <c r="Q49" s="142">
        <f t="shared" si="27"/>
        <v>0</v>
      </c>
      <c r="R49" s="142">
        <f t="shared" si="27"/>
        <v>0</v>
      </c>
      <c r="S49" s="142">
        <f t="shared" si="27"/>
        <v>0</v>
      </c>
      <c r="T49" s="142">
        <f t="shared" si="27"/>
        <v>0</v>
      </c>
      <c r="U49" s="142">
        <f t="shared" si="27"/>
        <v>0</v>
      </c>
      <c r="V49" s="142">
        <f t="shared" si="27"/>
        <v>0</v>
      </c>
      <c r="W49" s="142">
        <f t="shared" si="27"/>
        <v>0</v>
      </c>
      <c r="X49" s="142">
        <f t="shared" si="27"/>
        <v>0</v>
      </c>
      <c r="Y49" s="142">
        <f t="shared" si="27"/>
        <v>0</v>
      </c>
      <c r="Z49" s="142">
        <f t="shared" si="27"/>
        <v>0</v>
      </c>
      <c r="AA49" s="153">
        <f t="shared" si="27"/>
        <v>0</v>
      </c>
    </row>
    <row r="50" spans="2:52" ht="16" customHeight="1" x14ac:dyDescent="0.2">
      <c r="B50" s="126" t="str">
        <f>'Climate impacts'!B86</f>
        <v>Reconstruction costs (CAPEX) (USD)</v>
      </c>
      <c r="C50" s="97">
        <f>'Climate impacts'!D86</f>
        <v>0</v>
      </c>
      <c r="D50" s="245">
        <f>Results!$H$87*'Climate impacts'!L86+(1-Results!$H$87)*'Climate impacts'!K86</f>
        <v>0</v>
      </c>
      <c r="E50" s="246">
        <f>Results!$H$87*'Climate impacts'!N86+(1-Results!$H$87)*'Climate impacts'!M86</f>
        <v>0</v>
      </c>
      <c r="F50" s="115"/>
      <c r="G50" s="29" t="str">
        <f>B50</f>
        <v>Reconstruction costs (CAPEX) (USD)</v>
      </c>
      <c r="H50" s="142">
        <f>IF(H$33&lt;=$D$33,($D50-$C50)*(H$33-$C$33)/($D$33-$C$33)+$C50,0)+IF(H$33&gt;$D$33,($E50-$D50)*(H$33-$D$33)/($E$33-$D$33)+$D50,0)</f>
        <v>0</v>
      </c>
      <c r="I50" s="142">
        <f t="shared" si="27"/>
        <v>0</v>
      </c>
      <c r="J50" s="142">
        <f t="shared" si="27"/>
        <v>0</v>
      </c>
      <c r="K50" s="142">
        <f t="shared" si="27"/>
        <v>0</v>
      </c>
      <c r="L50" s="142">
        <f t="shared" si="27"/>
        <v>0</v>
      </c>
      <c r="M50" s="142">
        <f t="shared" si="27"/>
        <v>0</v>
      </c>
      <c r="N50" s="142">
        <f t="shared" si="27"/>
        <v>0</v>
      </c>
      <c r="O50" s="142">
        <f t="shared" si="27"/>
        <v>0</v>
      </c>
      <c r="P50" s="142">
        <f t="shared" si="27"/>
        <v>0</v>
      </c>
      <c r="Q50" s="142">
        <f t="shared" si="27"/>
        <v>0</v>
      </c>
      <c r="R50" s="142">
        <f t="shared" si="27"/>
        <v>0</v>
      </c>
      <c r="S50" s="142">
        <f t="shared" si="27"/>
        <v>0</v>
      </c>
      <c r="T50" s="142">
        <f t="shared" si="27"/>
        <v>0</v>
      </c>
      <c r="U50" s="142">
        <f t="shared" si="27"/>
        <v>0</v>
      </c>
      <c r="V50" s="142">
        <f t="shared" si="27"/>
        <v>0</v>
      </c>
      <c r="W50" s="142">
        <f t="shared" si="27"/>
        <v>0</v>
      </c>
      <c r="X50" s="142">
        <f t="shared" si="27"/>
        <v>0</v>
      </c>
      <c r="Y50" s="142">
        <f t="shared" si="27"/>
        <v>0</v>
      </c>
      <c r="Z50" s="142">
        <f t="shared" si="27"/>
        <v>0</v>
      </c>
      <c r="AA50" s="153">
        <f t="shared" si="27"/>
        <v>0</v>
      </c>
    </row>
    <row r="51" spans="2:52" ht="16" customHeight="1" x14ac:dyDescent="0.2">
      <c r="B51" s="126" t="str">
        <f>'Climate impacts'!B87</f>
        <v>Additional out-of-system impacts (USD)</v>
      </c>
      <c r="C51" s="97">
        <f>'Climate impacts'!D87</f>
        <v>0</v>
      </c>
      <c r="D51" s="245">
        <f>Results!$H$87*'Climate impacts'!L87+(1-Results!$H$87)*'Climate impacts'!K87</f>
        <v>0</v>
      </c>
      <c r="E51" s="246">
        <f>Results!$H$87*'Climate impacts'!N87+(1-Results!$H$87)*'Climate impacts'!M87</f>
        <v>0</v>
      </c>
      <c r="F51" s="115"/>
      <c r="G51" s="29" t="str">
        <f>B51</f>
        <v>Additional out-of-system impacts (USD)</v>
      </c>
      <c r="H51" s="142">
        <f>IF(H$33&lt;=$D$33,($D51-$C51)*(H$33-$C$33)/($D$33-$C$33)+$C51,0)+IF(H$33&gt;$D$33,($E51-$D51)*(H$33-$D$33)/($E$33-$D$33)+$D51,0)</f>
        <v>0</v>
      </c>
      <c r="I51" s="142">
        <f t="shared" si="27"/>
        <v>0</v>
      </c>
      <c r="J51" s="142">
        <f t="shared" si="27"/>
        <v>0</v>
      </c>
      <c r="K51" s="142">
        <f t="shared" si="27"/>
        <v>0</v>
      </c>
      <c r="L51" s="142">
        <f t="shared" si="27"/>
        <v>0</v>
      </c>
      <c r="M51" s="142">
        <f t="shared" si="27"/>
        <v>0</v>
      </c>
      <c r="N51" s="142">
        <f t="shared" si="27"/>
        <v>0</v>
      </c>
      <c r="O51" s="142">
        <f t="shared" si="27"/>
        <v>0</v>
      </c>
      <c r="P51" s="142">
        <f t="shared" si="27"/>
        <v>0</v>
      </c>
      <c r="Q51" s="142">
        <f t="shared" si="27"/>
        <v>0</v>
      </c>
      <c r="R51" s="142">
        <f t="shared" si="27"/>
        <v>0</v>
      </c>
      <c r="S51" s="142">
        <f t="shared" si="27"/>
        <v>0</v>
      </c>
      <c r="T51" s="142">
        <f t="shared" si="27"/>
        <v>0</v>
      </c>
      <c r="U51" s="142">
        <f t="shared" si="27"/>
        <v>0</v>
      </c>
      <c r="V51" s="142">
        <f t="shared" si="27"/>
        <v>0</v>
      </c>
      <c r="W51" s="142">
        <f t="shared" si="27"/>
        <v>0</v>
      </c>
      <c r="X51" s="142">
        <f t="shared" si="27"/>
        <v>0</v>
      </c>
      <c r="Y51" s="142">
        <f t="shared" si="27"/>
        <v>0</v>
      </c>
      <c r="Z51" s="142">
        <f t="shared" si="27"/>
        <v>0</v>
      </c>
      <c r="AA51" s="153">
        <f t="shared" si="27"/>
        <v>0</v>
      </c>
    </row>
    <row r="52" spans="2:52" ht="16" customHeight="1" x14ac:dyDescent="0.2">
      <c r="B52" s="123" t="str">
        <f>'Climate impacts'!B88</f>
        <v xml:space="preserve">Extreme intensity level </v>
      </c>
      <c r="C52" s="124"/>
      <c r="D52" s="124"/>
      <c r="E52" s="125"/>
      <c r="F52" s="115"/>
      <c r="G52" s="161" t="str">
        <f>B52</f>
        <v xml:space="preserve">Extreme intensity level </v>
      </c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60"/>
    </row>
    <row r="53" spans="2:52" ht="16" customHeight="1" x14ac:dyDescent="0.2">
      <c r="B53" s="126" t="str">
        <f>'Climate impacts'!B89</f>
        <v>Return period (years)</v>
      </c>
      <c r="C53" s="97">
        <f>'Climate impacts'!D89</f>
        <v>1000</v>
      </c>
      <c r="D53" s="97">
        <f>Results!$H$88*'Climate impacts'!L89+(1-Results!$H$88)*'Climate impacts'!K89</f>
        <v>1000</v>
      </c>
      <c r="E53" s="111">
        <f>Results!$H$88*'Climate impacts'!N89+(1-Results!$H$88)*'Climate impacts'!M89</f>
        <v>1000</v>
      </c>
      <c r="F53" s="115"/>
      <c r="G53" s="120" t="s">
        <v>83</v>
      </c>
      <c r="H53" s="142">
        <f>IF(H$33&lt;=$D$33,(1/$D53-1/$C53)*(H$33-$C$33)/($D$33-$C$33)+1/$C53,0)+IF(H$33&gt;$D$33,(1/$E53-1/$D53)*(H$33-$D$33)/($E$33-$D$33)+1/$D53,0)</f>
        <v>1E-3</v>
      </c>
      <c r="I53" s="142">
        <f t="shared" ref="I53:AA53" si="28">IF(I$33&lt;=$D$33,(1/$D53-1/$C53)*(I$33-$C$33)/($D$33-$C$33)+1/$C53,0)+IF(I$33&gt;$D$33,(1/$E53-1/$D53)*(I$33-$D$33)/($E$33-$D$33)+1/$D53,0)</f>
        <v>1E-3</v>
      </c>
      <c r="J53" s="142">
        <f t="shared" si="28"/>
        <v>1E-3</v>
      </c>
      <c r="K53" s="142">
        <f t="shared" si="28"/>
        <v>1E-3</v>
      </c>
      <c r="L53" s="142">
        <f t="shared" si="28"/>
        <v>1E-3</v>
      </c>
      <c r="M53" s="142">
        <f t="shared" si="28"/>
        <v>1E-3</v>
      </c>
      <c r="N53" s="142">
        <f t="shared" si="28"/>
        <v>1E-3</v>
      </c>
      <c r="O53" s="142">
        <f t="shared" si="28"/>
        <v>1E-3</v>
      </c>
      <c r="P53" s="142">
        <f t="shared" si="28"/>
        <v>1E-3</v>
      </c>
      <c r="Q53" s="142">
        <f t="shared" si="28"/>
        <v>1E-3</v>
      </c>
      <c r="R53" s="142">
        <f t="shared" si="28"/>
        <v>1E-3</v>
      </c>
      <c r="S53" s="142">
        <f t="shared" si="28"/>
        <v>1E-3</v>
      </c>
      <c r="T53" s="142">
        <f t="shared" si="28"/>
        <v>1E-3</v>
      </c>
      <c r="U53" s="142">
        <f t="shared" si="28"/>
        <v>1E-3</v>
      </c>
      <c r="V53" s="142">
        <f t="shared" si="28"/>
        <v>1E-3</v>
      </c>
      <c r="W53" s="142">
        <f t="shared" si="28"/>
        <v>1E-3</v>
      </c>
      <c r="X53" s="142">
        <f t="shared" si="28"/>
        <v>1E-3</v>
      </c>
      <c r="Y53" s="142">
        <f t="shared" si="28"/>
        <v>1E-3</v>
      </c>
      <c r="Z53" s="142">
        <f t="shared" si="28"/>
        <v>1E-3</v>
      </c>
      <c r="AA53" s="153">
        <f t="shared" si="28"/>
        <v>1E-3</v>
      </c>
    </row>
    <row r="54" spans="2:52" ht="16" customHeight="1" x14ac:dyDescent="0.2">
      <c r="B54" s="126" t="str">
        <f>'Climate impacts'!B90</f>
        <v>Impact on quantity produced (% of yearly output with project)</v>
      </c>
      <c r="C54" s="205">
        <f>'Climate impacts'!D90</f>
        <v>0</v>
      </c>
      <c r="D54" s="205">
        <f>Results!$H$87*'Climate impacts'!L90+(1-Results!$H$87)*'Climate impacts'!K90</f>
        <v>0</v>
      </c>
      <c r="E54" s="206">
        <f>Results!$H$87*'Climate impacts'!N90+(1-Results!$H$87)*'Climate impacts'!M90</f>
        <v>0</v>
      </c>
      <c r="F54" s="115"/>
      <c r="G54" s="29" t="str">
        <f>B54</f>
        <v>Impact on quantity produced (% of yearly output with project)</v>
      </c>
      <c r="H54" s="142">
        <f>IF(H$33&lt;=$D$33,($D54-$C54)*(H$33-$C$33)/($D$33-$C$33)+$C54,0)+IF(H$33&gt;$D$33,($E54-$D54)*(H$33-$D$33)/($E$33-$D$33)+$D54,0)</f>
        <v>0</v>
      </c>
      <c r="I54" s="142">
        <f t="shared" ref="I54:AA57" si="29">IF(I$33&lt;=$D$33,($D54-$C54)*(I$33-$C$33)/($D$33-$C$33)+$C54,0)+IF(I$33&gt;$D$33,($E54-$D54)*(I$33-$D$33)/($E$33-$D$33)+$D54,0)</f>
        <v>0</v>
      </c>
      <c r="J54" s="142">
        <f t="shared" si="29"/>
        <v>0</v>
      </c>
      <c r="K54" s="142">
        <f t="shared" si="29"/>
        <v>0</v>
      </c>
      <c r="L54" s="142">
        <f t="shared" si="29"/>
        <v>0</v>
      </c>
      <c r="M54" s="142">
        <f t="shared" si="29"/>
        <v>0</v>
      </c>
      <c r="N54" s="142">
        <f t="shared" si="29"/>
        <v>0</v>
      </c>
      <c r="O54" s="142">
        <f t="shared" si="29"/>
        <v>0</v>
      </c>
      <c r="P54" s="142">
        <f t="shared" si="29"/>
        <v>0</v>
      </c>
      <c r="Q54" s="142">
        <f t="shared" si="29"/>
        <v>0</v>
      </c>
      <c r="R54" s="142">
        <f t="shared" si="29"/>
        <v>0</v>
      </c>
      <c r="S54" s="142">
        <f t="shared" si="29"/>
        <v>0</v>
      </c>
      <c r="T54" s="142">
        <f t="shared" si="29"/>
        <v>0</v>
      </c>
      <c r="U54" s="142">
        <f t="shared" si="29"/>
        <v>0</v>
      </c>
      <c r="V54" s="142">
        <f t="shared" si="29"/>
        <v>0</v>
      </c>
      <c r="W54" s="142">
        <f t="shared" si="29"/>
        <v>0</v>
      </c>
      <c r="X54" s="142">
        <f t="shared" si="29"/>
        <v>0</v>
      </c>
      <c r="Y54" s="142">
        <f t="shared" si="29"/>
        <v>0</v>
      </c>
      <c r="Z54" s="142">
        <f t="shared" si="29"/>
        <v>0</v>
      </c>
      <c r="AA54" s="153">
        <f t="shared" si="29"/>
        <v>0</v>
      </c>
    </row>
    <row r="55" spans="2:52" ht="16" customHeight="1" x14ac:dyDescent="0.2">
      <c r="B55" s="126" t="str">
        <f>'Climate impacts'!B91</f>
        <v>Impact on quantity produced (% of yearly output without project)</v>
      </c>
      <c r="C55" s="205">
        <f>'Climate impacts'!D91</f>
        <v>0</v>
      </c>
      <c r="D55" s="205">
        <f>Results!$H$87*'Climate impacts'!L91+(1-Results!$H$87)*'Climate impacts'!K91</f>
        <v>0</v>
      </c>
      <c r="E55" s="206">
        <f>Results!$H$87*'Climate impacts'!N91+(1-Results!$H$87)*'Climate impacts'!M91</f>
        <v>0</v>
      </c>
      <c r="F55" s="115"/>
      <c r="G55" s="29" t="str">
        <f>B55</f>
        <v>Impact on quantity produced (% of yearly output without project)</v>
      </c>
      <c r="H55" s="142">
        <f>IF(H$33&lt;=$D$33,($D55-$C55)*(H$33-$C$33)/($D$33-$C$33)+$C55,0)+IF(H$33&gt;$D$33,($E55-$D55)*(H$33-$D$33)/($E$33-$D$33)+$D55,0)</f>
        <v>0</v>
      </c>
      <c r="I55" s="142">
        <f t="shared" si="29"/>
        <v>0</v>
      </c>
      <c r="J55" s="142">
        <f t="shared" si="29"/>
        <v>0</v>
      </c>
      <c r="K55" s="142">
        <f t="shared" si="29"/>
        <v>0</v>
      </c>
      <c r="L55" s="142">
        <f t="shared" si="29"/>
        <v>0</v>
      </c>
      <c r="M55" s="142">
        <f t="shared" si="29"/>
        <v>0</v>
      </c>
      <c r="N55" s="142">
        <f t="shared" si="29"/>
        <v>0</v>
      </c>
      <c r="O55" s="142">
        <f t="shared" si="29"/>
        <v>0</v>
      </c>
      <c r="P55" s="142">
        <f t="shared" si="29"/>
        <v>0</v>
      </c>
      <c r="Q55" s="142">
        <f t="shared" si="29"/>
        <v>0</v>
      </c>
      <c r="R55" s="142">
        <f t="shared" si="29"/>
        <v>0</v>
      </c>
      <c r="S55" s="142">
        <f t="shared" si="29"/>
        <v>0</v>
      </c>
      <c r="T55" s="142">
        <f t="shared" si="29"/>
        <v>0</v>
      </c>
      <c r="U55" s="142">
        <f t="shared" si="29"/>
        <v>0</v>
      </c>
      <c r="V55" s="142">
        <f t="shared" si="29"/>
        <v>0</v>
      </c>
      <c r="W55" s="142">
        <f t="shared" si="29"/>
        <v>0</v>
      </c>
      <c r="X55" s="142">
        <f t="shared" si="29"/>
        <v>0</v>
      </c>
      <c r="Y55" s="142">
        <f t="shared" si="29"/>
        <v>0</v>
      </c>
      <c r="Z55" s="142">
        <f t="shared" si="29"/>
        <v>0</v>
      </c>
      <c r="AA55" s="153">
        <f t="shared" si="29"/>
        <v>0</v>
      </c>
    </row>
    <row r="56" spans="2:52" ht="16" customHeight="1" x14ac:dyDescent="0.2">
      <c r="B56" s="126" t="str">
        <f>'Climate impacts'!B92</f>
        <v>Reconstruction costs (CAPEX) (USD)</v>
      </c>
      <c r="C56" s="97">
        <f>'Climate impacts'!D92</f>
        <v>0</v>
      </c>
      <c r="D56" s="245">
        <f>Results!$H$87*'Climate impacts'!L92+(1-Results!$H$87)*'Climate impacts'!K92</f>
        <v>0</v>
      </c>
      <c r="E56" s="246">
        <f>Results!$H$87*'Climate impacts'!N92+(1-Results!$H$87)*'Climate impacts'!M92</f>
        <v>0</v>
      </c>
      <c r="F56" s="115"/>
      <c r="G56" s="29" t="str">
        <f>B56</f>
        <v>Reconstruction costs (CAPEX) (USD)</v>
      </c>
      <c r="H56" s="142">
        <f>IF(H$33&lt;=$D$33,($D56-$C56)*(H$33-$C$33)/($D$33-$C$33)+$C56,0)+IF(H$33&gt;$D$33,($E56-$D56)*(H$33-$D$33)/($E$33-$D$33)+$D56,0)</f>
        <v>0</v>
      </c>
      <c r="I56" s="142">
        <f t="shared" si="29"/>
        <v>0</v>
      </c>
      <c r="J56" s="142">
        <f t="shared" si="29"/>
        <v>0</v>
      </c>
      <c r="K56" s="142">
        <f t="shared" si="29"/>
        <v>0</v>
      </c>
      <c r="L56" s="142">
        <f t="shared" si="29"/>
        <v>0</v>
      </c>
      <c r="M56" s="142">
        <f t="shared" si="29"/>
        <v>0</v>
      </c>
      <c r="N56" s="142">
        <f t="shared" si="29"/>
        <v>0</v>
      </c>
      <c r="O56" s="142">
        <f t="shared" si="29"/>
        <v>0</v>
      </c>
      <c r="P56" s="142">
        <f t="shared" si="29"/>
        <v>0</v>
      </c>
      <c r="Q56" s="142">
        <f t="shared" si="29"/>
        <v>0</v>
      </c>
      <c r="R56" s="142">
        <f t="shared" si="29"/>
        <v>0</v>
      </c>
      <c r="S56" s="142">
        <f t="shared" si="29"/>
        <v>0</v>
      </c>
      <c r="T56" s="142">
        <f t="shared" si="29"/>
        <v>0</v>
      </c>
      <c r="U56" s="142">
        <f t="shared" si="29"/>
        <v>0</v>
      </c>
      <c r="V56" s="142">
        <f t="shared" si="29"/>
        <v>0</v>
      </c>
      <c r="W56" s="142">
        <f t="shared" si="29"/>
        <v>0</v>
      </c>
      <c r="X56" s="142">
        <f t="shared" si="29"/>
        <v>0</v>
      </c>
      <c r="Y56" s="142">
        <f t="shared" si="29"/>
        <v>0</v>
      </c>
      <c r="Z56" s="142">
        <f t="shared" si="29"/>
        <v>0</v>
      </c>
      <c r="AA56" s="153">
        <f t="shared" si="29"/>
        <v>0</v>
      </c>
    </row>
    <row r="57" spans="2:52" ht="16" customHeight="1" thickBot="1" x14ac:dyDescent="0.25">
      <c r="B57" s="127" t="str">
        <f>'Climate impacts'!B93</f>
        <v>Additional out-of-system impacts (USD)</v>
      </c>
      <c r="C57" s="112">
        <f>'Climate impacts'!D93</f>
        <v>0</v>
      </c>
      <c r="D57" s="247">
        <f>Results!$H$87*'Climate impacts'!L93+(1-Results!$H$87)*'Climate impacts'!K93</f>
        <v>0</v>
      </c>
      <c r="E57" s="248">
        <f>Results!$H$87*'Climate impacts'!N93+(1-Results!$H$87)*'Climate impacts'!M93</f>
        <v>0</v>
      </c>
      <c r="F57" s="115"/>
      <c r="G57" s="121" t="str">
        <f>B57</f>
        <v>Additional out-of-system impacts (USD)</v>
      </c>
      <c r="H57" s="154">
        <f>IF(H$33&lt;=$D$33,($D57-$C57)*(H$33-$C$33)/($D$33-$C$33)+$C57,0)+IF(H$33&gt;$D$33,($E57-$D57)*(H$33-$D$33)/($E$33-$D$33)+$D57,0)</f>
        <v>0</v>
      </c>
      <c r="I57" s="154">
        <f t="shared" si="29"/>
        <v>0</v>
      </c>
      <c r="J57" s="154">
        <f t="shared" si="29"/>
        <v>0</v>
      </c>
      <c r="K57" s="154">
        <f t="shared" si="29"/>
        <v>0</v>
      </c>
      <c r="L57" s="154">
        <f t="shared" si="29"/>
        <v>0</v>
      </c>
      <c r="M57" s="154">
        <f t="shared" si="29"/>
        <v>0</v>
      </c>
      <c r="N57" s="154">
        <f t="shared" si="29"/>
        <v>0</v>
      </c>
      <c r="O57" s="154">
        <f t="shared" si="29"/>
        <v>0</v>
      </c>
      <c r="P57" s="154">
        <f t="shared" si="29"/>
        <v>0</v>
      </c>
      <c r="Q57" s="154">
        <f t="shared" si="29"/>
        <v>0</v>
      </c>
      <c r="R57" s="154">
        <f t="shared" si="29"/>
        <v>0</v>
      </c>
      <c r="S57" s="154">
        <f t="shared" si="29"/>
        <v>0</v>
      </c>
      <c r="T57" s="154">
        <f t="shared" si="29"/>
        <v>0</v>
      </c>
      <c r="U57" s="154">
        <f t="shared" si="29"/>
        <v>0</v>
      </c>
      <c r="V57" s="154">
        <f t="shared" si="29"/>
        <v>0</v>
      </c>
      <c r="W57" s="154">
        <f t="shared" si="29"/>
        <v>0</v>
      </c>
      <c r="X57" s="154">
        <f t="shared" si="29"/>
        <v>0</v>
      </c>
      <c r="Y57" s="154">
        <f t="shared" si="29"/>
        <v>0</v>
      </c>
      <c r="Z57" s="154">
        <f t="shared" si="29"/>
        <v>0</v>
      </c>
      <c r="AA57" s="155">
        <f t="shared" si="29"/>
        <v>0</v>
      </c>
    </row>
    <row r="58" spans="2:52" ht="16" customHeight="1" x14ac:dyDescent="0.2">
      <c r="B58" s="118"/>
      <c r="C58" s="1"/>
      <c r="D58" s="1"/>
      <c r="F58" s="115"/>
      <c r="G58" s="114"/>
      <c r="H58" s="143"/>
      <c r="I58" s="143"/>
      <c r="J58" s="143"/>
      <c r="K58" s="141"/>
      <c r="L58" s="144"/>
      <c r="M58" s="141"/>
      <c r="N58" s="141"/>
      <c r="O58" s="141"/>
      <c r="P58" s="141"/>
      <c r="Q58" s="141"/>
      <c r="R58" s="141"/>
      <c r="S58" s="141"/>
      <c r="T58" s="141"/>
      <c r="U58" s="145"/>
      <c r="V58" s="141"/>
      <c r="W58" s="141"/>
      <c r="X58" s="141"/>
      <c r="Y58" s="141"/>
      <c r="Z58" s="141"/>
      <c r="AA58" s="141"/>
    </row>
    <row r="59" spans="2:52" ht="16" customHeight="1" x14ac:dyDescent="0.2">
      <c r="B59" s="118"/>
      <c r="C59" s="1"/>
      <c r="D59" s="1"/>
      <c r="F59" s="115"/>
      <c r="G59" s="114"/>
      <c r="H59" s="143"/>
      <c r="I59" s="143"/>
      <c r="J59" s="143"/>
      <c r="K59" s="141"/>
      <c r="L59" s="144"/>
      <c r="M59" s="141"/>
      <c r="N59" s="141"/>
      <c r="O59" s="141"/>
      <c r="P59" s="141"/>
      <c r="Q59" s="141"/>
      <c r="R59" s="141"/>
      <c r="S59" s="141"/>
      <c r="T59" s="141"/>
      <c r="U59" s="145"/>
      <c r="V59" s="141"/>
      <c r="W59" s="141"/>
      <c r="X59" s="141"/>
      <c r="Y59" s="141"/>
      <c r="Z59" s="141"/>
      <c r="AA59" s="141"/>
    </row>
    <row r="60" spans="2:52" ht="16" customHeight="1" thickBot="1" x14ac:dyDescent="0.25">
      <c r="B60" s="166" t="str">
        <f>'Climate impacts'!C37</f>
        <v>Strong Winds</v>
      </c>
      <c r="C60" s="1"/>
      <c r="D60" s="1"/>
      <c r="F60" s="115"/>
      <c r="G60" s="166" t="str">
        <f>'Climate impacts'!C37</f>
        <v>Strong Winds</v>
      </c>
      <c r="H60" s="143"/>
      <c r="I60" s="143"/>
      <c r="J60" s="143"/>
      <c r="K60" s="141"/>
      <c r="L60" s="144"/>
      <c r="M60" s="141"/>
      <c r="N60" s="141"/>
      <c r="O60" s="141"/>
      <c r="P60" s="141"/>
      <c r="Q60" s="141"/>
      <c r="R60" s="141"/>
      <c r="S60" s="141"/>
      <c r="T60" s="141"/>
      <c r="U60" s="145"/>
      <c r="V60" s="141"/>
      <c r="W60" s="141"/>
      <c r="X60" s="141"/>
      <c r="Y60" s="141"/>
      <c r="Z60" s="141"/>
      <c r="AA60" s="141"/>
      <c r="AC60" s="5" t="str">
        <f>'Climate impacts'!C37</f>
        <v>Strong Winds</v>
      </c>
      <c r="AV60" s="24"/>
      <c r="AW60" s="24"/>
      <c r="AX60" s="24"/>
      <c r="AY60" s="24"/>
      <c r="AZ60" s="24"/>
    </row>
    <row r="61" spans="2:52" ht="16" customHeight="1" x14ac:dyDescent="0.2">
      <c r="B61" s="108"/>
      <c r="C61" s="109">
        <f>'Baseline scenario'!D4</f>
        <v>2022</v>
      </c>
      <c r="D61" s="109">
        <f>'Climate impacts'!K96</f>
        <v>2030</v>
      </c>
      <c r="E61" s="110">
        <f>'Climate impacts'!M96</f>
        <v>2050</v>
      </c>
      <c r="F61" s="115"/>
      <c r="G61" s="164"/>
      <c r="H61" s="128">
        <f t="shared" ref="H61:AA61" si="30">H33</f>
        <v>2022</v>
      </c>
      <c r="I61" s="128">
        <f t="shared" si="30"/>
        <v>2023</v>
      </c>
      <c r="J61" s="128">
        <f t="shared" si="30"/>
        <v>2024</v>
      </c>
      <c r="K61" s="128">
        <f t="shared" si="30"/>
        <v>2025</v>
      </c>
      <c r="L61" s="128">
        <f t="shared" si="30"/>
        <v>2026</v>
      </c>
      <c r="M61" s="128">
        <f t="shared" si="30"/>
        <v>2027</v>
      </c>
      <c r="N61" s="128">
        <f t="shared" si="30"/>
        <v>2028</v>
      </c>
      <c r="O61" s="128">
        <f t="shared" si="30"/>
        <v>2029</v>
      </c>
      <c r="P61" s="128">
        <f t="shared" si="30"/>
        <v>2030</v>
      </c>
      <c r="Q61" s="128">
        <f t="shared" si="30"/>
        <v>2031</v>
      </c>
      <c r="R61" s="128">
        <f t="shared" si="30"/>
        <v>2032</v>
      </c>
      <c r="S61" s="128">
        <f t="shared" si="30"/>
        <v>2033</v>
      </c>
      <c r="T61" s="128">
        <f t="shared" si="30"/>
        <v>2034</v>
      </c>
      <c r="U61" s="128">
        <f t="shared" si="30"/>
        <v>2035</v>
      </c>
      <c r="V61" s="128">
        <f t="shared" si="30"/>
        <v>2036</v>
      </c>
      <c r="W61" s="128">
        <f t="shared" si="30"/>
        <v>2037</v>
      </c>
      <c r="X61" s="128">
        <f t="shared" si="30"/>
        <v>2038</v>
      </c>
      <c r="Y61" s="128">
        <f t="shared" si="30"/>
        <v>2039</v>
      </c>
      <c r="Z61" s="128">
        <f t="shared" si="30"/>
        <v>2040</v>
      </c>
      <c r="AA61" s="129">
        <f t="shared" si="30"/>
        <v>2041</v>
      </c>
      <c r="AC61" s="182"/>
      <c r="AD61" s="177">
        <f t="shared" ref="AD61:AW61" si="31">H61</f>
        <v>2022</v>
      </c>
      <c r="AE61" s="177">
        <f t="shared" si="31"/>
        <v>2023</v>
      </c>
      <c r="AF61" s="177">
        <f t="shared" si="31"/>
        <v>2024</v>
      </c>
      <c r="AG61" s="177">
        <f t="shared" si="31"/>
        <v>2025</v>
      </c>
      <c r="AH61" s="177">
        <f t="shared" si="31"/>
        <v>2026</v>
      </c>
      <c r="AI61" s="177">
        <f t="shared" si="31"/>
        <v>2027</v>
      </c>
      <c r="AJ61" s="177">
        <f t="shared" si="31"/>
        <v>2028</v>
      </c>
      <c r="AK61" s="177">
        <f t="shared" si="31"/>
        <v>2029</v>
      </c>
      <c r="AL61" s="177">
        <f t="shared" si="31"/>
        <v>2030</v>
      </c>
      <c r="AM61" s="177">
        <f t="shared" si="31"/>
        <v>2031</v>
      </c>
      <c r="AN61" s="177">
        <f t="shared" si="31"/>
        <v>2032</v>
      </c>
      <c r="AO61" s="177">
        <f t="shared" si="31"/>
        <v>2033</v>
      </c>
      <c r="AP61" s="177">
        <f t="shared" si="31"/>
        <v>2034</v>
      </c>
      <c r="AQ61" s="177">
        <f t="shared" si="31"/>
        <v>2035</v>
      </c>
      <c r="AR61" s="177">
        <f t="shared" si="31"/>
        <v>2036</v>
      </c>
      <c r="AS61" s="177">
        <f t="shared" si="31"/>
        <v>2037</v>
      </c>
      <c r="AT61" s="177">
        <f t="shared" si="31"/>
        <v>2038</v>
      </c>
      <c r="AU61" s="177">
        <f t="shared" si="31"/>
        <v>2039</v>
      </c>
      <c r="AV61" s="177">
        <f t="shared" si="31"/>
        <v>2040</v>
      </c>
      <c r="AW61" s="178">
        <f t="shared" si="31"/>
        <v>2041</v>
      </c>
      <c r="AX61" s="12"/>
      <c r="AY61" s="24"/>
    </row>
    <row r="62" spans="2:52" ht="16" customHeight="1" x14ac:dyDescent="0.2">
      <c r="B62" s="123" t="str">
        <f>'Climate impacts'!B98</f>
        <v xml:space="preserve">Weak intensity level </v>
      </c>
      <c r="C62" s="131"/>
      <c r="D62" s="131"/>
      <c r="E62" s="133"/>
      <c r="F62" s="115"/>
      <c r="G62" s="161" t="str">
        <f>B62</f>
        <v xml:space="preserve">Weak intensity level 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62"/>
      <c r="S62" s="162"/>
      <c r="T62" s="162"/>
      <c r="U62" s="162"/>
      <c r="V62" s="162"/>
      <c r="W62" s="162"/>
      <c r="X62" s="162"/>
      <c r="Y62" s="162"/>
      <c r="Z62" s="162"/>
      <c r="AA62" s="165"/>
      <c r="AC62" s="27" t="s">
        <v>81</v>
      </c>
      <c r="AD62" s="169">
        <f t="shared" ref="AD62:AM63" si="32">H$81*H82+(H$75-H$81)*H76+(H$69-H$75)*H70+(H$63-H$69)*H64</f>
        <v>0</v>
      </c>
      <c r="AE62" s="169">
        <f t="shared" si="32"/>
        <v>0</v>
      </c>
      <c r="AF62" s="169">
        <f t="shared" si="32"/>
        <v>0</v>
      </c>
      <c r="AG62" s="169">
        <f t="shared" si="32"/>
        <v>0</v>
      </c>
      <c r="AH62" s="169">
        <f t="shared" si="32"/>
        <v>0</v>
      </c>
      <c r="AI62" s="169">
        <f t="shared" si="32"/>
        <v>0</v>
      </c>
      <c r="AJ62" s="169">
        <f t="shared" si="32"/>
        <v>0</v>
      </c>
      <c r="AK62" s="169">
        <f t="shared" si="32"/>
        <v>0</v>
      </c>
      <c r="AL62" s="169">
        <f t="shared" si="32"/>
        <v>0</v>
      </c>
      <c r="AM62" s="169">
        <f t="shared" si="32"/>
        <v>0</v>
      </c>
      <c r="AN62" s="169">
        <f t="shared" ref="AN62:AW63" si="33">R$81*R82+(R$75-R$81)*R76+(R$69-R$75)*R70+(R$63-R$69)*R64</f>
        <v>0</v>
      </c>
      <c r="AO62" s="169">
        <f t="shared" si="33"/>
        <v>0</v>
      </c>
      <c r="AP62" s="169">
        <f t="shared" si="33"/>
        <v>0</v>
      </c>
      <c r="AQ62" s="169">
        <f t="shared" si="33"/>
        <v>0</v>
      </c>
      <c r="AR62" s="169">
        <f t="shared" si="33"/>
        <v>0</v>
      </c>
      <c r="AS62" s="169">
        <f t="shared" si="33"/>
        <v>0</v>
      </c>
      <c r="AT62" s="169">
        <f t="shared" si="33"/>
        <v>0</v>
      </c>
      <c r="AU62" s="169">
        <f t="shared" si="33"/>
        <v>0</v>
      </c>
      <c r="AV62" s="169">
        <f t="shared" si="33"/>
        <v>0</v>
      </c>
      <c r="AW62" s="179">
        <f t="shared" si="33"/>
        <v>0</v>
      </c>
      <c r="AX62" s="20"/>
      <c r="AY62" s="24"/>
    </row>
    <row r="63" spans="2:52" ht="16" customHeight="1" x14ac:dyDescent="0.2">
      <c r="B63" s="117" t="str">
        <f>'Climate impacts'!B99</f>
        <v>Return period (years)</v>
      </c>
      <c r="C63" s="97">
        <f>'Climate impacts'!D99</f>
        <v>5</v>
      </c>
      <c r="D63" s="97">
        <f>Results!$H$90*'Climate impacts'!L99+(1-Results!$H$90)*'Climate impacts'!K99</f>
        <v>5</v>
      </c>
      <c r="E63" s="111">
        <f>Results!$H$90*'Climate impacts'!N99+(1-Results!$H$90)*'Climate impacts'!M99</f>
        <v>5</v>
      </c>
      <c r="F63" s="115"/>
      <c r="G63" s="29" t="s">
        <v>83</v>
      </c>
      <c r="H63" s="142">
        <f>IF(H$61&lt;=$D$61,(1/$D63-1/$C63)*(H$61-$C$61)/($D$61-$C$61)+1/$C63,0)+IF(H$61&gt;$D$61,(1/$E63-1/$D63)*(H$61-$D$61)/($E$61-$D$61)+1/$D63,0)</f>
        <v>0.2</v>
      </c>
      <c r="I63" s="142">
        <f t="shared" ref="I63:AA63" si="34">IF(I$61&lt;=$D$61,(1/$D63-1/$C63)*(I$61-$C$61)/($D$61-$C$61)+1/$C63,0)+IF(I$61&gt;$D$61,(1/$E63-1/$D63)*(I$61-$D$61)/($E$61-$D$61)+1/$D63,0)</f>
        <v>0.2</v>
      </c>
      <c r="J63" s="142">
        <f t="shared" si="34"/>
        <v>0.2</v>
      </c>
      <c r="K63" s="142">
        <f t="shared" si="34"/>
        <v>0.2</v>
      </c>
      <c r="L63" s="142">
        <f t="shared" si="34"/>
        <v>0.2</v>
      </c>
      <c r="M63" s="142">
        <f t="shared" si="34"/>
        <v>0.2</v>
      </c>
      <c r="N63" s="142">
        <f t="shared" si="34"/>
        <v>0.2</v>
      </c>
      <c r="O63" s="142">
        <f t="shared" si="34"/>
        <v>0.2</v>
      </c>
      <c r="P63" s="142">
        <f t="shared" si="34"/>
        <v>0.2</v>
      </c>
      <c r="Q63" s="142">
        <f t="shared" si="34"/>
        <v>0.2</v>
      </c>
      <c r="R63" s="142">
        <f t="shared" si="34"/>
        <v>0.2</v>
      </c>
      <c r="S63" s="142">
        <f t="shared" si="34"/>
        <v>0.2</v>
      </c>
      <c r="T63" s="142">
        <f t="shared" si="34"/>
        <v>0.2</v>
      </c>
      <c r="U63" s="142">
        <f t="shared" si="34"/>
        <v>0.2</v>
      </c>
      <c r="V63" s="142">
        <f t="shared" si="34"/>
        <v>0.2</v>
      </c>
      <c r="W63" s="142">
        <f t="shared" si="34"/>
        <v>0.2</v>
      </c>
      <c r="X63" s="142">
        <f t="shared" si="34"/>
        <v>0.2</v>
      </c>
      <c r="Y63" s="142">
        <f t="shared" si="34"/>
        <v>0.2</v>
      </c>
      <c r="Z63" s="142">
        <f t="shared" si="34"/>
        <v>0.2</v>
      </c>
      <c r="AA63" s="153">
        <f t="shared" si="34"/>
        <v>0.2</v>
      </c>
      <c r="AC63" s="27" t="s">
        <v>82</v>
      </c>
      <c r="AD63" s="169">
        <f t="shared" si="32"/>
        <v>0</v>
      </c>
      <c r="AE63" s="169">
        <f t="shared" si="32"/>
        <v>0</v>
      </c>
      <c r="AF63" s="169">
        <f t="shared" si="32"/>
        <v>0</v>
      </c>
      <c r="AG63" s="169">
        <f t="shared" si="32"/>
        <v>0</v>
      </c>
      <c r="AH63" s="169">
        <f t="shared" si="32"/>
        <v>0</v>
      </c>
      <c r="AI63" s="169">
        <f t="shared" si="32"/>
        <v>0</v>
      </c>
      <c r="AJ63" s="169">
        <f t="shared" si="32"/>
        <v>0</v>
      </c>
      <c r="AK63" s="169">
        <f t="shared" si="32"/>
        <v>0</v>
      </c>
      <c r="AL63" s="169">
        <f t="shared" si="32"/>
        <v>0</v>
      </c>
      <c r="AM63" s="169">
        <f t="shared" si="32"/>
        <v>0</v>
      </c>
      <c r="AN63" s="169">
        <f t="shared" si="33"/>
        <v>0</v>
      </c>
      <c r="AO63" s="169">
        <f t="shared" si="33"/>
        <v>0</v>
      </c>
      <c r="AP63" s="169">
        <f t="shared" si="33"/>
        <v>0</v>
      </c>
      <c r="AQ63" s="169">
        <f t="shared" si="33"/>
        <v>0</v>
      </c>
      <c r="AR63" s="169">
        <f t="shared" si="33"/>
        <v>0</v>
      </c>
      <c r="AS63" s="169">
        <f t="shared" si="33"/>
        <v>0</v>
      </c>
      <c r="AT63" s="169">
        <f t="shared" si="33"/>
        <v>0</v>
      </c>
      <c r="AU63" s="169">
        <f t="shared" si="33"/>
        <v>0</v>
      </c>
      <c r="AV63" s="169">
        <f t="shared" si="33"/>
        <v>0</v>
      </c>
      <c r="AW63" s="179">
        <f t="shared" si="33"/>
        <v>0</v>
      </c>
      <c r="AX63" s="20"/>
      <c r="AY63" s="24"/>
    </row>
    <row r="64" spans="2:52" ht="16" customHeight="1" x14ac:dyDescent="0.2">
      <c r="B64" s="117" t="str">
        <f>'Climate impacts'!B100</f>
        <v>Impact on quantity produced (% of yearly output with project)</v>
      </c>
      <c r="C64" s="205">
        <f>'Climate impacts'!D100</f>
        <v>0</v>
      </c>
      <c r="D64" s="205">
        <f>Results!$H$89*'Climate impacts'!L100+(1-Results!$H$89)*'Climate impacts'!K100</f>
        <v>0</v>
      </c>
      <c r="E64" s="206">
        <f>Results!$H$89*'Climate impacts'!N100+(1-Results!$H$89)*'Climate impacts'!M100</f>
        <v>0</v>
      </c>
      <c r="F64" s="115"/>
      <c r="G64" s="29" t="str">
        <f>B64</f>
        <v>Impact on quantity produced (% of yearly output with project)</v>
      </c>
      <c r="H64" s="142">
        <f>IF(H$61&lt;=$D$61,($D64-$C64)*(H$61-$C$61)/($D$61-$C$61)+$C64,0)+IF(H$61&gt;$D$61,($E64-$D64)*(H$61-$D$61)/($E$61-$D$61)+$D64,0)</f>
        <v>0</v>
      </c>
      <c r="I64" s="142">
        <f t="shared" ref="I64:AA67" si="35">IF(I$61&lt;=$D$61,($D64-$C64)*(I$61-$C$61)/($D$61-$C$61)+$C64,0)+IF(I$61&gt;$D$61,($E64-$D64)*(I$61-$D$61)/($E$61-$D$61)+$D64,0)</f>
        <v>0</v>
      </c>
      <c r="J64" s="142">
        <f t="shared" si="35"/>
        <v>0</v>
      </c>
      <c r="K64" s="142">
        <f t="shared" si="35"/>
        <v>0</v>
      </c>
      <c r="L64" s="142">
        <f t="shared" si="35"/>
        <v>0</v>
      </c>
      <c r="M64" s="142">
        <f t="shared" si="35"/>
        <v>0</v>
      </c>
      <c r="N64" s="142">
        <f t="shared" si="35"/>
        <v>0</v>
      </c>
      <c r="O64" s="142">
        <f t="shared" si="35"/>
        <v>0</v>
      </c>
      <c r="P64" s="142">
        <f t="shared" si="35"/>
        <v>0</v>
      </c>
      <c r="Q64" s="142">
        <f t="shared" si="35"/>
        <v>0</v>
      </c>
      <c r="R64" s="142">
        <f t="shared" si="35"/>
        <v>0</v>
      </c>
      <c r="S64" s="142">
        <f t="shared" si="35"/>
        <v>0</v>
      </c>
      <c r="T64" s="142">
        <f t="shared" si="35"/>
        <v>0</v>
      </c>
      <c r="U64" s="142">
        <f t="shared" si="35"/>
        <v>0</v>
      </c>
      <c r="V64" s="142">
        <f t="shared" si="35"/>
        <v>0</v>
      </c>
      <c r="W64" s="142">
        <f t="shared" si="35"/>
        <v>0</v>
      </c>
      <c r="X64" s="142">
        <f t="shared" si="35"/>
        <v>0</v>
      </c>
      <c r="Y64" s="142">
        <f t="shared" si="35"/>
        <v>0</v>
      </c>
      <c r="Z64" s="142">
        <f t="shared" si="35"/>
        <v>0</v>
      </c>
      <c r="AA64" s="153">
        <f t="shared" si="35"/>
        <v>0</v>
      </c>
      <c r="AC64" s="29" t="s">
        <v>5</v>
      </c>
      <c r="AD64" s="171">
        <v>0</v>
      </c>
      <c r="AE64" s="168">
        <f t="shared" ref="AE64:AN65" si="36">I$81*I84+(I$75-I$81)*I78+(I$69-I$75)*I72+(I$63-I$69)*I66</f>
        <v>0</v>
      </c>
      <c r="AF64" s="168">
        <f t="shared" si="36"/>
        <v>0</v>
      </c>
      <c r="AG64" s="168">
        <f t="shared" si="36"/>
        <v>0</v>
      </c>
      <c r="AH64" s="168">
        <f t="shared" si="36"/>
        <v>0</v>
      </c>
      <c r="AI64" s="168">
        <f t="shared" si="36"/>
        <v>0</v>
      </c>
      <c r="AJ64" s="168">
        <f t="shared" si="36"/>
        <v>0</v>
      </c>
      <c r="AK64" s="168">
        <f t="shared" si="36"/>
        <v>0</v>
      </c>
      <c r="AL64" s="168">
        <f t="shared" si="36"/>
        <v>0</v>
      </c>
      <c r="AM64" s="168">
        <f t="shared" si="36"/>
        <v>0</v>
      </c>
      <c r="AN64" s="168">
        <f t="shared" si="36"/>
        <v>0</v>
      </c>
      <c r="AO64" s="168">
        <f t="shared" ref="AO64:AW65" si="37">S$81*S84+(S$75-S$81)*S78+(S$69-S$75)*S72+(S$63-S$69)*S66</f>
        <v>0</v>
      </c>
      <c r="AP64" s="168">
        <f t="shared" si="37"/>
        <v>0</v>
      </c>
      <c r="AQ64" s="168">
        <f t="shared" si="37"/>
        <v>0</v>
      </c>
      <c r="AR64" s="168">
        <f t="shared" si="37"/>
        <v>0</v>
      </c>
      <c r="AS64" s="168">
        <f t="shared" si="37"/>
        <v>0</v>
      </c>
      <c r="AT64" s="168">
        <f t="shared" si="37"/>
        <v>0</v>
      </c>
      <c r="AU64" s="168">
        <f t="shared" si="37"/>
        <v>0</v>
      </c>
      <c r="AV64" s="168">
        <f t="shared" si="37"/>
        <v>0</v>
      </c>
      <c r="AW64" s="180">
        <f t="shared" si="37"/>
        <v>0</v>
      </c>
      <c r="AX64" s="12"/>
      <c r="AY64" s="24"/>
    </row>
    <row r="65" spans="2:52" ht="16" customHeight="1" thickBot="1" x14ac:dyDescent="0.25">
      <c r="B65" s="117" t="str">
        <f>'Climate impacts'!B101</f>
        <v>Impact on quantity produced (% of yearly output without project)</v>
      </c>
      <c r="C65" s="205">
        <f>'Climate impacts'!D101</f>
        <v>0</v>
      </c>
      <c r="D65" s="205">
        <f>Results!$H$89*'Climate impacts'!L101+(1-Results!$H$89)*'Climate impacts'!K101</f>
        <v>0</v>
      </c>
      <c r="E65" s="206">
        <f>Results!$H$89*'Climate impacts'!N101+(1-Results!$H$89)*'Climate impacts'!M101</f>
        <v>0</v>
      </c>
      <c r="F65" s="115"/>
      <c r="G65" s="29" t="str">
        <f>B65</f>
        <v>Impact on quantity produced (% of yearly output without project)</v>
      </c>
      <c r="H65" s="142">
        <f>IF(H$61&lt;=$D$61,($D65-$C65)*(H$61-$C$61)/($D$61-$C$61)+$C65,0)+IF(H$61&gt;$D$61,($E65-$D65)*(H$61-$D$61)/($E$61-$D$61)+$D65,0)</f>
        <v>0</v>
      </c>
      <c r="I65" s="142">
        <f t="shared" si="35"/>
        <v>0</v>
      </c>
      <c r="J65" s="142">
        <f t="shared" si="35"/>
        <v>0</v>
      </c>
      <c r="K65" s="142">
        <f t="shared" si="35"/>
        <v>0</v>
      </c>
      <c r="L65" s="142">
        <f t="shared" si="35"/>
        <v>0</v>
      </c>
      <c r="M65" s="142">
        <f t="shared" si="35"/>
        <v>0</v>
      </c>
      <c r="N65" s="142">
        <f t="shared" si="35"/>
        <v>0</v>
      </c>
      <c r="O65" s="142">
        <f t="shared" si="35"/>
        <v>0</v>
      </c>
      <c r="P65" s="142">
        <f t="shared" si="35"/>
        <v>0</v>
      </c>
      <c r="Q65" s="142">
        <f t="shared" si="35"/>
        <v>0</v>
      </c>
      <c r="R65" s="142">
        <f t="shared" si="35"/>
        <v>0</v>
      </c>
      <c r="S65" s="142">
        <f t="shared" si="35"/>
        <v>0</v>
      </c>
      <c r="T65" s="142">
        <f t="shared" si="35"/>
        <v>0</v>
      </c>
      <c r="U65" s="142">
        <f t="shared" si="35"/>
        <v>0</v>
      </c>
      <c r="V65" s="142">
        <f t="shared" si="35"/>
        <v>0</v>
      </c>
      <c r="W65" s="142">
        <f t="shared" si="35"/>
        <v>0</v>
      </c>
      <c r="X65" s="142">
        <f t="shared" si="35"/>
        <v>0</v>
      </c>
      <c r="Y65" s="142">
        <f t="shared" si="35"/>
        <v>0</v>
      </c>
      <c r="Z65" s="142">
        <f t="shared" si="35"/>
        <v>0</v>
      </c>
      <c r="AA65" s="153">
        <f t="shared" si="35"/>
        <v>0</v>
      </c>
      <c r="AC65" s="121" t="s">
        <v>6</v>
      </c>
      <c r="AD65" s="174">
        <f>H$81*H85+(H$75-H$81)*H79+(H$69-H$75)*H73+(H$63-H$69)*H67</f>
        <v>0</v>
      </c>
      <c r="AE65" s="174">
        <f t="shared" si="36"/>
        <v>0</v>
      </c>
      <c r="AF65" s="174">
        <f t="shared" si="36"/>
        <v>0</v>
      </c>
      <c r="AG65" s="174">
        <f t="shared" si="36"/>
        <v>0</v>
      </c>
      <c r="AH65" s="174">
        <f t="shared" si="36"/>
        <v>0</v>
      </c>
      <c r="AI65" s="174">
        <f t="shared" si="36"/>
        <v>0</v>
      </c>
      <c r="AJ65" s="174">
        <f t="shared" si="36"/>
        <v>0</v>
      </c>
      <c r="AK65" s="174">
        <f t="shared" si="36"/>
        <v>0</v>
      </c>
      <c r="AL65" s="174">
        <f t="shared" si="36"/>
        <v>0</v>
      </c>
      <c r="AM65" s="174">
        <f t="shared" si="36"/>
        <v>0</v>
      </c>
      <c r="AN65" s="174">
        <f t="shared" si="36"/>
        <v>0</v>
      </c>
      <c r="AO65" s="174">
        <f t="shared" si="37"/>
        <v>0</v>
      </c>
      <c r="AP65" s="174">
        <f t="shared" si="37"/>
        <v>0</v>
      </c>
      <c r="AQ65" s="174">
        <f t="shared" si="37"/>
        <v>0</v>
      </c>
      <c r="AR65" s="174">
        <f t="shared" si="37"/>
        <v>0</v>
      </c>
      <c r="AS65" s="174">
        <f t="shared" si="37"/>
        <v>0</v>
      </c>
      <c r="AT65" s="174">
        <f t="shared" si="37"/>
        <v>0</v>
      </c>
      <c r="AU65" s="174">
        <f t="shared" si="37"/>
        <v>0</v>
      </c>
      <c r="AV65" s="174">
        <f t="shared" si="37"/>
        <v>0</v>
      </c>
      <c r="AW65" s="181">
        <f t="shared" si="37"/>
        <v>0</v>
      </c>
      <c r="AX65" s="12"/>
      <c r="AY65" s="24"/>
    </row>
    <row r="66" spans="2:52" ht="16" customHeight="1" x14ac:dyDescent="0.2">
      <c r="B66" s="117" t="str">
        <f>'Climate impacts'!B102</f>
        <v>Reconstruction costs (CAPEX) (USD)</v>
      </c>
      <c r="C66" s="97">
        <f>'Climate impacts'!D102</f>
        <v>0</v>
      </c>
      <c r="D66" s="245">
        <f>Results!$H$89*'Climate impacts'!L102+(1-Results!$H$89)*'Climate impacts'!K102</f>
        <v>0</v>
      </c>
      <c r="E66" s="246">
        <f>Results!$H$89*'Climate impacts'!N102+(1-Results!$H$89)*'Climate impacts'!M102</f>
        <v>0</v>
      </c>
      <c r="F66" s="115"/>
      <c r="G66" s="29" t="str">
        <f>B66</f>
        <v>Reconstruction costs (CAPEX) (USD)</v>
      </c>
      <c r="H66" s="142">
        <f>IF(H$61&lt;=$D$61,($D66-$C66)*(H$61-$C$61)/($D$61-$C$61)+$C66,0)+IF(H$61&gt;$D$61,($E66-$D66)*(H$61-$D$61)/($E$61-$D$61)+$D66,0)</f>
        <v>0</v>
      </c>
      <c r="I66" s="142">
        <f t="shared" si="35"/>
        <v>0</v>
      </c>
      <c r="J66" s="142">
        <f t="shared" si="35"/>
        <v>0</v>
      </c>
      <c r="K66" s="142">
        <f t="shared" si="35"/>
        <v>0</v>
      </c>
      <c r="L66" s="142">
        <f t="shared" si="35"/>
        <v>0</v>
      </c>
      <c r="M66" s="142">
        <f t="shared" si="35"/>
        <v>0</v>
      </c>
      <c r="N66" s="142">
        <f t="shared" si="35"/>
        <v>0</v>
      </c>
      <c r="O66" s="142">
        <f t="shared" si="35"/>
        <v>0</v>
      </c>
      <c r="P66" s="142">
        <f t="shared" si="35"/>
        <v>0</v>
      </c>
      <c r="Q66" s="142">
        <f t="shared" si="35"/>
        <v>0</v>
      </c>
      <c r="R66" s="142">
        <f t="shared" si="35"/>
        <v>0</v>
      </c>
      <c r="S66" s="142">
        <f t="shared" si="35"/>
        <v>0</v>
      </c>
      <c r="T66" s="142">
        <f t="shared" si="35"/>
        <v>0</v>
      </c>
      <c r="U66" s="142">
        <f t="shared" si="35"/>
        <v>0</v>
      </c>
      <c r="V66" s="142">
        <f t="shared" si="35"/>
        <v>0</v>
      </c>
      <c r="W66" s="142">
        <f t="shared" si="35"/>
        <v>0</v>
      </c>
      <c r="X66" s="142">
        <f t="shared" si="35"/>
        <v>0</v>
      </c>
      <c r="Y66" s="142">
        <f t="shared" si="35"/>
        <v>0</v>
      </c>
      <c r="Z66" s="142">
        <f t="shared" si="35"/>
        <v>0</v>
      </c>
      <c r="AA66" s="153">
        <f t="shared" si="35"/>
        <v>0</v>
      </c>
      <c r="AV66" s="24"/>
      <c r="AW66" s="24"/>
      <c r="AX66" s="24"/>
      <c r="AY66" s="24"/>
      <c r="AZ66" s="24"/>
    </row>
    <row r="67" spans="2:52" ht="16" customHeight="1" x14ac:dyDescent="0.2">
      <c r="B67" s="117" t="str">
        <f>'Climate impacts'!B103</f>
        <v>Additional out-of-system impacts (USD)</v>
      </c>
      <c r="C67" s="97">
        <f>'Climate impacts'!D103</f>
        <v>0</v>
      </c>
      <c r="D67" s="245">
        <f>Results!$H$89*'Climate impacts'!L103+(1-Results!$H$89)*'Climate impacts'!K103</f>
        <v>0</v>
      </c>
      <c r="E67" s="246">
        <f>Results!$H$89*'Climate impacts'!N103+(1-Results!$H$89)*'Climate impacts'!M103</f>
        <v>0</v>
      </c>
      <c r="F67" s="115"/>
      <c r="G67" s="29" t="str">
        <f>B67</f>
        <v>Additional out-of-system impacts (USD)</v>
      </c>
      <c r="H67" s="142">
        <f>IF(H$61&lt;=$D$61,($D67-$C67)*(H$61-$C$61)/($D$61-$C$61)+$C67,0)+IF(H$61&gt;$D$61,($E67-$D67)*(H$61-$D$61)/($E$61-$D$61)+$D67,0)</f>
        <v>0</v>
      </c>
      <c r="I67" s="142">
        <f t="shared" si="35"/>
        <v>0</v>
      </c>
      <c r="J67" s="142">
        <f t="shared" si="35"/>
        <v>0</v>
      </c>
      <c r="K67" s="142">
        <f t="shared" si="35"/>
        <v>0</v>
      </c>
      <c r="L67" s="142">
        <f t="shared" si="35"/>
        <v>0</v>
      </c>
      <c r="M67" s="142">
        <f t="shared" si="35"/>
        <v>0</v>
      </c>
      <c r="N67" s="142">
        <f t="shared" si="35"/>
        <v>0</v>
      </c>
      <c r="O67" s="142">
        <f t="shared" si="35"/>
        <v>0</v>
      </c>
      <c r="P67" s="142">
        <f t="shared" si="35"/>
        <v>0</v>
      </c>
      <c r="Q67" s="142">
        <f t="shared" si="35"/>
        <v>0</v>
      </c>
      <c r="R67" s="142">
        <f t="shared" si="35"/>
        <v>0</v>
      </c>
      <c r="S67" s="142">
        <f t="shared" si="35"/>
        <v>0</v>
      </c>
      <c r="T67" s="142">
        <f t="shared" si="35"/>
        <v>0</v>
      </c>
      <c r="U67" s="142">
        <f t="shared" si="35"/>
        <v>0</v>
      </c>
      <c r="V67" s="142">
        <f t="shared" si="35"/>
        <v>0</v>
      </c>
      <c r="W67" s="142">
        <f t="shared" si="35"/>
        <v>0</v>
      </c>
      <c r="X67" s="142">
        <f t="shared" si="35"/>
        <v>0</v>
      </c>
      <c r="Y67" s="142">
        <f t="shared" si="35"/>
        <v>0</v>
      </c>
      <c r="Z67" s="142">
        <f t="shared" si="35"/>
        <v>0</v>
      </c>
      <c r="AA67" s="153">
        <f t="shared" si="35"/>
        <v>0</v>
      </c>
    </row>
    <row r="68" spans="2:52" ht="16" customHeight="1" x14ac:dyDescent="0.2">
      <c r="B68" s="123" t="str">
        <f>'Climate impacts'!B104</f>
        <v xml:space="preserve">Moderate intensity level </v>
      </c>
      <c r="C68" s="132"/>
      <c r="D68" s="132"/>
      <c r="E68" s="134"/>
      <c r="F68" s="115"/>
      <c r="G68" s="161" t="str">
        <f>B68</f>
        <v xml:space="preserve">Moderate intensity level </v>
      </c>
      <c r="H68" s="163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5"/>
    </row>
    <row r="69" spans="2:52" ht="16" customHeight="1" x14ac:dyDescent="0.2">
      <c r="B69" s="117" t="str">
        <f>'Climate impacts'!B105</f>
        <v>Return period (years)</v>
      </c>
      <c r="C69" s="97">
        <f>'Climate impacts'!D105</f>
        <v>10</v>
      </c>
      <c r="D69" s="97">
        <f>Results!$H$90*'Climate impacts'!L105+(1-Results!$H$90)*'Climate impacts'!K105</f>
        <v>10</v>
      </c>
      <c r="E69" s="111">
        <f>Results!$H$90*'Climate impacts'!N105+(1-Results!$H$90)*'Climate impacts'!M105</f>
        <v>10</v>
      </c>
      <c r="F69" s="115"/>
      <c r="G69" s="29" t="s">
        <v>83</v>
      </c>
      <c r="H69" s="142">
        <f>IF(H$61&lt;=$D$61,(1/$D69-1/$C69)*(H$61-$C$61)/($D$61-$C$61)+1/$C69,0)+IF(H$61&gt;$D$61,(1/$E69-1/$D69)*(H$61-$D$61)/($E$61-$D$61)+1/$D69,0)</f>
        <v>0.1</v>
      </c>
      <c r="I69" s="142">
        <f t="shared" ref="I69:AA69" si="38">IF(I$61&lt;=$D$61,(1/$D69-1/$C69)*(I$61-$C$61)/($D$61-$C$61)+1/$C69,0)+IF(I$61&gt;$D$61,(1/$E69-1/$D69)*(I$61-$D$61)/($E$61-$D$61)+1/$D69,0)</f>
        <v>0.1</v>
      </c>
      <c r="J69" s="142">
        <f t="shared" si="38"/>
        <v>0.1</v>
      </c>
      <c r="K69" s="142">
        <f t="shared" si="38"/>
        <v>0.1</v>
      </c>
      <c r="L69" s="142">
        <f t="shared" si="38"/>
        <v>0.1</v>
      </c>
      <c r="M69" s="142">
        <f t="shared" si="38"/>
        <v>0.1</v>
      </c>
      <c r="N69" s="142">
        <f t="shared" si="38"/>
        <v>0.1</v>
      </c>
      <c r="O69" s="142">
        <f t="shared" si="38"/>
        <v>0.1</v>
      </c>
      <c r="P69" s="142">
        <f t="shared" si="38"/>
        <v>0.1</v>
      </c>
      <c r="Q69" s="142">
        <f t="shared" si="38"/>
        <v>0.1</v>
      </c>
      <c r="R69" s="142">
        <f t="shared" si="38"/>
        <v>0.1</v>
      </c>
      <c r="S69" s="142">
        <f t="shared" si="38"/>
        <v>0.1</v>
      </c>
      <c r="T69" s="142">
        <f t="shared" si="38"/>
        <v>0.1</v>
      </c>
      <c r="U69" s="142">
        <f t="shared" si="38"/>
        <v>0.1</v>
      </c>
      <c r="V69" s="142">
        <f t="shared" si="38"/>
        <v>0.1</v>
      </c>
      <c r="W69" s="142">
        <f t="shared" si="38"/>
        <v>0.1</v>
      </c>
      <c r="X69" s="142">
        <f t="shared" si="38"/>
        <v>0.1</v>
      </c>
      <c r="Y69" s="142">
        <f t="shared" si="38"/>
        <v>0.1</v>
      </c>
      <c r="Z69" s="142">
        <f t="shared" si="38"/>
        <v>0.1</v>
      </c>
      <c r="AA69" s="153">
        <f t="shared" si="38"/>
        <v>0.1</v>
      </c>
    </row>
    <row r="70" spans="2:52" ht="16" customHeight="1" x14ac:dyDescent="0.2">
      <c r="B70" s="117" t="str">
        <f>'Climate impacts'!B106</f>
        <v>Impact on quantity produced (% of yearly output with project)</v>
      </c>
      <c r="C70" s="205">
        <f>'Climate impacts'!D106</f>
        <v>0</v>
      </c>
      <c r="D70" s="205">
        <f>Results!$H$89*'Climate impacts'!L106+(1-Results!$H$89)*'Climate impacts'!K106</f>
        <v>0</v>
      </c>
      <c r="E70" s="206">
        <f>Results!$H$89*'Climate impacts'!N106+(1-Results!$H$89)*'Climate impacts'!M106</f>
        <v>0</v>
      </c>
      <c r="F70" s="115"/>
      <c r="G70" s="29" t="str">
        <f>B70</f>
        <v>Impact on quantity produced (% of yearly output with project)</v>
      </c>
      <c r="H70" s="142">
        <f>IF(H$61&lt;=$D$61,($D70-$C70)*(H$61-$C$61)/($D$61-$C$61)+$C70,0)+IF(H$61&gt;$D$61,($E70-$D70)*(H$61-$D$61)/($E$61-$D$61)+$D70,0)</f>
        <v>0</v>
      </c>
      <c r="I70" s="142">
        <f t="shared" ref="I70:AA73" si="39">IF(I$61&lt;=$D$61,($D70-$C70)*(I$61-$C$61)/($D$61-$C$61)+$C70,0)+IF(I$61&gt;$D$61,($E70-$D70)*(I$61-$D$61)/($E$61-$D$61)+$D70,0)</f>
        <v>0</v>
      </c>
      <c r="J70" s="142">
        <f t="shared" si="39"/>
        <v>0</v>
      </c>
      <c r="K70" s="142">
        <f t="shared" si="39"/>
        <v>0</v>
      </c>
      <c r="L70" s="142">
        <f t="shared" si="39"/>
        <v>0</v>
      </c>
      <c r="M70" s="142">
        <f t="shared" si="39"/>
        <v>0</v>
      </c>
      <c r="N70" s="142">
        <f t="shared" si="39"/>
        <v>0</v>
      </c>
      <c r="O70" s="142">
        <f t="shared" si="39"/>
        <v>0</v>
      </c>
      <c r="P70" s="142">
        <f t="shared" si="39"/>
        <v>0</v>
      </c>
      <c r="Q70" s="142">
        <f t="shared" si="39"/>
        <v>0</v>
      </c>
      <c r="R70" s="142">
        <f t="shared" si="39"/>
        <v>0</v>
      </c>
      <c r="S70" s="142">
        <f t="shared" si="39"/>
        <v>0</v>
      </c>
      <c r="T70" s="142">
        <f t="shared" si="39"/>
        <v>0</v>
      </c>
      <c r="U70" s="142">
        <f t="shared" si="39"/>
        <v>0</v>
      </c>
      <c r="V70" s="142">
        <f t="shared" si="39"/>
        <v>0</v>
      </c>
      <c r="W70" s="142">
        <f t="shared" si="39"/>
        <v>0</v>
      </c>
      <c r="X70" s="142">
        <f t="shared" si="39"/>
        <v>0</v>
      </c>
      <c r="Y70" s="142">
        <f t="shared" si="39"/>
        <v>0</v>
      </c>
      <c r="Z70" s="142">
        <f t="shared" si="39"/>
        <v>0</v>
      </c>
      <c r="AA70" s="153">
        <f t="shared" si="39"/>
        <v>0</v>
      </c>
    </row>
    <row r="71" spans="2:52" ht="16" customHeight="1" x14ac:dyDescent="0.2">
      <c r="B71" s="117" t="str">
        <f>'Climate impacts'!B107</f>
        <v>Impact on quantity produced (% of yearly output without project)</v>
      </c>
      <c r="C71" s="205">
        <f>'Climate impacts'!D107</f>
        <v>0</v>
      </c>
      <c r="D71" s="205">
        <f>Results!$H$89*'Climate impacts'!L107+(1-Results!$H$89)*'Climate impacts'!K107</f>
        <v>0</v>
      </c>
      <c r="E71" s="206">
        <f>Results!$H$89*'Climate impacts'!N107+(1-Results!$H$89)*'Climate impacts'!M107</f>
        <v>0</v>
      </c>
      <c r="F71" s="115"/>
      <c r="G71" s="29" t="str">
        <f>B71</f>
        <v>Impact on quantity produced (% of yearly output without project)</v>
      </c>
      <c r="H71" s="142">
        <f>IF(H$61&lt;=$D$61,($D71-$C71)*(H$61-$C$61)/($D$61-$C$61)+$C71,0)+IF(H$61&gt;$D$61,($E71-$D71)*(H$61-$D$61)/($E$61-$D$61)+$D71,0)</f>
        <v>0</v>
      </c>
      <c r="I71" s="142">
        <f t="shared" si="39"/>
        <v>0</v>
      </c>
      <c r="J71" s="142">
        <f t="shared" si="39"/>
        <v>0</v>
      </c>
      <c r="K71" s="142">
        <f t="shared" si="39"/>
        <v>0</v>
      </c>
      <c r="L71" s="142">
        <f t="shared" si="39"/>
        <v>0</v>
      </c>
      <c r="M71" s="142">
        <f t="shared" si="39"/>
        <v>0</v>
      </c>
      <c r="N71" s="142">
        <f t="shared" si="39"/>
        <v>0</v>
      </c>
      <c r="O71" s="142">
        <f t="shared" si="39"/>
        <v>0</v>
      </c>
      <c r="P71" s="142">
        <f t="shared" si="39"/>
        <v>0</v>
      </c>
      <c r="Q71" s="142">
        <f t="shared" si="39"/>
        <v>0</v>
      </c>
      <c r="R71" s="142">
        <f t="shared" si="39"/>
        <v>0</v>
      </c>
      <c r="S71" s="142">
        <f t="shared" si="39"/>
        <v>0</v>
      </c>
      <c r="T71" s="142">
        <f t="shared" si="39"/>
        <v>0</v>
      </c>
      <c r="U71" s="142">
        <f t="shared" si="39"/>
        <v>0</v>
      </c>
      <c r="V71" s="142">
        <f t="shared" si="39"/>
        <v>0</v>
      </c>
      <c r="W71" s="142">
        <f t="shared" si="39"/>
        <v>0</v>
      </c>
      <c r="X71" s="142">
        <f t="shared" si="39"/>
        <v>0</v>
      </c>
      <c r="Y71" s="142">
        <f t="shared" si="39"/>
        <v>0</v>
      </c>
      <c r="Z71" s="142">
        <f t="shared" si="39"/>
        <v>0</v>
      </c>
      <c r="AA71" s="153">
        <f t="shared" si="39"/>
        <v>0</v>
      </c>
    </row>
    <row r="72" spans="2:52" ht="16" customHeight="1" x14ac:dyDescent="0.2">
      <c r="B72" s="117" t="str">
        <f>'Climate impacts'!B108</f>
        <v>Reconstruction costs (CAPEX) (USD)</v>
      </c>
      <c r="C72" s="97">
        <f>'Climate impacts'!D108</f>
        <v>0</v>
      </c>
      <c r="D72" s="245">
        <f>Results!$H$89*'Climate impacts'!L108+(1-Results!$H$89)*'Climate impacts'!K108</f>
        <v>0</v>
      </c>
      <c r="E72" s="246">
        <f>Results!$H$89*'Climate impacts'!N108+(1-Results!$H$89)*'Climate impacts'!M108</f>
        <v>0</v>
      </c>
      <c r="F72" s="115"/>
      <c r="G72" s="29" t="str">
        <f>B72</f>
        <v>Reconstruction costs (CAPEX) (USD)</v>
      </c>
      <c r="H72" s="142">
        <f>IF(H$61&lt;=$D$61,($D72-$C72)*(H$61-$C$61)/($D$61-$C$61)+$C72,0)+IF(H$61&gt;$D$61,($E72-$D72)*(H$61-$D$61)/($E$61-$D$61)+$D72,0)</f>
        <v>0</v>
      </c>
      <c r="I72" s="142">
        <f t="shared" si="39"/>
        <v>0</v>
      </c>
      <c r="J72" s="142">
        <f t="shared" si="39"/>
        <v>0</v>
      </c>
      <c r="K72" s="142">
        <f t="shared" si="39"/>
        <v>0</v>
      </c>
      <c r="L72" s="142">
        <f t="shared" si="39"/>
        <v>0</v>
      </c>
      <c r="M72" s="142">
        <f t="shared" si="39"/>
        <v>0</v>
      </c>
      <c r="N72" s="142">
        <f t="shared" si="39"/>
        <v>0</v>
      </c>
      <c r="O72" s="142">
        <f t="shared" si="39"/>
        <v>0</v>
      </c>
      <c r="P72" s="142">
        <f t="shared" si="39"/>
        <v>0</v>
      </c>
      <c r="Q72" s="142">
        <f t="shared" si="39"/>
        <v>0</v>
      </c>
      <c r="R72" s="142">
        <f t="shared" si="39"/>
        <v>0</v>
      </c>
      <c r="S72" s="142">
        <f t="shared" si="39"/>
        <v>0</v>
      </c>
      <c r="T72" s="142">
        <f t="shared" si="39"/>
        <v>0</v>
      </c>
      <c r="U72" s="142">
        <f t="shared" si="39"/>
        <v>0</v>
      </c>
      <c r="V72" s="142">
        <f t="shared" si="39"/>
        <v>0</v>
      </c>
      <c r="W72" s="142">
        <f t="shared" si="39"/>
        <v>0</v>
      </c>
      <c r="X72" s="142">
        <f t="shared" si="39"/>
        <v>0</v>
      </c>
      <c r="Y72" s="142">
        <f t="shared" si="39"/>
        <v>0</v>
      </c>
      <c r="Z72" s="142">
        <f t="shared" si="39"/>
        <v>0</v>
      </c>
      <c r="AA72" s="153">
        <f t="shared" si="39"/>
        <v>0</v>
      </c>
    </row>
    <row r="73" spans="2:52" ht="16" customHeight="1" x14ac:dyDescent="0.2">
      <c r="B73" s="117" t="str">
        <f>'Climate impacts'!B109</f>
        <v>Additional out-of-system impacts (USD)</v>
      </c>
      <c r="C73" s="97">
        <f>'Climate impacts'!D109</f>
        <v>0</v>
      </c>
      <c r="D73" s="245">
        <f>Results!$H$89*'Climate impacts'!L109+(1-Results!$H$89)*'Climate impacts'!K109</f>
        <v>0</v>
      </c>
      <c r="E73" s="246">
        <f>Results!$H$89*'Climate impacts'!N109+(1-Results!$H$89)*'Climate impacts'!M109</f>
        <v>0</v>
      </c>
      <c r="F73" s="115"/>
      <c r="G73" s="29" t="str">
        <f>B73</f>
        <v>Additional out-of-system impacts (USD)</v>
      </c>
      <c r="H73" s="142">
        <f>IF(H$61&lt;=$D$61,($D73-$C73)*(H$61-$C$61)/($D$61-$C$61)+$C73,0)+IF(H$61&gt;$D$61,($E73-$D73)*(H$61-$D$61)/($E$61-$D$61)+$D73,0)</f>
        <v>0</v>
      </c>
      <c r="I73" s="142">
        <f t="shared" si="39"/>
        <v>0</v>
      </c>
      <c r="J73" s="142">
        <f t="shared" si="39"/>
        <v>0</v>
      </c>
      <c r="K73" s="142">
        <f t="shared" si="39"/>
        <v>0</v>
      </c>
      <c r="L73" s="142">
        <f t="shared" si="39"/>
        <v>0</v>
      </c>
      <c r="M73" s="142">
        <f t="shared" si="39"/>
        <v>0</v>
      </c>
      <c r="N73" s="142">
        <f t="shared" si="39"/>
        <v>0</v>
      </c>
      <c r="O73" s="142">
        <f t="shared" si="39"/>
        <v>0</v>
      </c>
      <c r="P73" s="142">
        <f t="shared" si="39"/>
        <v>0</v>
      </c>
      <c r="Q73" s="142">
        <f t="shared" si="39"/>
        <v>0</v>
      </c>
      <c r="R73" s="142">
        <f t="shared" si="39"/>
        <v>0</v>
      </c>
      <c r="S73" s="142">
        <f t="shared" si="39"/>
        <v>0</v>
      </c>
      <c r="T73" s="142">
        <f t="shared" si="39"/>
        <v>0</v>
      </c>
      <c r="U73" s="142">
        <f t="shared" si="39"/>
        <v>0</v>
      </c>
      <c r="V73" s="142">
        <f t="shared" si="39"/>
        <v>0</v>
      </c>
      <c r="W73" s="142">
        <f t="shared" si="39"/>
        <v>0</v>
      </c>
      <c r="X73" s="142">
        <f t="shared" si="39"/>
        <v>0</v>
      </c>
      <c r="Y73" s="142">
        <f t="shared" si="39"/>
        <v>0</v>
      </c>
      <c r="Z73" s="142">
        <f t="shared" si="39"/>
        <v>0</v>
      </c>
      <c r="AA73" s="153">
        <f t="shared" si="39"/>
        <v>0</v>
      </c>
    </row>
    <row r="74" spans="2:52" ht="16" customHeight="1" x14ac:dyDescent="0.2">
      <c r="B74" s="123" t="str">
        <f>'Climate impacts'!B110</f>
        <v xml:space="preserve">Strong intensity level </v>
      </c>
      <c r="C74" s="132"/>
      <c r="D74" s="132"/>
      <c r="E74" s="134"/>
      <c r="F74" s="115"/>
      <c r="G74" s="161" t="str">
        <f>B74</f>
        <v xml:space="preserve">Strong intensity level </v>
      </c>
      <c r="H74" s="163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5"/>
    </row>
    <row r="75" spans="2:52" ht="16" customHeight="1" x14ac:dyDescent="0.2">
      <c r="B75" s="117" t="str">
        <f>'Climate impacts'!B111</f>
        <v>Return period (years)</v>
      </c>
      <c r="C75" s="97">
        <f>'Climate impacts'!D111</f>
        <v>100</v>
      </c>
      <c r="D75" s="97">
        <f>Results!$H$90*'Climate impacts'!L111+(1-Results!$H$90)*'Climate impacts'!K111</f>
        <v>100</v>
      </c>
      <c r="E75" s="111">
        <f>Results!$H$90*'Climate impacts'!N111+(1-Results!$H$90)*'Climate impacts'!M111</f>
        <v>100</v>
      </c>
      <c r="F75" s="115"/>
      <c r="G75" s="29" t="s">
        <v>83</v>
      </c>
      <c r="H75" s="142">
        <f>IF(H$61&lt;=$D$61,(1/$D75-1/$C75)*(H$61-$C$61)/($D$61-$C$61)+1/$C75,0)+IF(H$61&gt;$D$61,(1/$E75-1/$D75)*(H$61-$D$61)/($E$61-$D$61)+1/$D75,0)</f>
        <v>0.01</v>
      </c>
      <c r="I75" s="142">
        <f t="shared" ref="I75:AA75" si="40">IF(I$61&lt;=$D$61,(1/$D75-1/$C75)*(I$61-$C$61)/($D$61-$C$61)+1/$C75,0)+IF(I$61&gt;$D$61,(1/$E75-1/$D75)*(I$61-$D$61)/($E$61-$D$61)+1/$D75,0)</f>
        <v>0.01</v>
      </c>
      <c r="J75" s="142">
        <f t="shared" si="40"/>
        <v>0.01</v>
      </c>
      <c r="K75" s="142">
        <f t="shared" si="40"/>
        <v>0.01</v>
      </c>
      <c r="L75" s="142">
        <f t="shared" si="40"/>
        <v>0.01</v>
      </c>
      <c r="M75" s="142">
        <f t="shared" si="40"/>
        <v>0.01</v>
      </c>
      <c r="N75" s="142">
        <f t="shared" si="40"/>
        <v>0.01</v>
      </c>
      <c r="O75" s="142">
        <f t="shared" si="40"/>
        <v>0.01</v>
      </c>
      <c r="P75" s="142">
        <f t="shared" si="40"/>
        <v>0.01</v>
      </c>
      <c r="Q75" s="142">
        <f t="shared" si="40"/>
        <v>0.01</v>
      </c>
      <c r="R75" s="142">
        <f t="shared" si="40"/>
        <v>0.01</v>
      </c>
      <c r="S75" s="142">
        <f t="shared" si="40"/>
        <v>0.01</v>
      </c>
      <c r="T75" s="142">
        <f t="shared" si="40"/>
        <v>0.01</v>
      </c>
      <c r="U75" s="142">
        <f t="shared" si="40"/>
        <v>0.01</v>
      </c>
      <c r="V75" s="142">
        <f t="shared" si="40"/>
        <v>0.01</v>
      </c>
      <c r="W75" s="142">
        <f t="shared" si="40"/>
        <v>0.01</v>
      </c>
      <c r="X75" s="142">
        <f t="shared" si="40"/>
        <v>0.01</v>
      </c>
      <c r="Y75" s="142">
        <f t="shared" si="40"/>
        <v>0.01</v>
      </c>
      <c r="Z75" s="142">
        <f t="shared" si="40"/>
        <v>0.01</v>
      </c>
      <c r="AA75" s="153">
        <f t="shared" si="40"/>
        <v>0.01</v>
      </c>
    </row>
    <row r="76" spans="2:52" ht="16" customHeight="1" x14ac:dyDescent="0.2">
      <c r="B76" s="117" t="str">
        <f>'Climate impacts'!B112</f>
        <v>Impact on quantity produced (% of yearly output with project)</v>
      </c>
      <c r="C76" s="205">
        <f>'Climate impacts'!D112</f>
        <v>0</v>
      </c>
      <c r="D76" s="205">
        <f>Results!$H$89*'Climate impacts'!L112+(1-Results!$H$89)*'Climate impacts'!K112</f>
        <v>0</v>
      </c>
      <c r="E76" s="206">
        <f>Results!$H$89*'Climate impacts'!N112+(1-Results!$H$89)*'Climate impacts'!M112</f>
        <v>0</v>
      </c>
      <c r="F76" s="115"/>
      <c r="G76" s="29" t="str">
        <f>B76</f>
        <v>Impact on quantity produced (% of yearly output with project)</v>
      </c>
      <c r="H76" s="142">
        <f>IF(H$61&lt;=$D$61,($D76-$C76)*(H$61-$C$61)/($D$61-$C$61)+$C76,0)+IF(H$61&gt;$D$61,($E76-$D76)*(H$61-$D$61)/($E$61-$D$61)+$D76,0)</f>
        <v>0</v>
      </c>
      <c r="I76" s="142">
        <f t="shared" ref="I76:AA79" si="41">IF(I$61&lt;=$D$61,($D76-$C76)*(I$61-$C$61)/($D$61-$C$61)+$C76,0)+IF(I$61&gt;$D$61,($E76-$D76)*(I$61-$D$61)/($E$61-$D$61)+$D76,0)</f>
        <v>0</v>
      </c>
      <c r="J76" s="142">
        <f t="shared" si="41"/>
        <v>0</v>
      </c>
      <c r="K76" s="142">
        <f t="shared" si="41"/>
        <v>0</v>
      </c>
      <c r="L76" s="142">
        <f t="shared" si="41"/>
        <v>0</v>
      </c>
      <c r="M76" s="142">
        <f t="shared" si="41"/>
        <v>0</v>
      </c>
      <c r="N76" s="142">
        <f t="shared" si="41"/>
        <v>0</v>
      </c>
      <c r="O76" s="142">
        <f t="shared" si="41"/>
        <v>0</v>
      </c>
      <c r="P76" s="142">
        <f t="shared" si="41"/>
        <v>0</v>
      </c>
      <c r="Q76" s="142">
        <f t="shared" si="41"/>
        <v>0</v>
      </c>
      <c r="R76" s="142">
        <f t="shared" si="41"/>
        <v>0</v>
      </c>
      <c r="S76" s="142">
        <f t="shared" si="41"/>
        <v>0</v>
      </c>
      <c r="T76" s="142">
        <f t="shared" si="41"/>
        <v>0</v>
      </c>
      <c r="U76" s="142">
        <f t="shared" si="41"/>
        <v>0</v>
      </c>
      <c r="V76" s="142">
        <f t="shared" si="41"/>
        <v>0</v>
      </c>
      <c r="W76" s="142">
        <f t="shared" si="41"/>
        <v>0</v>
      </c>
      <c r="X76" s="142">
        <f t="shared" si="41"/>
        <v>0</v>
      </c>
      <c r="Y76" s="142">
        <f t="shared" si="41"/>
        <v>0</v>
      </c>
      <c r="Z76" s="142">
        <f t="shared" si="41"/>
        <v>0</v>
      </c>
      <c r="AA76" s="153">
        <f t="shared" si="41"/>
        <v>0</v>
      </c>
    </row>
    <row r="77" spans="2:52" ht="16" customHeight="1" x14ac:dyDescent="0.2">
      <c r="B77" s="117" t="str">
        <f>'Climate impacts'!B113</f>
        <v>Impact on quantity produced (% of yearly output without project)</v>
      </c>
      <c r="C77" s="205">
        <f>'Climate impacts'!D113</f>
        <v>0</v>
      </c>
      <c r="D77" s="205">
        <f>Results!$H$89*'Climate impacts'!L113+(1-Results!$H$89)*'Climate impacts'!K113</f>
        <v>0</v>
      </c>
      <c r="E77" s="206">
        <f>Results!$H$89*'Climate impacts'!N113+(1-Results!$H$89)*'Climate impacts'!M113</f>
        <v>0</v>
      </c>
      <c r="F77" s="115"/>
      <c r="G77" s="29" t="str">
        <f>B77</f>
        <v>Impact on quantity produced (% of yearly output without project)</v>
      </c>
      <c r="H77" s="142">
        <f>IF(H$61&lt;=$D$61,($D77-$C77)*(H$61-$C$61)/($D$61-$C$61)+$C77,0)+IF(H$61&gt;$D$61,($E77-$D77)*(H$61-$D$61)/($E$61-$D$61)+$D77,0)</f>
        <v>0</v>
      </c>
      <c r="I77" s="142">
        <f t="shared" si="41"/>
        <v>0</v>
      </c>
      <c r="J77" s="142">
        <f t="shared" si="41"/>
        <v>0</v>
      </c>
      <c r="K77" s="142">
        <f t="shared" si="41"/>
        <v>0</v>
      </c>
      <c r="L77" s="142">
        <f t="shared" si="41"/>
        <v>0</v>
      </c>
      <c r="M77" s="142">
        <f t="shared" si="41"/>
        <v>0</v>
      </c>
      <c r="N77" s="142">
        <f t="shared" si="41"/>
        <v>0</v>
      </c>
      <c r="O77" s="142">
        <f t="shared" si="41"/>
        <v>0</v>
      </c>
      <c r="P77" s="142">
        <f t="shared" si="41"/>
        <v>0</v>
      </c>
      <c r="Q77" s="142">
        <f t="shared" si="41"/>
        <v>0</v>
      </c>
      <c r="R77" s="142">
        <f t="shared" si="41"/>
        <v>0</v>
      </c>
      <c r="S77" s="142">
        <f t="shared" si="41"/>
        <v>0</v>
      </c>
      <c r="T77" s="142">
        <f t="shared" si="41"/>
        <v>0</v>
      </c>
      <c r="U77" s="142">
        <f t="shared" si="41"/>
        <v>0</v>
      </c>
      <c r="V77" s="142">
        <f t="shared" si="41"/>
        <v>0</v>
      </c>
      <c r="W77" s="142">
        <f t="shared" si="41"/>
        <v>0</v>
      </c>
      <c r="X77" s="142">
        <f t="shared" si="41"/>
        <v>0</v>
      </c>
      <c r="Y77" s="142">
        <f t="shared" si="41"/>
        <v>0</v>
      </c>
      <c r="Z77" s="142">
        <f t="shared" si="41"/>
        <v>0</v>
      </c>
      <c r="AA77" s="153">
        <f t="shared" si="41"/>
        <v>0</v>
      </c>
    </row>
    <row r="78" spans="2:52" ht="16" customHeight="1" x14ac:dyDescent="0.2">
      <c r="B78" s="117" t="str">
        <f>'Climate impacts'!B114</f>
        <v>Reconstruction costs (CAPEX) (USD)</v>
      </c>
      <c r="C78" s="97">
        <f>'Climate impacts'!D114</f>
        <v>0</v>
      </c>
      <c r="D78" s="245">
        <f>Results!$H$89*'Climate impacts'!L114+(1-Results!$H$89)*'Climate impacts'!K114</f>
        <v>0</v>
      </c>
      <c r="E78" s="246">
        <f>Results!$H$89*'Climate impacts'!N114+(1-Results!$H$89)*'Climate impacts'!M114</f>
        <v>0</v>
      </c>
      <c r="F78" s="115"/>
      <c r="G78" s="29" t="str">
        <f>B78</f>
        <v>Reconstruction costs (CAPEX) (USD)</v>
      </c>
      <c r="H78" s="142">
        <f>IF(H$61&lt;=$D$61,($D78-$C78)*(H$61-$C$61)/($D$61-$C$61)+$C78,0)+IF(H$61&gt;$D$61,($E78-$D78)*(H$61-$D$61)/($E$61-$D$61)+$D78,0)</f>
        <v>0</v>
      </c>
      <c r="I78" s="142">
        <f t="shared" si="41"/>
        <v>0</v>
      </c>
      <c r="J78" s="142">
        <f t="shared" si="41"/>
        <v>0</v>
      </c>
      <c r="K78" s="142">
        <f t="shared" si="41"/>
        <v>0</v>
      </c>
      <c r="L78" s="142">
        <f t="shared" si="41"/>
        <v>0</v>
      </c>
      <c r="M78" s="142">
        <f t="shared" si="41"/>
        <v>0</v>
      </c>
      <c r="N78" s="142">
        <f t="shared" si="41"/>
        <v>0</v>
      </c>
      <c r="O78" s="142">
        <f t="shared" si="41"/>
        <v>0</v>
      </c>
      <c r="P78" s="142">
        <f t="shared" si="41"/>
        <v>0</v>
      </c>
      <c r="Q78" s="142">
        <f t="shared" si="41"/>
        <v>0</v>
      </c>
      <c r="R78" s="142">
        <f t="shared" si="41"/>
        <v>0</v>
      </c>
      <c r="S78" s="142">
        <f t="shared" si="41"/>
        <v>0</v>
      </c>
      <c r="T78" s="142">
        <f t="shared" si="41"/>
        <v>0</v>
      </c>
      <c r="U78" s="142">
        <f t="shared" si="41"/>
        <v>0</v>
      </c>
      <c r="V78" s="142">
        <f t="shared" si="41"/>
        <v>0</v>
      </c>
      <c r="W78" s="142">
        <f t="shared" si="41"/>
        <v>0</v>
      </c>
      <c r="X78" s="142">
        <f t="shared" si="41"/>
        <v>0</v>
      </c>
      <c r="Y78" s="142">
        <f t="shared" si="41"/>
        <v>0</v>
      </c>
      <c r="Z78" s="142">
        <f t="shared" si="41"/>
        <v>0</v>
      </c>
      <c r="AA78" s="153">
        <f t="shared" si="41"/>
        <v>0</v>
      </c>
    </row>
    <row r="79" spans="2:52" ht="16" customHeight="1" x14ac:dyDescent="0.2">
      <c r="B79" s="117" t="str">
        <f>'Climate impacts'!B115</f>
        <v>Additional out-of-system impacts (USD)</v>
      </c>
      <c r="C79" s="97">
        <f>'Climate impacts'!D115</f>
        <v>0</v>
      </c>
      <c r="D79" s="245">
        <f>Results!$H$89*'Climate impacts'!L115+(1-Results!$H$89)*'Climate impacts'!K115</f>
        <v>0</v>
      </c>
      <c r="E79" s="246">
        <f>Results!$H$89*'Climate impacts'!N115+(1-Results!$H$89)*'Climate impacts'!M115</f>
        <v>0</v>
      </c>
      <c r="F79" s="115"/>
      <c r="G79" s="29" t="str">
        <f>B79</f>
        <v>Additional out-of-system impacts (USD)</v>
      </c>
      <c r="H79" s="142">
        <f>IF(H$61&lt;=$D$61,($D79-$C79)*(H$61-$C$61)/($D$61-$C$61)+$C79,0)+IF(H$61&gt;$D$61,($E79-$D79)*(H$61-$D$61)/($E$61-$D$61)+$D79,0)</f>
        <v>0</v>
      </c>
      <c r="I79" s="142">
        <f t="shared" si="41"/>
        <v>0</v>
      </c>
      <c r="J79" s="142">
        <f t="shared" si="41"/>
        <v>0</v>
      </c>
      <c r="K79" s="142">
        <f t="shared" si="41"/>
        <v>0</v>
      </c>
      <c r="L79" s="142">
        <f t="shared" si="41"/>
        <v>0</v>
      </c>
      <c r="M79" s="142">
        <f t="shared" si="41"/>
        <v>0</v>
      </c>
      <c r="N79" s="142">
        <f t="shared" si="41"/>
        <v>0</v>
      </c>
      <c r="O79" s="142">
        <f t="shared" si="41"/>
        <v>0</v>
      </c>
      <c r="P79" s="142">
        <f t="shared" si="41"/>
        <v>0</v>
      </c>
      <c r="Q79" s="142">
        <f t="shared" si="41"/>
        <v>0</v>
      </c>
      <c r="R79" s="142">
        <f t="shared" si="41"/>
        <v>0</v>
      </c>
      <c r="S79" s="142">
        <f t="shared" si="41"/>
        <v>0</v>
      </c>
      <c r="T79" s="142">
        <f t="shared" si="41"/>
        <v>0</v>
      </c>
      <c r="U79" s="142">
        <f t="shared" si="41"/>
        <v>0</v>
      </c>
      <c r="V79" s="142">
        <f t="shared" si="41"/>
        <v>0</v>
      </c>
      <c r="W79" s="142">
        <f t="shared" si="41"/>
        <v>0</v>
      </c>
      <c r="X79" s="142">
        <f t="shared" si="41"/>
        <v>0</v>
      </c>
      <c r="Y79" s="142">
        <f t="shared" si="41"/>
        <v>0</v>
      </c>
      <c r="Z79" s="142">
        <f t="shared" si="41"/>
        <v>0</v>
      </c>
      <c r="AA79" s="153">
        <f t="shared" si="41"/>
        <v>0</v>
      </c>
    </row>
    <row r="80" spans="2:52" ht="16" customHeight="1" x14ac:dyDescent="0.2">
      <c r="B80" s="123" t="str">
        <f>'Climate impacts'!B116</f>
        <v xml:space="preserve">Extreme intensity level </v>
      </c>
      <c r="C80" s="130"/>
      <c r="D80" s="130"/>
      <c r="E80" s="135"/>
      <c r="F80" s="115"/>
      <c r="G80" s="161" t="str">
        <f>B80</f>
        <v xml:space="preserve">Extreme intensity level </v>
      </c>
      <c r="H80" s="163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5"/>
    </row>
    <row r="81" spans="2:27" ht="16" customHeight="1" x14ac:dyDescent="0.2">
      <c r="B81" s="117" t="str">
        <f>'Climate impacts'!B117</f>
        <v>Return period (years)</v>
      </c>
      <c r="C81" s="97">
        <f>'Climate impacts'!D117</f>
        <v>1000</v>
      </c>
      <c r="D81" s="97">
        <f>Results!$H$90*'Climate impacts'!L117+(1-Results!$H$90)*'Climate impacts'!K117</f>
        <v>1000</v>
      </c>
      <c r="E81" s="111">
        <f>Results!$H$90*'Climate impacts'!N117+(1-Results!$H$90)*'Climate impacts'!M117</f>
        <v>1000</v>
      </c>
      <c r="F81" s="115"/>
      <c r="G81" s="29" t="s">
        <v>83</v>
      </c>
      <c r="H81" s="142">
        <f>IF(H$61&lt;=$D$61,(1/$D81-1/$C81)*(H$61-$C$61)/($D$61-$C$61)+1/$C81,0)+IF(H$61&gt;$D$61,(1/$E81-1/$D81)*(H$61-$D$61)/($E$61-$D$61)+1/$D81,0)</f>
        <v>1E-3</v>
      </c>
      <c r="I81" s="142">
        <f t="shared" ref="I81:AA81" si="42">IF(I$61&lt;=$D$61,(1/$D81-1/$C81)*(I$61-$C$61)/($D$61-$C$61)+1/$C81,0)+IF(I$61&gt;$D$61,(1/$E81-1/$D81)*(I$61-$D$61)/($E$61-$D$61)+1/$D81,0)</f>
        <v>1E-3</v>
      </c>
      <c r="J81" s="142">
        <f t="shared" si="42"/>
        <v>1E-3</v>
      </c>
      <c r="K81" s="142">
        <f t="shared" si="42"/>
        <v>1E-3</v>
      </c>
      <c r="L81" s="142">
        <f t="shared" si="42"/>
        <v>1E-3</v>
      </c>
      <c r="M81" s="142">
        <f t="shared" si="42"/>
        <v>1E-3</v>
      </c>
      <c r="N81" s="142">
        <f t="shared" si="42"/>
        <v>1E-3</v>
      </c>
      <c r="O81" s="142">
        <f t="shared" si="42"/>
        <v>1E-3</v>
      </c>
      <c r="P81" s="142">
        <f t="shared" si="42"/>
        <v>1E-3</v>
      </c>
      <c r="Q81" s="142">
        <f t="shared" si="42"/>
        <v>1E-3</v>
      </c>
      <c r="R81" s="142">
        <f t="shared" si="42"/>
        <v>1E-3</v>
      </c>
      <c r="S81" s="142">
        <f t="shared" si="42"/>
        <v>1E-3</v>
      </c>
      <c r="T81" s="142">
        <f t="shared" si="42"/>
        <v>1E-3</v>
      </c>
      <c r="U81" s="142">
        <f t="shared" si="42"/>
        <v>1E-3</v>
      </c>
      <c r="V81" s="142">
        <f t="shared" si="42"/>
        <v>1E-3</v>
      </c>
      <c r="W81" s="142">
        <f t="shared" si="42"/>
        <v>1E-3</v>
      </c>
      <c r="X81" s="142">
        <f t="shared" si="42"/>
        <v>1E-3</v>
      </c>
      <c r="Y81" s="142">
        <f t="shared" si="42"/>
        <v>1E-3</v>
      </c>
      <c r="Z81" s="142">
        <f t="shared" si="42"/>
        <v>1E-3</v>
      </c>
      <c r="AA81" s="153">
        <f t="shared" si="42"/>
        <v>1E-3</v>
      </c>
    </row>
    <row r="82" spans="2:27" ht="16" customHeight="1" x14ac:dyDescent="0.2">
      <c r="B82" s="117" t="str">
        <f>'Climate impacts'!B118</f>
        <v>Impact on quantity produced (% of yearly output with project)</v>
      </c>
      <c r="C82" s="205">
        <f>'Climate impacts'!D118</f>
        <v>0</v>
      </c>
      <c r="D82" s="205">
        <f>Results!$H$89*'Climate impacts'!L118+(1-Results!$H$89)*'Climate impacts'!K118</f>
        <v>0</v>
      </c>
      <c r="E82" s="206">
        <f>Results!$H$89*'Climate impacts'!N118+(1-Results!$H$89)*'Climate impacts'!M118</f>
        <v>0</v>
      </c>
      <c r="F82" s="115"/>
      <c r="G82" s="29" t="str">
        <f>B82</f>
        <v>Impact on quantity produced (% of yearly output with project)</v>
      </c>
      <c r="H82" s="142">
        <f>IF(H$61&lt;=$D$61,($D82-$C82)*(H$61-$C$61)/($D$61-$C$61)+$C82,0)+IF(H$61&gt;$D$61,($E82-$D82)*(H$61-$D$61)/($E$61-$D$61)+$D82,0)</f>
        <v>0</v>
      </c>
      <c r="I82" s="142">
        <f t="shared" ref="I82:AA85" si="43">IF(I$61&lt;=$D$61,($D82-$C82)*(I$61-$C$61)/($D$61-$C$61)+$C82,0)+IF(I$61&gt;$D$61,($E82-$D82)*(I$61-$D$61)/($E$61-$D$61)+$D82,0)</f>
        <v>0</v>
      </c>
      <c r="J82" s="142">
        <f t="shared" si="43"/>
        <v>0</v>
      </c>
      <c r="K82" s="142">
        <f t="shared" si="43"/>
        <v>0</v>
      </c>
      <c r="L82" s="142">
        <f t="shared" si="43"/>
        <v>0</v>
      </c>
      <c r="M82" s="142">
        <f t="shared" si="43"/>
        <v>0</v>
      </c>
      <c r="N82" s="142">
        <f t="shared" si="43"/>
        <v>0</v>
      </c>
      <c r="O82" s="142">
        <f t="shared" si="43"/>
        <v>0</v>
      </c>
      <c r="P82" s="142">
        <f t="shared" si="43"/>
        <v>0</v>
      </c>
      <c r="Q82" s="142">
        <f t="shared" si="43"/>
        <v>0</v>
      </c>
      <c r="R82" s="142">
        <f t="shared" si="43"/>
        <v>0</v>
      </c>
      <c r="S82" s="142">
        <f t="shared" si="43"/>
        <v>0</v>
      </c>
      <c r="T82" s="142">
        <f t="shared" si="43"/>
        <v>0</v>
      </c>
      <c r="U82" s="142">
        <f t="shared" si="43"/>
        <v>0</v>
      </c>
      <c r="V82" s="142">
        <f t="shared" si="43"/>
        <v>0</v>
      </c>
      <c r="W82" s="142">
        <f t="shared" si="43"/>
        <v>0</v>
      </c>
      <c r="X82" s="142">
        <f t="shared" si="43"/>
        <v>0</v>
      </c>
      <c r="Y82" s="142">
        <f t="shared" si="43"/>
        <v>0</v>
      </c>
      <c r="Z82" s="142">
        <f t="shared" si="43"/>
        <v>0</v>
      </c>
      <c r="AA82" s="153">
        <f t="shared" si="43"/>
        <v>0</v>
      </c>
    </row>
    <row r="83" spans="2:27" ht="16" customHeight="1" x14ac:dyDescent="0.2">
      <c r="B83" s="117" t="str">
        <f>'Climate impacts'!B119</f>
        <v>Impact on quantity produced (% of yearly output without project)</v>
      </c>
      <c r="C83" s="205">
        <f>'Climate impacts'!D119</f>
        <v>0</v>
      </c>
      <c r="D83" s="205">
        <f>Results!$H$89*'Climate impacts'!L119+(1-Results!$H$89)*'Climate impacts'!K119</f>
        <v>0</v>
      </c>
      <c r="E83" s="206">
        <f>Results!$H$89*'Climate impacts'!N119+(1-Results!$H$89)*'Climate impacts'!M119</f>
        <v>0</v>
      </c>
      <c r="F83" s="115"/>
      <c r="G83" s="29" t="str">
        <f>B83</f>
        <v>Impact on quantity produced (% of yearly output without project)</v>
      </c>
      <c r="H83" s="142">
        <f>IF(H$61&lt;=$D$61,($D83-$C83)*(H$61-$C$61)/($D$61-$C$61)+$C83,0)+IF(H$61&gt;$D$61,($E83-$D83)*(H$61-$D$61)/($E$61-$D$61)+$D83,0)</f>
        <v>0</v>
      </c>
      <c r="I83" s="142">
        <f t="shared" si="43"/>
        <v>0</v>
      </c>
      <c r="J83" s="142">
        <f t="shared" si="43"/>
        <v>0</v>
      </c>
      <c r="K83" s="142">
        <f t="shared" si="43"/>
        <v>0</v>
      </c>
      <c r="L83" s="142">
        <f t="shared" si="43"/>
        <v>0</v>
      </c>
      <c r="M83" s="142">
        <f t="shared" si="43"/>
        <v>0</v>
      </c>
      <c r="N83" s="142">
        <f t="shared" si="43"/>
        <v>0</v>
      </c>
      <c r="O83" s="142">
        <f t="shared" si="43"/>
        <v>0</v>
      </c>
      <c r="P83" s="142">
        <f t="shared" si="43"/>
        <v>0</v>
      </c>
      <c r="Q83" s="142">
        <f t="shared" si="43"/>
        <v>0</v>
      </c>
      <c r="R83" s="142">
        <f t="shared" si="43"/>
        <v>0</v>
      </c>
      <c r="S83" s="142">
        <f t="shared" si="43"/>
        <v>0</v>
      </c>
      <c r="T83" s="142">
        <f t="shared" si="43"/>
        <v>0</v>
      </c>
      <c r="U83" s="142">
        <f t="shared" si="43"/>
        <v>0</v>
      </c>
      <c r="V83" s="142">
        <f t="shared" si="43"/>
        <v>0</v>
      </c>
      <c r="W83" s="142">
        <f t="shared" si="43"/>
        <v>0</v>
      </c>
      <c r="X83" s="142">
        <f t="shared" si="43"/>
        <v>0</v>
      </c>
      <c r="Y83" s="142">
        <f t="shared" si="43"/>
        <v>0</v>
      </c>
      <c r="Z83" s="142">
        <f t="shared" si="43"/>
        <v>0</v>
      </c>
      <c r="AA83" s="153">
        <f t="shared" si="43"/>
        <v>0</v>
      </c>
    </row>
    <row r="84" spans="2:27" ht="16" customHeight="1" x14ac:dyDescent="0.2">
      <c r="B84" s="117" t="str">
        <f>'Climate impacts'!B120</f>
        <v>Reconstruction costs (CAPEX) (USD)</v>
      </c>
      <c r="C84" s="97">
        <f>'Climate impacts'!D120</f>
        <v>0</v>
      </c>
      <c r="D84" s="245">
        <f>Results!$H$89*'Climate impacts'!L120+(1-Results!$H$89)*'Climate impacts'!K120</f>
        <v>0</v>
      </c>
      <c r="E84" s="246">
        <f>Results!$H$89*'Climate impacts'!N120+(1-Results!$H$89)*'Climate impacts'!M120</f>
        <v>0</v>
      </c>
      <c r="F84" s="115"/>
      <c r="G84" s="29" t="str">
        <f>B84</f>
        <v>Reconstruction costs (CAPEX) (USD)</v>
      </c>
      <c r="H84" s="142">
        <f>IF(H$61&lt;=$D$61,($D84-$C84)*(H$61-$C$61)/($D$61-$C$61)+$C84,0)+IF(H$61&gt;$D$61,($E84-$D84)*(H$61-$D$61)/($E$61-$D$61)+$D84,0)</f>
        <v>0</v>
      </c>
      <c r="I84" s="142">
        <f t="shared" si="43"/>
        <v>0</v>
      </c>
      <c r="J84" s="142">
        <f t="shared" si="43"/>
        <v>0</v>
      </c>
      <c r="K84" s="142">
        <f t="shared" si="43"/>
        <v>0</v>
      </c>
      <c r="L84" s="142">
        <f t="shared" si="43"/>
        <v>0</v>
      </c>
      <c r="M84" s="142">
        <f t="shared" si="43"/>
        <v>0</v>
      </c>
      <c r="N84" s="142">
        <f t="shared" si="43"/>
        <v>0</v>
      </c>
      <c r="O84" s="142">
        <f t="shared" si="43"/>
        <v>0</v>
      </c>
      <c r="P84" s="142">
        <f t="shared" si="43"/>
        <v>0</v>
      </c>
      <c r="Q84" s="142">
        <f t="shared" si="43"/>
        <v>0</v>
      </c>
      <c r="R84" s="142">
        <f t="shared" si="43"/>
        <v>0</v>
      </c>
      <c r="S84" s="142">
        <f t="shared" si="43"/>
        <v>0</v>
      </c>
      <c r="T84" s="142">
        <f t="shared" si="43"/>
        <v>0</v>
      </c>
      <c r="U84" s="142">
        <f t="shared" si="43"/>
        <v>0</v>
      </c>
      <c r="V84" s="142">
        <f t="shared" si="43"/>
        <v>0</v>
      </c>
      <c r="W84" s="142">
        <f t="shared" si="43"/>
        <v>0</v>
      </c>
      <c r="X84" s="142">
        <f t="shared" si="43"/>
        <v>0</v>
      </c>
      <c r="Y84" s="142">
        <f t="shared" si="43"/>
        <v>0</v>
      </c>
      <c r="Z84" s="142">
        <f t="shared" si="43"/>
        <v>0</v>
      </c>
      <c r="AA84" s="153">
        <f t="shared" si="43"/>
        <v>0</v>
      </c>
    </row>
    <row r="85" spans="2:27" ht="16" customHeight="1" thickBot="1" x14ac:dyDescent="0.25">
      <c r="B85" s="136" t="str">
        <f>'Climate impacts'!B121</f>
        <v>Additional out-of-system impacts (USD)</v>
      </c>
      <c r="C85" s="112">
        <f>'Climate impacts'!D121</f>
        <v>0</v>
      </c>
      <c r="D85" s="247">
        <f>Results!$H$89*'Climate impacts'!L121+(1-Results!$H$89)*'Climate impacts'!K121</f>
        <v>0</v>
      </c>
      <c r="E85" s="248">
        <f>Results!$H$89*'Climate impacts'!N121+(1-Results!$H$89)*'Climate impacts'!M121</f>
        <v>0</v>
      </c>
      <c r="F85" s="115"/>
      <c r="G85" s="121" t="str">
        <f>B85</f>
        <v>Additional out-of-system impacts (USD)</v>
      </c>
      <c r="H85" s="154">
        <f>IF(H$61&lt;=$D$61,($D85-$C85)*(H$61-$C$61)/($D$61-$C$61)+$C85,0)+IF(H$61&gt;$D$61,($E85-$D85)*(H$61-$D$61)/($E$61-$D$61)+$D85,0)</f>
        <v>0</v>
      </c>
      <c r="I85" s="154">
        <f t="shared" si="43"/>
        <v>0</v>
      </c>
      <c r="J85" s="154">
        <f t="shared" si="43"/>
        <v>0</v>
      </c>
      <c r="K85" s="154">
        <f t="shared" si="43"/>
        <v>0</v>
      </c>
      <c r="L85" s="154">
        <f t="shared" si="43"/>
        <v>0</v>
      </c>
      <c r="M85" s="154">
        <f t="shared" si="43"/>
        <v>0</v>
      </c>
      <c r="N85" s="154">
        <f t="shared" si="43"/>
        <v>0</v>
      </c>
      <c r="O85" s="154">
        <f t="shared" si="43"/>
        <v>0</v>
      </c>
      <c r="P85" s="154">
        <f t="shared" si="43"/>
        <v>0</v>
      </c>
      <c r="Q85" s="154">
        <f t="shared" si="43"/>
        <v>0</v>
      </c>
      <c r="R85" s="154">
        <f t="shared" si="43"/>
        <v>0</v>
      </c>
      <c r="S85" s="154">
        <f t="shared" si="43"/>
        <v>0</v>
      </c>
      <c r="T85" s="154">
        <f t="shared" si="43"/>
        <v>0</v>
      </c>
      <c r="U85" s="154">
        <f t="shared" si="43"/>
        <v>0</v>
      </c>
      <c r="V85" s="154">
        <f t="shared" si="43"/>
        <v>0</v>
      </c>
      <c r="W85" s="154">
        <f t="shared" si="43"/>
        <v>0</v>
      </c>
      <c r="X85" s="154">
        <f t="shared" si="43"/>
        <v>0</v>
      </c>
      <c r="Y85" s="154">
        <f t="shared" si="43"/>
        <v>0</v>
      </c>
      <c r="Z85" s="154">
        <f t="shared" si="43"/>
        <v>0</v>
      </c>
      <c r="AA85" s="155">
        <f t="shared" si="43"/>
        <v>0</v>
      </c>
    </row>
    <row r="86" spans="2:27" ht="16" customHeight="1" x14ac:dyDescent="0.2">
      <c r="B86" s="118"/>
      <c r="C86" s="1"/>
      <c r="D86" s="1"/>
      <c r="F86" s="115"/>
      <c r="G86" s="114"/>
      <c r="H86" s="114"/>
      <c r="I86" s="114"/>
      <c r="K86" s="113"/>
      <c r="L86" s="116"/>
      <c r="P86" s="113"/>
      <c r="U86" s="119"/>
    </row>
    <row r="87" spans="2:27" ht="16" customHeight="1" x14ac:dyDescent="0.2">
      <c r="B87" s="118"/>
      <c r="D87" s="1"/>
      <c r="E87" s="1"/>
      <c r="G87" s="114"/>
      <c r="H87" s="115"/>
      <c r="I87" s="114"/>
      <c r="J87" s="114"/>
      <c r="K87" s="114"/>
      <c r="L87" s="114"/>
      <c r="O87" s="116"/>
      <c r="P87" s="113"/>
      <c r="X87" s="119"/>
    </row>
    <row r="88" spans="2:27" x14ac:dyDescent="0.2">
      <c r="D88" s="2"/>
      <c r="E88" s="2"/>
      <c r="F88" s="2"/>
      <c r="G88" s="2"/>
      <c r="H88" s="2"/>
      <c r="I88" s="33"/>
      <c r="J88" s="2"/>
      <c r="K88" s="2"/>
      <c r="L88" s="2"/>
      <c r="M88" s="2"/>
      <c r="N88" s="2"/>
      <c r="O88" s="2"/>
      <c r="P88" s="33"/>
      <c r="Q88" s="2"/>
      <c r="R88" s="2"/>
      <c r="S88" s="2"/>
      <c r="T88" s="2"/>
      <c r="U88" s="2"/>
      <c r="V88" s="2"/>
      <c r="W88" s="2"/>
      <c r="X88" s="2"/>
    </row>
    <row r="89" spans="2:27" x14ac:dyDescent="0.2">
      <c r="D89" s="2"/>
      <c r="E89" s="2"/>
      <c r="F89" s="2"/>
      <c r="G89" s="2"/>
      <c r="H89" s="2"/>
      <c r="I89" s="33"/>
      <c r="J89" s="2"/>
      <c r="K89" s="2"/>
      <c r="L89" s="2"/>
      <c r="M89" s="2"/>
      <c r="N89" s="2"/>
      <c r="O89" s="2"/>
      <c r="P89" s="33"/>
      <c r="Q89" s="2"/>
      <c r="R89" s="2"/>
      <c r="S89" s="2"/>
      <c r="T89" s="2"/>
      <c r="U89" s="2"/>
      <c r="V89" s="2"/>
      <c r="W89" s="2"/>
      <c r="X89" s="2"/>
    </row>
    <row r="90" spans="2:27" ht="16" x14ac:dyDescent="0.2">
      <c r="D90" s="2"/>
      <c r="E90" s="2"/>
      <c r="F90" s="2"/>
      <c r="G90" s="2"/>
      <c r="H90" s="2"/>
      <c r="I90" s="33" t="s">
        <v>18</v>
      </c>
      <c r="J90" s="2"/>
      <c r="K90" s="2"/>
      <c r="L90" s="2"/>
      <c r="M90" s="2"/>
      <c r="N90" s="2"/>
      <c r="O90" s="2"/>
      <c r="P90" s="33"/>
      <c r="Q90" s="2"/>
      <c r="R90" s="2"/>
      <c r="S90" s="2"/>
      <c r="T90" s="2"/>
      <c r="U90" s="2"/>
      <c r="V90" s="2"/>
      <c r="W90" s="2"/>
      <c r="X90" s="2"/>
    </row>
    <row r="91" spans="2:27" x14ac:dyDescent="0.2">
      <c r="D91" s="2"/>
      <c r="E91" s="2"/>
      <c r="F91" s="2"/>
      <c r="G91" s="2"/>
      <c r="H91" s="2"/>
      <c r="I91" s="33"/>
      <c r="J91" s="2"/>
      <c r="K91" s="2"/>
      <c r="L91" s="2"/>
      <c r="M91" s="2"/>
      <c r="N91" s="2"/>
      <c r="O91" s="2"/>
      <c r="P91" s="33"/>
      <c r="Q91" s="2"/>
      <c r="R91" s="2"/>
      <c r="S91" s="2"/>
      <c r="T91" s="2"/>
      <c r="U91" s="2"/>
      <c r="V91" s="2"/>
      <c r="W91" s="2"/>
      <c r="X91" s="2"/>
    </row>
    <row r="92" spans="2:27" x14ac:dyDescent="0.2">
      <c r="D92" s="2"/>
      <c r="E92" s="2"/>
      <c r="F92" s="2"/>
      <c r="G92" s="2"/>
      <c r="H92" s="2"/>
      <c r="I92" s="33"/>
      <c r="J92" s="2"/>
      <c r="K92" s="2"/>
      <c r="L92" s="2"/>
      <c r="M92" s="2"/>
      <c r="N92" s="2"/>
      <c r="O92" s="2"/>
      <c r="P92" s="33"/>
      <c r="Q92" s="2"/>
      <c r="R92" s="2"/>
      <c r="S92" s="2"/>
      <c r="T92" s="2"/>
      <c r="U92" s="2"/>
      <c r="V92" s="2"/>
      <c r="W92" s="2"/>
      <c r="X92" s="2"/>
    </row>
    <row r="93" spans="2:27" x14ac:dyDescent="0.2">
      <c r="D93" s="2"/>
      <c r="E93" s="2"/>
      <c r="F93" s="2"/>
      <c r="G93" s="2"/>
      <c r="H93" s="2"/>
      <c r="I93" s="33"/>
      <c r="J93" s="2"/>
      <c r="K93" s="2"/>
      <c r="L93" s="2"/>
      <c r="M93" s="2"/>
      <c r="N93" s="2"/>
      <c r="O93" s="2"/>
      <c r="P93" s="33"/>
      <c r="Q93" s="2"/>
      <c r="R93" s="2"/>
      <c r="S93" s="2"/>
      <c r="T93" s="2"/>
      <c r="U93" s="2"/>
      <c r="V93" s="2"/>
      <c r="W93" s="2"/>
      <c r="X93" s="2"/>
    </row>
    <row r="94" spans="2:27" x14ac:dyDescent="0.2">
      <c r="D94" s="2"/>
      <c r="E94" s="2"/>
      <c r="F94" s="2"/>
      <c r="G94" s="2"/>
      <c r="H94" s="2"/>
      <c r="I94" s="33"/>
      <c r="J94" s="2"/>
      <c r="K94" s="2"/>
      <c r="L94" s="2"/>
      <c r="M94" s="2"/>
      <c r="N94" s="2"/>
      <c r="O94" s="2"/>
      <c r="P94" s="33"/>
      <c r="Q94" s="2"/>
      <c r="R94" s="2"/>
      <c r="S94" s="2"/>
      <c r="T94" s="2"/>
      <c r="U94" s="2"/>
      <c r="V94" s="2"/>
      <c r="W94" s="2"/>
      <c r="X94" s="2"/>
    </row>
    <row r="95" spans="2:27" x14ac:dyDescent="0.2">
      <c r="D95" s="2"/>
      <c r="E95" s="2"/>
      <c r="F95" s="2"/>
      <c r="G95" s="2"/>
      <c r="H95" s="2"/>
      <c r="I95" s="33"/>
      <c r="J95" s="2"/>
      <c r="K95" s="2"/>
      <c r="L95" s="2"/>
      <c r="M95" s="2"/>
      <c r="N95" s="2"/>
      <c r="O95" s="2"/>
      <c r="P95" s="33"/>
      <c r="Q95" s="2"/>
      <c r="R95" s="2"/>
      <c r="S95" s="2"/>
      <c r="T95" s="2"/>
      <c r="U95" s="2"/>
      <c r="V95" s="2"/>
      <c r="W95" s="2"/>
      <c r="X95" s="2"/>
    </row>
    <row r="96" spans="2:27" x14ac:dyDescent="0.2">
      <c r="D96" s="2"/>
      <c r="E96" s="2"/>
      <c r="F96" s="2"/>
      <c r="G96" s="2"/>
      <c r="H96" s="2"/>
      <c r="I96" s="33"/>
      <c r="J96" s="2"/>
      <c r="K96" s="2"/>
      <c r="L96" s="2"/>
      <c r="M96" s="2"/>
      <c r="N96" s="2"/>
      <c r="O96" s="2"/>
      <c r="P96" s="33"/>
      <c r="Q96" s="2"/>
      <c r="R96" s="2"/>
      <c r="S96" s="2"/>
      <c r="T96" s="2"/>
      <c r="U96" s="2"/>
      <c r="V96" s="2"/>
      <c r="W96" s="2"/>
      <c r="X96" s="2"/>
    </row>
    <row r="97" spans="4:24" x14ac:dyDescent="0.2">
      <c r="D97" s="2"/>
      <c r="E97" s="2"/>
      <c r="F97" s="2"/>
      <c r="G97" s="2"/>
      <c r="H97" s="2"/>
      <c r="I97" s="33"/>
      <c r="J97" s="2"/>
      <c r="K97" s="2"/>
      <c r="L97" s="2"/>
      <c r="M97" s="2"/>
      <c r="N97" s="2"/>
      <c r="O97" s="2"/>
      <c r="P97" s="33"/>
      <c r="Q97" s="2"/>
      <c r="R97" s="2"/>
      <c r="S97" s="2"/>
      <c r="T97" s="2"/>
      <c r="U97" s="2"/>
      <c r="V97" s="2"/>
      <c r="W97" s="2"/>
      <c r="X97" s="2"/>
    </row>
    <row r="98" spans="4:24" x14ac:dyDescent="0.2">
      <c r="D98" s="2"/>
      <c r="E98" s="2"/>
      <c r="F98" s="2"/>
      <c r="G98" s="2"/>
      <c r="H98" s="2"/>
      <c r="I98" s="33"/>
      <c r="J98" s="2"/>
      <c r="K98" s="2"/>
      <c r="L98" s="2"/>
      <c r="M98" s="2"/>
      <c r="N98" s="2"/>
      <c r="O98" s="2"/>
      <c r="P98" s="33"/>
      <c r="Q98" s="2"/>
      <c r="R98" s="2"/>
      <c r="S98" s="2"/>
      <c r="T98" s="2"/>
      <c r="U98" s="2"/>
      <c r="V98" s="2"/>
      <c r="W98" s="2"/>
      <c r="X98" s="2"/>
    </row>
    <row r="99" spans="4:24" ht="16" x14ac:dyDescent="0.2">
      <c r="D99" s="2"/>
      <c r="E99" s="2"/>
      <c r="F99" s="2"/>
      <c r="G99" s="2"/>
      <c r="H99" s="2"/>
      <c r="I99" s="33" t="s">
        <v>18</v>
      </c>
      <c r="J99" s="2"/>
      <c r="K99" s="2"/>
      <c r="L99" s="2"/>
      <c r="M99" s="2"/>
      <c r="N99" s="2"/>
      <c r="O99" s="2"/>
      <c r="P99" s="33"/>
      <c r="Q99" s="2"/>
      <c r="R99" s="2"/>
      <c r="S99" s="2"/>
      <c r="T99" s="2"/>
      <c r="U99" s="2"/>
      <c r="V99" s="2"/>
      <c r="W99" s="2"/>
      <c r="X99" s="2"/>
    </row>
    <row r="100" spans="4:24" x14ac:dyDescent="0.2">
      <c r="D100" s="2"/>
      <c r="E100" s="2"/>
      <c r="F100" s="2"/>
      <c r="G100" s="2"/>
      <c r="H100" s="2"/>
      <c r="I100" s="33"/>
      <c r="J100" s="2"/>
      <c r="K100" s="2"/>
      <c r="L100" s="2"/>
      <c r="M100" s="2"/>
      <c r="N100" s="2"/>
      <c r="O100" s="2"/>
      <c r="P100" s="33"/>
      <c r="Q100" s="2"/>
      <c r="R100" s="2"/>
      <c r="S100" s="2"/>
      <c r="T100" s="2"/>
      <c r="U100" s="2"/>
      <c r="V100" s="2"/>
      <c r="W100" s="2"/>
      <c r="X100" s="2"/>
    </row>
    <row r="101" spans="4:24" x14ac:dyDescent="0.2">
      <c r="D101" s="2"/>
      <c r="E101" s="2"/>
      <c r="F101" s="2"/>
      <c r="G101" s="2"/>
      <c r="H101" s="2"/>
      <c r="I101" s="33"/>
      <c r="J101" s="2"/>
      <c r="K101" s="2"/>
      <c r="L101" s="2"/>
      <c r="M101" s="2"/>
      <c r="N101" s="2"/>
      <c r="O101" s="2"/>
      <c r="P101" s="33"/>
      <c r="Q101" s="2"/>
      <c r="R101" s="2"/>
      <c r="S101" s="2"/>
      <c r="T101" s="2"/>
      <c r="U101" s="2"/>
      <c r="V101" s="2"/>
      <c r="W101" s="2"/>
      <c r="X101" s="2"/>
    </row>
    <row r="102" spans="4:24" x14ac:dyDescent="0.2">
      <c r="D102" s="2"/>
      <c r="E102" s="2"/>
      <c r="F102" s="2"/>
      <c r="G102" s="2"/>
      <c r="H102" s="2"/>
      <c r="I102" s="33"/>
      <c r="J102" s="2"/>
      <c r="K102" s="2"/>
      <c r="L102" s="2"/>
      <c r="M102" s="2"/>
      <c r="N102" s="2"/>
      <c r="O102" s="2"/>
      <c r="P102" s="33"/>
      <c r="Q102" s="2"/>
      <c r="R102" s="2"/>
      <c r="S102" s="2"/>
      <c r="T102" s="2"/>
      <c r="U102" s="2"/>
      <c r="V102" s="2"/>
      <c r="W102" s="2"/>
      <c r="X102" s="2"/>
    </row>
    <row r="103" spans="4:24" x14ac:dyDescent="0.2">
      <c r="D103" s="2"/>
      <c r="E103" s="2"/>
      <c r="F103" s="2"/>
      <c r="G103" s="2"/>
      <c r="H103" s="2"/>
      <c r="I103" s="33"/>
      <c r="J103" s="2"/>
      <c r="K103" s="2"/>
      <c r="L103" s="2"/>
      <c r="M103" s="2"/>
      <c r="N103" s="2"/>
      <c r="O103" s="2"/>
      <c r="P103" s="33"/>
      <c r="Q103" s="2"/>
      <c r="R103" s="2"/>
      <c r="S103" s="2"/>
      <c r="T103" s="2"/>
      <c r="U103" s="2"/>
      <c r="V103" s="2"/>
      <c r="W103" s="2"/>
      <c r="X103" s="2"/>
    </row>
    <row r="104" spans="4:24" x14ac:dyDescent="0.2">
      <c r="D104" s="2"/>
      <c r="E104" s="2"/>
      <c r="F104" s="2"/>
      <c r="G104" s="2"/>
      <c r="H104" s="2"/>
      <c r="I104" s="33"/>
      <c r="J104" s="2"/>
      <c r="K104" s="2"/>
      <c r="L104" s="2"/>
      <c r="M104" s="2"/>
      <c r="N104" s="2"/>
      <c r="O104" s="2"/>
      <c r="P104" s="33"/>
      <c r="Q104" s="2"/>
      <c r="R104" s="2"/>
      <c r="S104" s="2"/>
      <c r="T104" s="2"/>
      <c r="U104" s="2"/>
      <c r="V104" s="2"/>
      <c r="W104" s="2"/>
      <c r="X104" s="2"/>
    </row>
    <row r="105" spans="4:24" x14ac:dyDescent="0.2">
      <c r="D105" s="2"/>
      <c r="E105" s="2"/>
      <c r="F105" s="2"/>
      <c r="G105" s="2"/>
      <c r="H105" s="2"/>
      <c r="I105" s="33"/>
      <c r="J105" s="2"/>
      <c r="K105" s="2"/>
      <c r="L105" s="2"/>
      <c r="M105" s="2"/>
      <c r="N105" s="2"/>
      <c r="O105" s="2"/>
      <c r="P105" s="33"/>
      <c r="Q105" s="2"/>
      <c r="R105" s="2"/>
      <c r="S105" s="2"/>
      <c r="T105" s="2"/>
      <c r="U105" s="2"/>
      <c r="V105" s="2"/>
      <c r="W105" s="2"/>
      <c r="X105" s="2"/>
    </row>
    <row r="106" spans="4:24" x14ac:dyDescent="0.2">
      <c r="D106" s="2"/>
      <c r="E106" s="2"/>
      <c r="F106" s="2"/>
      <c r="G106" s="2"/>
      <c r="H106" s="2"/>
      <c r="I106" s="33"/>
      <c r="J106" s="2"/>
      <c r="K106" s="2"/>
      <c r="L106" s="2"/>
      <c r="M106" s="2"/>
      <c r="N106" s="2"/>
      <c r="O106" s="2"/>
      <c r="P106" s="33"/>
      <c r="Q106" s="2"/>
      <c r="R106" s="2"/>
      <c r="S106" s="2"/>
      <c r="T106" s="2"/>
      <c r="U106" s="2"/>
      <c r="V106" s="2"/>
      <c r="W106" s="2"/>
      <c r="X106" s="2"/>
    </row>
    <row r="107" spans="4:24" x14ac:dyDescent="0.2">
      <c r="D107" s="2"/>
      <c r="E107" s="2"/>
      <c r="F107" s="2"/>
      <c r="G107" s="2"/>
      <c r="H107" s="2"/>
      <c r="I107" s="33"/>
      <c r="J107" s="2"/>
      <c r="K107" s="2"/>
      <c r="L107" s="2"/>
      <c r="M107" s="2"/>
      <c r="N107" s="2"/>
      <c r="O107" s="2"/>
      <c r="P107" s="33"/>
      <c r="Q107" s="2"/>
      <c r="R107" s="2"/>
      <c r="S107" s="2"/>
      <c r="T107" s="2"/>
      <c r="U107" s="2"/>
      <c r="V107" s="2"/>
      <c r="W107" s="2"/>
      <c r="X107" s="2"/>
    </row>
    <row r="108" spans="4:24" x14ac:dyDescent="0.2">
      <c r="D108" s="2"/>
      <c r="E108" s="2"/>
      <c r="F108" s="2"/>
      <c r="G108" s="2"/>
      <c r="H108" s="2"/>
      <c r="I108" s="33"/>
      <c r="J108" s="2"/>
      <c r="K108" s="2"/>
      <c r="L108" s="2"/>
      <c r="M108" s="2"/>
      <c r="N108" s="2"/>
      <c r="O108" s="2"/>
      <c r="P108" s="33"/>
      <c r="Q108" s="2"/>
      <c r="R108" s="2"/>
      <c r="S108" s="2"/>
      <c r="T108" s="2"/>
      <c r="U108" s="2"/>
      <c r="V108" s="2"/>
      <c r="W108" s="2"/>
      <c r="X108" s="2"/>
    </row>
    <row r="109" spans="4:24" x14ac:dyDescent="0.2">
      <c r="D109" s="2"/>
      <c r="E109" s="2"/>
      <c r="F109" s="2"/>
      <c r="G109" s="2"/>
      <c r="H109" s="2"/>
      <c r="I109" s="33"/>
      <c r="J109" s="2"/>
      <c r="K109" s="2"/>
      <c r="L109" s="2"/>
      <c r="M109" s="2"/>
      <c r="N109" s="2"/>
      <c r="O109" s="2"/>
      <c r="P109" s="33"/>
      <c r="Q109" s="2"/>
      <c r="R109" s="2"/>
      <c r="S109" s="2"/>
      <c r="T109" s="2"/>
      <c r="U109" s="2"/>
      <c r="V109" s="2"/>
      <c r="W109" s="2"/>
      <c r="X109" s="2"/>
    </row>
    <row r="110" spans="4:24" x14ac:dyDescent="0.2">
      <c r="D110" s="2"/>
      <c r="E110" s="2"/>
      <c r="F110" s="2"/>
      <c r="G110" s="2"/>
      <c r="H110" s="2"/>
      <c r="I110" s="33"/>
      <c r="J110" s="2"/>
      <c r="K110" s="2"/>
      <c r="L110" s="2"/>
      <c r="M110" s="2"/>
      <c r="N110" s="2"/>
      <c r="O110" s="2"/>
      <c r="P110" s="33"/>
      <c r="Q110" s="2"/>
      <c r="R110" s="2"/>
      <c r="S110" s="2"/>
      <c r="T110" s="2"/>
      <c r="U110" s="2"/>
      <c r="V110" s="2"/>
      <c r="W110" s="2"/>
      <c r="X110" s="2"/>
    </row>
    <row r="111" spans="4:24" x14ac:dyDescent="0.2">
      <c r="D111" s="2"/>
      <c r="E111" s="2"/>
      <c r="F111" s="2"/>
      <c r="G111" s="2"/>
      <c r="H111" s="2"/>
      <c r="I111" s="33"/>
      <c r="J111" s="2"/>
      <c r="K111" s="2"/>
      <c r="L111" s="2"/>
      <c r="M111" s="2"/>
      <c r="N111" s="2"/>
      <c r="O111" s="2"/>
      <c r="P111" s="33"/>
      <c r="Q111" s="2"/>
      <c r="R111" s="2"/>
      <c r="S111" s="2"/>
      <c r="T111" s="2"/>
      <c r="U111" s="2"/>
      <c r="V111" s="2"/>
      <c r="W111" s="2"/>
      <c r="X111" s="2"/>
    </row>
    <row r="112" spans="4:24" x14ac:dyDescent="0.2">
      <c r="D112" s="2"/>
      <c r="E112" s="2"/>
      <c r="F112" s="2"/>
      <c r="G112" s="2"/>
      <c r="H112" s="2"/>
      <c r="I112" s="33"/>
      <c r="J112" s="2"/>
      <c r="K112" s="2"/>
      <c r="L112" s="2"/>
      <c r="M112" s="2"/>
      <c r="N112" s="2"/>
      <c r="O112" s="2"/>
      <c r="P112" s="33"/>
      <c r="Q112" s="2"/>
      <c r="R112" s="2"/>
      <c r="S112" s="2"/>
      <c r="T112" s="2"/>
      <c r="U112" s="2"/>
      <c r="V112" s="2"/>
      <c r="W112" s="2"/>
      <c r="X112" s="2"/>
    </row>
    <row r="113" spans="4:24" x14ac:dyDescent="0.2">
      <c r="D113" s="2"/>
      <c r="E113" s="2"/>
      <c r="F113" s="2"/>
      <c r="G113" s="2"/>
      <c r="H113" s="2"/>
      <c r="I113" s="33"/>
      <c r="J113" s="2"/>
      <c r="K113" s="2"/>
      <c r="L113" s="2"/>
      <c r="M113" s="2"/>
      <c r="N113" s="2"/>
      <c r="O113" s="2"/>
      <c r="P113" s="33"/>
      <c r="Q113" s="2"/>
      <c r="R113" s="2"/>
      <c r="S113" s="2"/>
      <c r="T113" s="2"/>
      <c r="U113" s="2"/>
      <c r="V113" s="2"/>
      <c r="W113" s="2"/>
      <c r="X113" s="2"/>
    </row>
    <row r="114" spans="4:24" x14ac:dyDescent="0.2">
      <c r="D114" s="2"/>
      <c r="E114" s="2"/>
      <c r="F114" s="2"/>
      <c r="G114" s="2"/>
      <c r="H114" s="2"/>
      <c r="I114" s="33"/>
      <c r="J114" s="2"/>
      <c r="K114" s="2"/>
      <c r="L114" s="2"/>
      <c r="M114" s="2"/>
      <c r="N114" s="2"/>
      <c r="O114" s="2"/>
      <c r="P114" s="33"/>
      <c r="Q114" s="2"/>
      <c r="R114" s="2"/>
      <c r="S114" s="2"/>
      <c r="T114" s="2"/>
      <c r="U114" s="2"/>
      <c r="V114" s="2"/>
      <c r="W114" s="2"/>
      <c r="X114" s="2"/>
    </row>
    <row r="115" spans="4:24" x14ac:dyDescent="0.2">
      <c r="D115" s="2"/>
      <c r="E115" s="2"/>
      <c r="F115" s="2"/>
      <c r="G115" s="2"/>
      <c r="H115" s="2"/>
      <c r="I115" s="33"/>
      <c r="J115" s="2"/>
      <c r="K115" s="2"/>
      <c r="L115" s="2"/>
      <c r="M115" s="2"/>
      <c r="N115" s="2"/>
      <c r="O115" s="2"/>
      <c r="P115" s="33"/>
      <c r="Q115" s="2"/>
      <c r="R115" s="2"/>
      <c r="S115" s="2"/>
      <c r="T115" s="2"/>
      <c r="U115" s="2"/>
      <c r="V115" s="2"/>
      <c r="W115" s="2"/>
      <c r="X115" s="2"/>
    </row>
    <row r="116" spans="4:24" x14ac:dyDescent="0.2">
      <c r="D116" s="2"/>
      <c r="E116" s="2"/>
      <c r="F116" s="2"/>
      <c r="G116" s="2"/>
      <c r="H116" s="2"/>
      <c r="I116" s="33"/>
      <c r="J116" s="2"/>
      <c r="K116" s="2"/>
      <c r="L116" s="2"/>
      <c r="M116" s="2"/>
      <c r="N116" s="2"/>
      <c r="O116" s="2"/>
      <c r="P116" s="33"/>
      <c r="Q116" s="2"/>
      <c r="R116" s="2"/>
      <c r="S116" s="2"/>
      <c r="T116" s="2"/>
      <c r="U116" s="2"/>
      <c r="V116" s="2"/>
      <c r="W116" s="2"/>
      <c r="X116" s="2"/>
    </row>
    <row r="117" spans="4:24" x14ac:dyDescent="0.2">
      <c r="D117" s="2"/>
      <c r="E117" s="2"/>
      <c r="F117" s="2"/>
      <c r="G117" s="2"/>
      <c r="H117" s="2"/>
      <c r="I117" s="33"/>
      <c r="J117" s="2"/>
      <c r="K117" s="2"/>
      <c r="L117" s="2"/>
      <c r="M117" s="2"/>
      <c r="N117" s="2"/>
      <c r="O117" s="2"/>
      <c r="P117" s="33"/>
      <c r="Q117" s="2"/>
      <c r="R117" s="2"/>
      <c r="S117" s="2"/>
      <c r="T117" s="2"/>
      <c r="U117" s="2"/>
      <c r="V117" s="2"/>
      <c r="W117" s="2"/>
      <c r="X117" s="2"/>
    </row>
    <row r="118" spans="4:24" x14ac:dyDescent="0.2">
      <c r="D118" s="2"/>
      <c r="E118" s="2"/>
      <c r="F118" s="2"/>
      <c r="G118" s="2"/>
      <c r="H118" s="2"/>
      <c r="I118" s="33"/>
      <c r="J118" s="2"/>
      <c r="K118" s="2"/>
      <c r="L118" s="2"/>
      <c r="M118" s="2"/>
      <c r="N118" s="2"/>
      <c r="O118" s="2"/>
      <c r="P118" s="33"/>
      <c r="Q118" s="2"/>
      <c r="R118" s="2"/>
      <c r="S118" s="2"/>
      <c r="T118" s="2"/>
      <c r="U118" s="2"/>
      <c r="V118" s="2"/>
      <c r="W118" s="2"/>
      <c r="X118" s="2"/>
    </row>
    <row r="119" spans="4:24" x14ac:dyDescent="0.2">
      <c r="D119" s="2"/>
      <c r="E119" s="2"/>
      <c r="F119" s="2"/>
      <c r="G119" s="2"/>
      <c r="H119" s="2"/>
      <c r="I119" s="33"/>
      <c r="J119" s="2"/>
      <c r="K119" s="2"/>
      <c r="L119" s="2"/>
      <c r="M119" s="2"/>
      <c r="N119" s="2"/>
      <c r="O119" s="2"/>
      <c r="P119" s="33"/>
      <c r="Q119" s="2"/>
      <c r="R119" s="2"/>
      <c r="S119" s="2"/>
      <c r="T119" s="2"/>
      <c r="U119" s="2"/>
      <c r="V119" s="2"/>
      <c r="W119" s="2"/>
      <c r="X119" s="2"/>
    </row>
    <row r="120" spans="4:24" x14ac:dyDescent="0.2">
      <c r="D120" s="2"/>
      <c r="E120" s="2"/>
      <c r="F120" s="2"/>
      <c r="G120" s="2"/>
      <c r="H120" s="2"/>
      <c r="I120" s="33"/>
      <c r="J120" s="2"/>
      <c r="K120" s="2"/>
      <c r="L120" s="2"/>
      <c r="M120" s="2"/>
      <c r="N120" s="2"/>
      <c r="O120" s="2"/>
      <c r="P120" s="33"/>
      <c r="Q120" s="2"/>
      <c r="R120" s="2"/>
      <c r="S120" s="2"/>
      <c r="T120" s="2"/>
      <c r="U120" s="2"/>
      <c r="V120" s="2"/>
      <c r="W120" s="2"/>
      <c r="X120" s="2"/>
    </row>
    <row r="121" spans="4:24" x14ac:dyDescent="0.2">
      <c r="D121" s="2"/>
      <c r="E121" s="2"/>
      <c r="F121" s="2"/>
      <c r="G121" s="2"/>
      <c r="H121" s="2"/>
      <c r="I121" s="33"/>
      <c r="J121" s="2"/>
      <c r="K121" s="2"/>
      <c r="L121" s="2"/>
      <c r="M121" s="2"/>
      <c r="N121" s="2"/>
      <c r="O121" s="2"/>
      <c r="P121" s="33"/>
      <c r="Q121" s="2"/>
      <c r="R121" s="2"/>
      <c r="S121" s="2"/>
      <c r="T121" s="2"/>
      <c r="U121" s="2"/>
      <c r="V121" s="2"/>
      <c r="W121" s="2"/>
      <c r="X121" s="2"/>
    </row>
    <row r="122" spans="4:24" x14ac:dyDescent="0.2">
      <c r="D122" s="2"/>
      <c r="E122" s="2"/>
      <c r="F122" s="2"/>
      <c r="G122" s="2"/>
      <c r="H122" s="2"/>
      <c r="I122" s="33"/>
      <c r="J122" s="2"/>
      <c r="K122" s="2"/>
      <c r="L122" s="2"/>
      <c r="M122" s="2"/>
      <c r="N122" s="2"/>
      <c r="O122" s="2"/>
      <c r="P122" s="33"/>
      <c r="Q122" s="2"/>
      <c r="R122" s="2"/>
      <c r="S122" s="2"/>
      <c r="T122" s="2"/>
      <c r="U122" s="2"/>
      <c r="V122" s="2"/>
      <c r="W122" s="2"/>
      <c r="X122" s="2"/>
    </row>
    <row r="123" spans="4:24" x14ac:dyDescent="0.2">
      <c r="D123" s="2"/>
      <c r="E123" s="2"/>
      <c r="F123" s="2"/>
      <c r="G123" s="2"/>
      <c r="H123" s="2"/>
      <c r="I123" s="33"/>
      <c r="J123" s="2"/>
      <c r="K123" s="2"/>
      <c r="L123" s="2"/>
      <c r="M123" s="2"/>
      <c r="N123" s="2"/>
      <c r="O123" s="2"/>
      <c r="P123" s="33"/>
      <c r="Q123" s="2"/>
      <c r="R123" s="2"/>
      <c r="S123" s="2"/>
      <c r="T123" s="2"/>
      <c r="U123" s="2"/>
      <c r="V123" s="2"/>
      <c r="W123" s="2"/>
      <c r="X123" s="2"/>
    </row>
    <row r="124" spans="4:24" x14ac:dyDescent="0.2">
      <c r="D124" s="2"/>
      <c r="E124" s="2"/>
      <c r="F124" s="2"/>
      <c r="G124" s="2"/>
      <c r="H124" s="2"/>
      <c r="I124" s="33"/>
      <c r="J124" s="2"/>
      <c r="K124" s="2"/>
      <c r="L124" s="2"/>
      <c r="M124" s="2"/>
      <c r="N124" s="2"/>
      <c r="O124" s="2"/>
      <c r="P124" s="33"/>
      <c r="Q124" s="2"/>
      <c r="R124" s="2"/>
      <c r="S124" s="2"/>
      <c r="T124" s="2"/>
      <c r="U124" s="2"/>
      <c r="V124" s="2"/>
      <c r="W124" s="2"/>
      <c r="X124" s="2"/>
    </row>
    <row r="125" spans="4:24" x14ac:dyDescent="0.2">
      <c r="D125" s="2"/>
      <c r="E125" s="2"/>
      <c r="F125" s="2"/>
      <c r="G125" s="2"/>
      <c r="H125" s="2"/>
      <c r="I125" s="33"/>
      <c r="J125" s="2"/>
      <c r="K125" s="2"/>
      <c r="L125" s="2"/>
      <c r="M125" s="2"/>
      <c r="N125" s="2"/>
      <c r="O125" s="2"/>
      <c r="P125" s="33"/>
      <c r="Q125" s="2"/>
      <c r="R125" s="2"/>
      <c r="S125" s="2"/>
      <c r="T125" s="2"/>
      <c r="U125" s="2"/>
      <c r="V125" s="2"/>
      <c r="W125" s="2"/>
      <c r="X125" s="2"/>
    </row>
    <row r="126" spans="4:24" x14ac:dyDescent="0.2">
      <c r="D126" s="2"/>
      <c r="E126" s="2"/>
      <c r="F126" s="2"/>
      <c r="G126" s="2"/>
      <c r="H126" s="2"/>
      <c r="I126" s="33"/>
      <c r="J126" s="2"/>
      <c r="K126" s="2"/>
      <c r="L126" s="2"/>
      <c r="M126" s="2"/>
      <c r="N126" s="2"/>
      <c r="O126" s="2"/>
      <c r="P126" s="33"/>
      <c r="Q126" s="2"/>
      <c r="R126" s="2"/>
      <c r="S126" s="2"/>
      <c r="T126" s="2"/>
      <c r="U126" s="2"/>
      <c r="V126" s="2"/>
      <c r="W126" s="2"/>
      <c r="X126" s="2"/>
    </row>
    <row r="127" spans="4:24" x14ac:dyDescent="0.2">
      <c r="D127" s="2"/>
      <c r="E127" s="2"/>
      <c r="F127" s="2"/>
      <c r="G127" s="2"/>
      <c r="H127" s="2"/>
      <c r="I127" s="33"/>
      <c r="J127" s="2"/>
      <c r="K127" s="2"/>
      <c r="L127" s="2"/>
      <c r="M127" s="2"/>
      <c r="N127" s="2"/>
      <c r="O127" s="2"/>
      <c r="P127" s="33"/>
      <c r="Q127" s="2"/>
      <c r="R127" s="2"/>
      <c r="S127" s="2"/>
      <c r="T127" s="2"/>
      <c r="U127" s="2"/>
      <c r="V127" s="2"/>
      <c r="W127" s="2"/>
      <c r="X127" s="2"/>
    </row>
    <row r="128" spans="4:24" x14ac:dyDescent="0.2">
      <c r="D128" s="2"/>
      <c r="E128" s="2"/>
      <c r="F128" s="2"/>
      <c r="G128" s="2"/>
      <c r="H128" s="2"/>
      <c r="I128" s="33"/>
      <c r="J128" s="2"/>
      <c r="K128" s="2"/>
      <c r="L128" s="2"/>
      <c r="M128" s="2"/>
      <c r="N128" s="2"/>
      <c r="O128" s="2"/>
      <c r="P128" s="33"/>
      <c r="Q128" s="2"/>
      <c r="R128" s="2"/>
      <c r="S128" s="2"/>
      <c r="T128" s="2"/>
      <c r="U128" s="2"/>
      <c r="V128" s="2"/>
      <c r="W128" s="2"/>
      <c r="X128" s="2"/>
    </row>
    <row r="129" spans="4:24" x14ac:dyDescent="0.2">
      <c r="D129" s="2"/>
      <c r="E129" s="2"/>
      <c r="F129" s="2"/>
      <c r="G129" s="2"/>
      <c r="H129" s="2"/>
      <c r="I129" s="33"/>
      <c r="J129" s="2"/>
      <c r="K129" s="2"/>
      <c r="L129" s="2"/>
      <c r="M129" s="2"/>
      <c r="N129" s="2"/>
      <c r="O129" s="2"/>
      <c r="P129" s="33"/>
      <c r="Q129" s="2"/>
      <c r="R129" s="2"/>
      <c r="S129" s="2"/>
      <c r="T129" s="2"/>
      <c r="U129" s="2"/>
      <c r="V129" s="2"/>
      <c r="W129" s="2"/>
      <c r="X129" s="2"/>
    </row>
    <row r="130" spans="4:24" x14ac:dyDescent="0.2">
      <c r="D130" s="2"/>
      <c r="E130" s="2"/>
      <c r="F130" s="2"/>
      <c r="G130" s="2"/>
      <c r="H130" s="2"/>
      <c r="I130" s="33"/>
      <c r="J130" s="2"/>
      <c r="K130" s="2"/>
      <c r="L130" s="2"/>
      <c r="M130" s="2"/>
      <c r="N130" s="2"/>
      <c r="O130" s="2"/>
      <c r="P130" s="33"/>
      <c r="Q130" s="2"/>
      <c r="R130" s="2"/>
      <c r="S130" s="2"/>
      <c r="T130" s="2"/>
      <c r="U130" s="2"/>
      <c r="V130" s="2"/>
      <c r="W130" s="2"/>
      <c r="X130" s="2"/>
    </row>
    <row r="131" spans="4:24" x14ac:dyDescent="0.2">
      <c r="D131" s="2"/>
      <c r="E131" s="2"/>
      <c r="F131" s="2"/>
      <c r="G131" s="2"/>
      <c r="H131" s="2"/>
      <c r="I131" s="33"/>
      <c r="J131" s="2"/>
      <c r="K131" s="2"/>
      <c r="L131" s="2"/>
      <c r="M131" s="2"/>
      <c r="N131" s="2"/>
      <c r="O131" s="2"/>
      <c r="P131" s="33"/>
      <c r="Q131" s="2"/>
      <c r="R131" s="2"/>
      <c r="S131" s="2"/>
      <c r="T131" s="2"/>
      <c r="U131" s="2"/>
      <c r="V131" s="2"/>
      <c r="W131" s="2"/>
      <c r="X131" s="2"/>
    </row>
    <row r="132" spans="4:24" x14ac:dyDescent="0.2">
      <c r="D132" s="2"/>
      <c r="E132" s="2"/>
      <c r="F132" s="2"/>
      <c r="G132" s="2"/>
      <c r="H132" s="2"/>
      <c r="I132" s="33"/>
      <c r="J132" s="2"/>
      <c r="K132" s="2"/>
      <c r="L132" s="2"/>
      <c r="M132" s="2"/>
      <c r="N132" s="2"/>
      <c r="O132" s="2"/>
      <c r="P132" s="33"/>
      <c r="Q132" s="2"/>
      <c r="R132" s="2"/>
      <c r="S132" s="2"/>
      <c r="T132" s="2"/>
      <c r="U132" s="2"/>
      <c r="V132" s="2"/>
      <c r="W132" s="2"/>
      <c r="X132" s="2"/>
    </row>
    <row r="133" spans="4:24" x14ac:dyDescent="0.2">
      <c r="D133" s="2"/>
      <c r="E133" s="2"/>
      <c r="F133" s="2"/>
      <c r="G133" s="2"/>
      <c r="H133" s="2"/>
      <c r="I133" s="33"/>
      <c r="J133" s="2"/>
      <c r="K133" s="2"/>
      <c r="L133" s="2"/>
      <c r="M133" s="2"/>
      <c r="N133" s="2"/>
      <c r="O133" s="2"/>
      <c r="P133" s="33"/>
      <c r="Q133" s="2"/>
      <c r="R133" s="2"/>
      <c r="S133" s="2"/>
      <c r="T133" s="2"/>
      <c r="U133" s="2"/>
      <c r="V133" s="2"/>
      <c r="W133" s="2"/>
      <c r="X133" s="2"/>
    </row>
    <row r="134" spans="4:24" x14ac:dyDescent="0.2">
      <c r="D134" s="2"/>
      <c r="E134" s="2"/>
      <c r="F134" s="2"/>
      <c r="G134" s="2"/>
      <c r="H134" s="2"/>
      <c r="I134" s="33"/>
      <c r="J134" s="2"/>
      <c r="K134" s="2"/>
      <c r="L134" s="2"/>
      <c r="M134" s="2"/>
      <c r="N134" s="2"/>
      <c r="O134" s="2"/>
      <c r="P134" s="33"/>
      <c r="Q134" s="2"/>
      <c r="R134" s="2"/>
      <c r="S134" s="2"/>
      <c r="T134" s="2"/>
      <c r="U134" s="2"/>
      <c r="V134" s="2"/>
      <c r="W134" s="2"/>
      <c r="X134" s="2"/>
    </row>
    <row r="135" spans="4:24" x14ac:dyDescent="0.2">
      <c r="D135" s="2"/>
      <c r="E135" s="2"/>
      <c r="F135" s="2"/>
      <c r="G135" s="2"/>
      <c r="H135" s="2"/>
      <c r="I135" s="33"/>
      <c r="J135" s="2"/>
      <c r="K135" s="2"/>
      <c r="L135" s="2"/>
      <c r="M135" s="2"/>
      <c r="N135" s="2"/>
      <c r="O135" s="2"/>
      <c r="P135" s="33"/>
      <c r="Q135" s="2"/>
      <c r="R135" s="2"/>
      <c r="S135" s="2"/>
      <c r="T135" s="2"/>
      <c r="U135" s="2"/>
      <c r="V135" s="2"/>
      <c r="W135" s="2"/>
      <c r="X135" s="2"/>
    </row>
    <row r="136" spans="4:24" x14ac:dyDescent="0.2">
      <c r="D136" s="2"/>
      <c r="E136" s="2"/>
      <c r="F136" s="2"/>
      <c r="G136" s="2"/>
      <c r="H136" s="2"/>
      <c r="I136" s="33"/>
      <c r="J136" s="2"/>
      <c r="K136" s="2"/>
      <c r="L136" s="2"/>
      <c r="M136" s="2"/>
      <c r="N136" s="2"/>
      <c r="O136" s="2"/>
      <c r="P136" s="33"/>
      <c r="Q136" s="2"/>
      <c r="R136" s="2"/>
      <c r="S136" s="2"/>
      <c r="T136" s="2"/>
      <c r="U136" s="2"/>
      <c r="V136" s="2"/>
      <c r="W136" s="2"/>
      <c r="X136" s="2"/>
    </row>
    <row r="137" spans="4:24" x14ac:dyDescent="0.2">
      <c r="D137" s="2"/>
      <c r="E137" s="2"/>
      <c r="F137" s="2"/>
      <c r="G137" s="2"/>
      <c r="H137" s="2"/>
      <c r="I137" s="33"/>
      <c r="J137" s="2"/>
      <c r="K137" s="2"/>
      <c r="L137" s="2"/>
      <c r="M137" s="2"/>
      <c r="N137" s="2"/>
      <c r="O137" s="2"/>
      <c r="P137" s="33"/>
      <c r="Q137" s="2"/>
      <c r="R137" s="2"/>
      <c r="S137" s="2"/>
      <c r="T137" s="2"/>
      <c r="U137" s="2"/>
      <c r="V137" s="2"/>
      <c r="W137" s="2"/>
      <c r="X137" s="2"/>
    </row>
    <row r="138" spans="4:24" x14ac:dyDescent="0.2">
      <c r="D138" s="2"/>
      <c r="E138" s="2"/>
      <c r="F138" s="2"/>
      <c r="G138" s="2"/>
      <c r="H138" s="2"/>
      <c r="I138" s="33"/>
      <c r="J138" s="2"/>
      <c r="K138" s="2"/>
      <c r="L138" s="2"/>
      <c r="M138" s="2"/>
      <c r="N138" s="2"/>
      <c r="O138" s="2"/>
      <c r="P138" s="33"/>
      <c r="Q138" s="2"/>
      <c r="R138" s="2"/>
      <c r="S138" s="2"/>
      <c r="T138" s="2"/>
      <c r="U138" s="2"/>
      <c r="V138" s="2"/>
      <c r="W138" s="2"/>
      <c r="X138" s="2"/>
    </row>
    <row r="139" spans="4:24" x14ac:dyDescent="0.2">
      <c r="D139" s="2"/>
      <c r="E139" s="2"/>
      <c r="F139" s="2"/>
      <c r="G139" s="2"/>
      <c r="H139" s="2"/>
      <c r="I139" s="33"/>
      <c r="J139" s="2"/>
      <c r="K139" s="2"/>
      <c r="L139" s="2"/>
      <c r="M139" s="2"/>
      <c r="N139" s="2"/>
      <c r="O139" s="2"/>
      <c r="P139" s="33"/>
      <c r="Q139" s="2"/>
      <c r="R139" s="2"/>
      <c r="S139" s="2"/>
      <c r="T139" s="2"/>
      <c r="U139" s="2"/>
      <c r="V139" s="2"/>
      <c r="W139" s="2"/>
      <c r="X139" s="2"/>
    </row>
    <row r="140" spans="4:24" x14ac:dyDescent="0.2">
      <c r="D140" s="2"/>
      <c r="E140" s="2"/>
      <c r="F140" s="2"/>
      <c r="G140" s="2"/>
      <c r="H140" s="2"/>
      <c r="I140" s="33"/>
      <c r="J140" s="2"/>
      <c r="K140" s="2"/>
      <c r="L140" s="2"/>
      <c r="M140" s="2"/>
      <c r="N140" s="2"/>
      <c r="O140" s="2"/>
      <c r="P140" s="33"/>
      <c r="Q140" s="2"/>
      <c r="R140" s="2"/>
      <c r="S140" s="2"/>
      <c r="T140" s="2"/>
      <c r="U140" s="2"/>
      <c r="V140" s="2"/>
      <c r="W140" s="2"/>
      <c r="X140" s="2"/>
    </row>
    <row r="141" spans="4:24" x14ac:dyDescent="0.2">
      <c r="D141" s="2"/>
      <c r="E141" s="2"/>
      <c r="F141" s="2"/>
      <c r="G141" s="2"/>
      <c r="H141" s="2"/>
      <c r="I141" s="33"/>
      <c r="J141" s="2"/>
      <c r="K141" s="2"/>
      <c r="L141" s="2"/>
      <c r="M141" s="2"/>
      <c r="N141" s="2"/>
      <c r="O141" s="2"/>
      <c r="P141" s="33"/>
      <c r="Q141" s="2"/>
      <c r="R141" s="2"/>
      <c r="S141" s="2"/>
      <c r="T141" s="2"/>
      <c r="U141" s="2"/>
      <c r="V141" s="2"/>
      <c r="W141" s="2"/>
      <c r="X141" s="2"/>
    </row>
    <row r="142" spans="4:24" x14ac:dyDescent="0.2">
      <c r="D142" s="2"/>
      <c r="E142" s="2"/>
      <c r="F142" s="2"/>
      <c r="G142" s="2"/>
      <c r="H142" s="2"/>
      <c r="I142" s="33"/>
      <c r="J142" s="2"/>
      <c r="K142" s="2"/>
      <c r="L142" s="2"/>
      <c r="M142" s="2"/>
      <c r="N142" s="2"/>
      <c r="O142" s="2"/>
      <c r="P142" s="33"/>
      <c r="Q142" s="2"/>
      <c r="R142" s="2"/>
      <c r="S142" s="2"/>
      <c r="T142" s="2"/>
      <c r="U142" s="2"/>
      <c r="V142" s="2"/>
      <c r="W142" s="2"/>
      <c r="X142" s="2"/>
    </row>
    <row r="143" spans="4:24" x14ac:dyDescent="0.2">
      <c r="D143" s="2"/>
      <c r="E143" s="2"/>
      <c r="F143" s="2"/>
      <c r="G143" s="2"/>
      <c r="H143" s="2"/>
      <c r="I143" s="33"/>
      <c r="J143" s="2"/>
      <c r="K143" s="2"/>
      <c r="L143" s="2"/>
      <c r="M143" s="2"/>
      <c r="N143" s="2"/>
      <c r="O143" s="2"/>
      <c r="P143" s="33"/>
      <c r="Q143" s="2"/>
      <c r="R143" s="2"/>
      <c r="S143" s="2"/>
      <c r="T143" s="2"/>
      <c r="U143" s="2"/>
      <c r="V143" s="2"/>
      <c r="W143" s="2"/>
      <c r="X143" s="2"/>
    </row>
    <row r="144" spans="4:24" x14ac:dyDescent="0.2">
      <c r="D144" s="2"/>
      <c r="E144" s="2"/>
      <c r="F144" s="2"/>
      <c r="G144" s="2"/>
      <c r="H144" s="2"/>
      <c r="I144" s="33"/>
      <c r="J144" s="2"/>
      <c r="K144" s="2"/>
      <c r="L144" s="2"/>
      <c r="M144" s="2"/>
      <c r="N144" s="2"/>
      <c r="O144" s="2"/>
      <c r="P144" s="33"/>
      <c r="Q144" s="2"/>
      <c r="R144" s="2"/>
      <c r="S144" s="2"/>
      <c r="T144" s="2"/>
      <c r="U144" s="2"/>
      <c r="V144" s="2"/>
      <c r="W144" s="2"/>
      <c r="X144" s="2"/>
    </row>
    <row r="145" spans="4:24" x14ac:dyDescent="0.2">
      <c r="D145" s="2"/>
      <c r="E145" s="2"/>
      <c r="F145" s="2"/>
      <c r="G145" s="2"/>
      <c r="H145" s="2"/>
      <c r="I145" s="33"/>
      <c r="J145" s="2"/>
      <c r="K145" s="2"/>
      <c r="L145" s="2"/>
      <c r="M145" s="2"/>
      <c r="N145" s="2"/>
      <c r="O145" s="2"/>
      <c r="P145" s="33"/>
      <c r="Q145" s="2"/>
      <c r="R145" s="2"/>
      <c r="S145" s="2"/>
      <c r="T145" s="2"/>
      <c r="U145" s="2"/>
      <c r="V145" s="2"/>
      <c r="W145" s="2"/>
      <c r="X145" s="2"/>
    </row>
    <row r="146" spans="4:24" x14ac:dyDescent="0.2">
      <c r="D146" s="2"/>
      <c r="E146" s="2"/>
      <c r="F146" s="2"/>
      <c r="G146" s="2"/>
      <c r="H146" s="2"/>
      <c r="I146" s="33"/>
      <c r="J146" s="2"/>
      <c r="K146" s="2"/>
      <c r="L146" s="2"/>
      <c r="M146" s="2"/>
      <c r="N146" s="2"/>
      <c r="O146" s="2"/>
      <c r="P146" s="33"/>
      <c r="Q146" s="2"/>
      <c r="R146" s="2"/>
      <c r="S146" s="2"/>
      <c r="T146" s="2"/>
      <c r="U146" s="2"/>
      <c r="V146" s="2"/>
      <c r="W146" s="2"/>
      <c r="X146" s="2"/>
    </row>
    <row r="147" spans="4:24" x14ac:dyDescent="0.2">
      <c r="D147" s="2"/>
      <c r="E147" s="2"/>
      <c r="F147" s="2"/>
      <c r="G147" s="2"/>
      <c r="H147" s="2"/>
      <c r="I147" s="33"/>
      <c r="J147" s="2"/>
      <c r="K147" s="2"/>
      <c r="L147" s="2"/>
      <c r="M147" s="2"/>
      <c r="N147" s="2"/>
      <c r="O147" s="2"/>
      <c r="P147" s="33"/>
      <c r="Q147" s="2"/>
      <c r="R147" s="2"/>
      <c r="S147" s="2"/>
      <c r="T147" s="2"/>
      <c r="U147" s="2"/>
      <c r="V147" s="2"/>
      <c r="W147" s="2"/>
      <c r="X147" s="2"/>
    </row>
    <row r="148" spans="4:24" x14ac:dyDescent="0.2">
      <c r="D148" s="2"/>
      <c r="E148" s="2"/>
      <c r="F148" s="2"/>
      <c r="G148" s="2"/>
      <c r="H148" s="2"/>
      <c r="I148" s="33"/>
      <c r="J148" s="2"/>
      <c r="K148" s="2"/>
      <c r="L148" s="2"/>
      <c r="M148" s="2"/>
      <c r="N148" s="2"/>
      <c r="O148" s="2"/>
      <c r="P148" s="33"/>
      <c r="Q148" s="2"/>
      <c r="R148" s="2"/>
      <c r="S148" s="2"/>
      <c r="T148" s="2"/>
      <c r="U148" s="2"/>
      <c r="V148" s="2"/>
      <c r="W148" s="2"/>
      <c r="X148" s="2"/>
    </row>
    <row r="149" spans="4:24" x14ac:dyDescent="0.2">
      <c r="D149" s="2"/>
      <c r="E149" s="2"/>
      <c r="F149" s="2"/>
      <c r="G149" s="2"/>
      <c r="H149" s="2"/>
      <c r="I149" s="33"/>
      <c r="J149" s="2"/>
      <c r="K149" s="2"/>
      <c r="L149" s="2"/>
      <c r="M149" s="2"/>
      <c r="N149" s="2"/>
      <c r="O149" s="2"/>
      <c r="P149" s="33"/>
      <c r="Q149" s="2"/>
      <c r="R149" s="2"/>
      <c r="S149" s="2"/>
      <c r="T149" s="2"/>
      <c r="U149" s="2"/>
      <c r="V149" s="2"/>
      <c r="W149" s="2"/>
      <c r="X149" s="2"/>
    </row>
    <row r="150" spans="4:24" x14ac:dyDescent="0.2">
      <c r="D150" s="2"/>
      <c r="E150" s="2"/>
      <c r="F150" s="2"/>
      <c r="G150" s="2"/>
      <c r="H150" s="2"/>
      <c r="I150" s="33"/>
      <c r="J150" s="2"/>
      <c r="K150" s="2"/>
      <c r="L150" s="2"/>
      <c r="M150" s="2"/>
      <c r="N150" s="2"/>
      <c r="O150" s="2"/>
      <c r="P150" s="33"/>
      <c r="Q150" s="2"/>
      <c r="R150" s="2"/>
      <c r="S150" s="2"/>
      <c r="T150" s="2"/>
      <c r="U150" s="2"/>
      <c r="V150" s="2"/>
      <c r="W150" s="2"/>
      <c r="X150" s="2"/>
    </row>
    <row r="151" spans="4:24" x14ac:dyDescent="0.2">
      <c r="D151" s="2"/>
      <c r="E151" s="2"/>
      <c r="F151" s="2"/>
      <c r="G151" s="2"/>
      <c r="H151" s="2"/>
      <c r="I151" s="33"/>
      <c r="J151" s="2"/>
      <c r="K151" s="2"/>
      <c r="L151" s="2"/>
      <c r="M151" s="2"/>
      <c r="N151" s="2"/>
      <c r="O151" s="2"/>
      <c r="P151" s="33"/>
      <c r="Q151" s="2"/>
      <c r="R151" s="2"/>
      <c r="S151" s="2"/>
      <c r="T151" s="2"/>
      <c r="U151" s="2"/>
      <c r="V151" s="2"/>
      <c r="W151" s="2"/>
      <c r="X151" s="2"/>
    </row>
    <row r="152" spans="4:24" x14ac:dyDescent="0.2">
      <c r="D152" s="2"/>
      <c r="E152" s="2"/>
      <c r="F152" s="2"/>
      <c r="G152" s="2"/>
      <c r="H152" s="2"/>
      <c r="I152" s="33"/>
      <c r="J152" s="2"/>
      <c r="K152" s="2"/>
      <c r="L152" s="2"/>
      <c r="M152" s="2"/>
      <c r="N152" s="2"/>
      <c r="O152" s="2"/>
      <c r="P152" s="33"/>
      <c r="Q152" s="2"/>
      <c r="R152" s="2"/>
      <c r="S152" s="2"/>
      <c r="T152" s="2"/>
      <c r="U152" s="2"/>
      <c r="V152" s="2"/>
      <c r="W152" s="2"/>
      <c r="X152" s="2"/>
    </row>
    <row r="153" spans="4:24" x14ac:dyDescent="0.2">
      <c r="D153" s="2"/>
      <c r="E153" s="2"/>
      <c r="F153" s="2"/>
      <c r="G153" s="2"/>
      <c r="H153" s="2"/>
      <c r="I153" s="33"/>
      <c r="J153" s="2"/>
      <c r="K153" s="2"/>
      <c r="L153" s="2"/>
      <c r="M153" s="2"/>
      <c r="N153" s="2"/>
      <c r="O153" s="2"/>
      <c r="P153" s="33"/>
      <c r="Q153" s="2"/>
      <c r="R153" s="2"/>
      <c r="S153" s="2"/>
      <c r="T153" s="2"/>
      <c r="U153" s="2"/>
      <c r="V153" s="2"/>
      <c r="W153" s="2"/>
      <c r="X153" s="2"/>
    </row>
    <row r="154" spans="4:24" x14ac:dyDescent="0.2">
      <c r="D154" s="2"/>
      <c r="E154" s="2"/>
      <c r="F154" s="2"/>
      <c r="G154" s="2"/>
      <c r="H154" s="2"/>
      <c r="I154" s="33"/>
      <c r="J154" s="2"/>
      <c r="K154" s="2"/>
      <c r="L154" s="2"/>
      <c r="M154" s="2"/>
      <c r="N154" s="2"/>
      <c r="O154" s="2"/>
      <c r="P154" s="33"/>
      <c r="Q154" s="2"/>
      <c r="R154" s="2"/>
      <c r="S154" s="2"/>
      <c r="T154" s="2"/>
      <c r="U154" s="2"/>
      <c r="V154" s="2"/>
      <c r="W154" s="2"/>
      <c r="X154" s="2"/>
    </row>
    <row r="155" spans="4:24" x14ac:dyDescent="0.2">
      <c r="D155" s="2"/>
      <c r="E155" s="2"/>
      <c r="F155" s="2"/>
      <c r="G155" s="2"/>
      <c r="H155" s="2"/>
      <c r="I155" s="33"/>
      <c r="J155" s="2"/>
      <c r="K155" s="2"/>
      <c r="L155" s="2"/>
      <c r="M155" s="2"/>
      <c r="N155" s="2"/>
      <c r="O155" s="2"/>
      <c r="P155" s="33"/>
      <c r="Q155" s="2"/>
      <c r="R155" s="2"/>
      <c r="S155" s="2"/>
      <c r="T155" s="2"/>
      <c r="U155" s="2"/>
      <c r="V155" s="2"/>
      <c r="W155" s="2"/>
      <c r="X155" s="2"/>
    </row>
    <row r="156" spans="4:24" x14ac:dyDescent="0.2">
      <c r="D156" s="2"/>
      <c r="E156" s="2"/>
      <c r="F156" s="2"/>
      <c r="G156" s="2"/>
      <c r="H156" s="2"/>
      <c r="I156" s="33"/>
      <c r="J156" s="2"/>
      <c r="K156" s="2"/>
      <c r="L156" s="2"/>
      <c r="M156" s="2"/>
      <c r="N156" s="2"/>
      <c r="O156" s="2"/>
      <c r="P156" s="33"/>
      <c r="Q156" s="2"/>
      <c r="R156" s="2"/>
      <c r="S156" s="2"/>
      <c r="T156" s="2"/>
      <c r="U156" s="2"/>
      <c r="V156" s="2"/>
      <c r="W156" s="2"/>
      <c r="X156" s="2"/>
    </row>
    <row r="157" spans="4:24" x14ac:dyDescent="0.2">
      <c r="D157" s="2"/>
      <c r="E157" s="2"/>
      <c r="F157" s="2"/>
      <c r="G157" s="2"/>
      <c r="H157" s="2"/>
      <c r="I157" s="33"/>
      <c r="J157" s="2"/>
      <c r="K157" s="2"/>
      <c r="L157" s="2"/>
      <c r="M157" s="2"/>
      <c r="N157" s="2"/>
      <c r="O157" s="2"/>
      <c r="P157" s="33"/>
      <c r="Q157" s="2"/>
      <c r="R157" s="2"/>
      <c r="S157" s="2"/>
      <c r="T157" s="2"/>
      <c r="U157" s="2"/>
      <c r="V157" s="2"/>
      <c r="W157" s="2"/>
      <c r="X157" s="2"/>
    </row>
    <row r="158" spans="4:24" x14ac:dyDescent="0.2">
      <c r="D158" s="2"/>
      <c r="E158" s="2"/>
      <c r="F158" s="2"/>
      <c r="G158" s="2"/>
      <c r="H158" s="2"/>
      <c r="I158" s="33"/>
      <c r="J158" s="2"/>
      <c r="K158" s="2"/>
      <c r="L158" s="2"/>
      <c r="M158" s="2"/>
      <c r="N158" s="2"/>
      <c r="O158" s="2"/>
      <c r="P158" s="33"/>
      <c r="Q158" s="2"/>
      <c r="R158" s="2"/>
      <c r="S158" s="2"/>
      <c r="T158" s="2"/>
      <c r="U158" s="2"/>
      <c r="V158" s="2"/>
      <c r="W158" s="2"/>
      <c r="X158" s="2"/>
    </row>
    <row r="159" spans="4:24" x14ac:dyDescent="0.2">
      <c r="D159" s="2"/>
      <c r="E159" s="2"/>
      <c r="F159" s="2"/>
      <c r="G159" s="2"/>
      <c r="H159" s="2"/>
      <c r="I159" s="33"/>
      <c r="J159" s="2"/>
      <c r="K159" s="2"/>
      <c r="L159" s="2"/>
      <c r="M159" s="2"/>
      <c r="N159" s="2"/>
      <c r="O159" s="2"/>
      <c r="P159" s="33"/>
      <c r="Q159" s="2"/>
      <c r="R159" s="2"/>
      <c r="S159" s="2"/>
      <c r="T159" s="2"/>
      <c r="U159" s="2"/>
      <c r="V159" s="2"/>
      <c r="W159" s="2"/>
      <c r="X159" s="2"/>
    </row>
    <row r="160" spans="4:24" x14ac:dyDescent="0.2">
      <c r="D160" s="2"/>
      <c r="E160" s="2"/>
      <c r="F160" s="2"/>
      <c r="G160" s="2"/>
      <c r="H160" s="2"/>
      <c r="I160" s="33"/>
      <c r="J160" s="2"/>
      <c r="K160" s="2"/>
      <c r="L160" s="2"/>
      <c r="M160" s="2"/>
      <c r="N160" s="2"/>
      <c r="O160" s="2"/>
      <c r="P160" s="33"/>
      <c r="Q160" s="2"/>
      <c r="R160" s="2"/>
      <c r="S160" s="2"/>
      <c r="T160" s="2"/>
      <c r="U160" s="2"/>
      <c r="V160" s="2"/>
      <c r="W160" s="2"/>
      <c r="X160" s="2"/>
    </row>
    <row r="161" spans="4:24" x14ac:dyDescent="0.2">
      <c r="D161" s="2"/>
      <c r="E161" s="2"/>
      <c r="F161" s="2"/>
      <c r="G161" s="2"/>
      <c r="H161" s="2"/>
      <c r="I161" s="33"/>
      <c r="J161" s="2"/>
      <c r="K161" s="2"/>
      <c r="L161" s="2"/>
      <c r="M161" s="2"/>
      <c r="N161" s="2"/>
      <c r="O161" s="2"/>
      <c r="P161" s="33"/>
      <c r="Q161" s="2"/>
      <c r="R161" s="2"/>
      <c r="S161" s="2"/>
      <c r="T161" s="2"/>
      <c r="U161" s="2"/>
      <c r="V161" s="2"/>
      <c r="W161" s="2"/>
      <c r="X161" s="2"/>
    </row>
    <row r="162" spans="4:24" x14ac:dyDescent="0.2">
      <c r="D162" s="2"/>
      <c r="E162" s="2"/>
      <c r="F162" s="2"/>
      <c r="G162" s="2"/>
      <c r="H162" s="2"/>
      <c r="I162" s="33"/>
      <c r="J162" s="2"/>
      <c r="K162" s="2"/>
      <c r="L162" s="2"/>
      <c r="M162" s="2"/>
      <c r="N162" s="2"/>
      <c r="O162" s="2"/>
      <c r="P162" s="33"/>
      <c r="Q162" s="2"/>
      <c r="R162" s="2"/>
      <c r="S162" s="2"/>
      <c r="T162" s="2"/>
      <c r="U162" s="2"/>
      <c r="V162" s="2"/>
      <c r="W162" s="2"/>
      <c r="X162" s="2"/>
    </row>
    <row r="163" spans="4:24" x14ac:dyDescent="0.2">
      <c r="D163" s="2"/>
      <c r="E163" s="2"/>
      <c r="F163" s="2"/>
      <c r="G163" s="2"/>
      <c r="H163" s="2"/>
      <c r="I163" s="33"/>
      <c r="J163" s="2"/>
      <c r="K163" s="2"/>
      <c r="L163" s="2"/>
      <c r="M163" s="2"/>
      <c r="N163" s="2"/>
      <c r="O163" s="2"/>
      <c r="P163" s="33"/>
      <c r="Q163" s="2"/>
      <c r="R163" s="2"/>
      <c r="S163" s="2"/>
      <c r="T163" s="2"/>
      <c r="U163" s="2"/>
      <c r="V163" s="2"/>
      <c r="W163" s="2"/>
      <c r="X163" s="2"/>
    </row>
    <row r="164" spans="4:24" x14ac:dyDescent="0.2">
      <c r="D164" s="2"/>
      <c r="E164" s="2"/>
      <c r="F164" s="2"/>
      <c r="G164" s="2"/>
      <c r="H164" s="2"/>
      <c r="I164" s="33"/>
      <c r="J164" s="2"/>
      <c r="K164" s="2"/>
      <c r="L164" s="2"/>
      <c r="M164" s="2"/>
      <c r="N164" s="2"/>
      <c r="O164" s="2"/>
      <c r="P164" s="33"/>
      <c r="Q164" s="2"/>
      <c r="R164" s="2"/>
      <c r="S164" s="2"/>
      <c r="T164" s="2"/>
      <c r="U164" s="2"/>
      <c r="V164" s="2"/>
      <c r="W164" s="2"/>
      <c r="X164" s="2"/>
    </row>
    <row r="165" spans="4:24" x14ac:dyDescent="0.2">
      <c r="D165" s="2"/>
      <c r="E165" s="2"/>
      <c r="F165" s="2"/>
      <c r="G165" s="2"/>
      <c r="H165" s="2"/>
      <c r="I165" s="33"/>
      <c r="J165" s="2"/>
      <c r="K165" s="2"/>
      <c r="L165" s="2"/>
      <c r="M165" s="2"/>
      <c r="N165" s="2"/>
      <c r="O165" s="2"/>
      <c r="P165" s="33"/>
      <c r="Q165" s="2"/>
      <c r="R165" s="2"/>
      <c r="S165" s="2"/>
      <c r="T165" s="2"/>
      <c r="U165" s="2"/>
      <c r="V165" s="2"/>
      <c r="W165" s="2"/>
      <c r="X165" s="2"/>
    </row>
    <row r="166" spans="4:24" x14ac:dyDescent="0.2">
      <c r="D166" s="2"/>
      <c r="E166" s="2"/>
      <c r="F166" s="2"/>
      <c r="G166" s="2"/>
      <c r="H166" s="2"/>
      <c r="I166" s="33"/>
      <c r="J166" s="2"/>
      <c r="K166" s="2"/>
      <c r="L166" s="2"/>
      <c r="M166" s="2"/>
      <c r="N166" s="2"/>
      <c r="O166" s="2"/>
      <c r="P166" s="33"/>
      <c r="Q166" s="2"/>
      <c r="R166" s="2"/>
      <c r="S166" s="2"/>
      <c r="T166" s="2"/>
      <c r="U166" s="2"/>
      <c r="V166" s="2"/>
      <c r="W166" s="2"/>
      <c r="X166" s="2"/>
    </row>
    <row r="167" spans="4:24" x14ac:dyDescent="0.2">
      <c r="D167" s="2"/>
      <c r="E167" s="2"/>
      <c r="F167" s="2"/>
      <c r="G167" s="2"/>
      <c r="H167" s="2"/>
      <c r="I167" s="33"/>
      <c r="J167" s="2"/>
      <c r="K167" s="2"/>
      <c r="L167" s="2"/>
      <c r="M167" s="2"/>
      <c r="N167" s="2"/>
      <c r="O167" s="2"/>
      <c r="P167" s="33"/>
      <c r="Q167" s="2"/>
      <c r="R167" s="2"/>
      <c r="S167" s="2"/>
      <c r="T167" s="2"/>
      <c r="U167" s="2"/>
      <c r="V167" s="2"/>
      <c r="W167" s="2"/>
      <c r="X167" s="2"/>
    </row>
    <row r="168" spans="4:24" x14ac:dyDescent="0.2">
      <c r="D168" s="2"/>
      <c r="E168" s="2"/>
      <c r="F168" s="2"/>
      <c r="G168" s="2"/>
      <c r="H168" s="2"/>
      <c r="I168" s="33"/>
      <c r="J168" s="2"/>
      <c r="K168" s="2"/>
      <c r="L168" s="2"/>
      <c r="M168" s="2"/>
      <c r="N168" s="2"/>
      <c r="O168" s="2"/>
      <c r="P168" s="33"/>
      <c r="Q168" s="2"/>
      <c r="R168" s="2"/>
      <c r="S168" s="2"/>
      <c r="T168" s="2"/>
      <c r="U168" s="2"/>
      <c r="V168" s="2"/>
      <c r="W168" s="2"/>
      <c r="X168" s="2"/>
    </row>
    <row r="169" spans="4:24" x14ac:dyDescent="0.2">
      <c r="D169" s="2"/>
      <c r="E169" s="2"/>
      <c r="F169" s="2"/>
      <c r="G169" s="2"/>
      <c r="H169" s="2"/>
      <c r="I169" s="33"/>
      <c r="J169" s="2"/>
      <c r="K169" s="2"/>
      <c r="L169" s="2"/>
      <c r="M169" s="2"/>
      <c r="N169" s="2"/>
      <c r="O169" s="2"/>
      <c r="P169" s="33"/>
      <c r="Q169" s="2"/>
      <c r="R169" s="2"/>
      <c r="S169" s="2"/>
      <c r="T169" s="2"/>
      <c r="U169" s="2"/>
      <c r="V169" s="2"/>
      <c r="W169" s="2"/>
      <c r="X169" s="2"/>
    </row>
    <row r="170" spans="4:24" x14ac:dyDescent="0.2">
      <c r="D170" s="2"/>
      <c r="E170" s="2"/>
      <c r="F170" s="2"/>
      <c r="G170" s="2"/>
      <c r="H170" s="2"/>
      <c r="I170" s="33"/>
      <c r="J170" s="2"/>
      <c r="K170" s="2"/>
      <c r="L170" s="2"/>
      <c r="M170" s="2"/>
      <c r="N170" s="2"/>
      <c r="O170" s="2"/>
      <c r="P170" s="33"/>
      <c r="Q170" s="2"/>
      <c r="R170" s="2"/>
      <c r="S170" s="2"/>
      <c r="T170" s="2"/>
      <c r="U170" s="2"/>
      <c r="V170" s="2"/>
      <c r="W170" s="2"/>
      <c r="X170" s="2"/>
    </row>
    <row r="171" spans="4:24" x14ac:dyDescent="0.2">
      <c r="D171" s="2"/>
      <c r="E171" s="2"/>
      <c r="F171" s="2"/>
      <c r="G171" s="2"/>
      <c r="H171" s="2"/>
      <c r="I171" s="33"/>
      <c r="J171" s="2"/>
      <c r="K171" s="2"/>
      <c r="L171" s="2"/>
      <c r="M171" s="2"/>
      <c r="N171" s="2"/>
      <c r="O171" s="2"/>
      <c r="P171" s="33"/>
      <c r="Q171" s="2"/>
      <c r="R171" s="2"/>
      <c r="S171" s="2"/>
      <c r="T171" s="2"/>
      <c r="U171" s="2"/>
      <c r="V171" s="2"/>
      <c r="W171" s="2"/>
      <c r="X171" s="2"/>
    </row>
    <row r="172" spans="4:24" x14ac:dyDescent="0.2">
      <c r="D172" s="2"/>
      <c r="E172" s="2"/>
      <c r="F172" s="2"/>
      <c r="G172" s="2"/>
      <c r="H172" s="2"/>
      <c r="I172" s="33"/>
      <c r="J172" s="2"/>
      <c r="K172" s="2"/>
      <c r="L172" s="2"/>
      <c r="M172" s="2"/>
      <c r="N172" s="2"/>
      <c r="O172" s="2"/>
      <c r="P172" s="33"/>
      <c r="Q172" s="2"/>
      <c r="R172" s="2"/>
      <c r="S172" s="2"/>
      <c r="T172" s="2"/>
      <c r="U172" s="2"/>
      <c r="V172" s="2"/>
      <c r="W172" s="2"/>
      <c r="X172" s="2"/>
    </row>
    <row r="173" spans="4:24" x14ac:dyDescent="0.2">
      <c r="D173" s="2"/>
      <c r="E173" s="2"/>
      <c r="F173" s="2"/>
      <c r="G173" s="2"/>
      <c r="H173" s="2"/>
      <c r="I173" s="33"/>
      <c r="J173" s="2"/>
      <c r="K173" s="2"/>
      <c r="L173" s="2"/>
      <c r="M173" s="2"/>
      <c r="N173" s="2"/>
      <c r="O173" s="2"/>
      <c r="P173" s="33"/>
      <c r="Q173" s="2"/>
      <c r="R173" s="2"/>
      <c r="S173" s="2"/>
      <c r="T173" s="2"/>
      <c r="U173" s="2"/>
      <c r="V173" s="2"/>
      <c r="W173" s="2"/>
      <c r="X173" s="2"/>
    </row>
    <row r="174" spans="4:24" x14ac:dyDescent="0.2">
      <c r="D174" s="2"/>
      <c r="E174" s="2"/>
      <c r="F174" s="2"/>
      <c r="G174" s="2"/>
      <c r="H174" s="2"/>
      <c r="I174" s="33"/>
      <c r="J174" s="2"/>
      <c r="K174" s="2"/>
      <c r="L174" s="2"/>
      <c r="M174" s="2"/>
      <c r="N174" s="2"/>
      <c r="O174" s="2"/>
      <c r="P174" s="33"/>
      <c r="Q174" s="2"/>
      <c r="R174" s="2"/>
      <c r="S174" s="2"/>
      <c r="T174" s="2"/>
      <c r="U174" s="2"/>
      <c r="V174" s="2"/>
      <c r="W174" s="2"/>
      <c r="X174" s="2"/>
    </row>
    <row r="175" spans="4:24" x14ac:dyDescent="0.2">
      <c r="D175" s="2"/>
      <c r="E175" s="2"/>
      <c r="F175" s="2"/>
      <c r="G175" s="2"/>
      <c r="H175" s="2"/>
      <c r="I175" s="33"/>
      <c r="J175" s="2"/>
      <c r="K175" s="2"/>
      <c r="L175" s="2"/>
      <c r="M175" s="2"/>
      <c r="N175" s="2"/>
      <c r="O175" s="2"/>
      <c r="P175" s="33"/>
      <c r="Q175" s="2"/>
      <c r="R175" s="2"/>
      <c r="S175" s="2"/>
      <c r="T175" s="2"/>
      <c r="U175" s="2"/>
      <c r="V175" s="2"/>
      <c r="W175" s="2"/>
      <c r="X175" s="2"/>
    </row>
    <row r="176" spans="4:24" x14ac:dyDescent="0.2">
      <c r="D176" s="2"/>
      <c r="E176" s="2"/>
      <c r="F176" s="2"/>
      <c r="G176" s="2"/>
      <c r="H176" s="2"/>
      <c r="I176" s="33"/>
      <c r="J176" s="2"/>
      <c r="K176" s="2"/>
      <c r="L176" s="2"/>
      <c r="M176" s="2"/>
      <c r="N176" s="2"/>
      <c r="O176" s="2"/>
      <c r="P176" s="33"/>
      <c r="Q176" s="2"/>
      <c r="R176" s="2"/>
      <c r="S176" s="2"/>
      <c r="T176" s="2"/>
      <c r="U176" s="2"/>
      <c r="V176" s="2"/>
      <c r="W176" s="2"/>
      <c r="X176" s="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3C69-E9CE-4C9D-B3ED-18B072297E7C}">
  <sheetPr>
    <tabColor theme="5" tint="0.59999389629810485"/>
  </sheetPr>
  <dimension ref="B2:W524"/>
  <sheetViews>
    <sheetView topLeftCell="B1" zoomScale="80" zoomScaleNormal="80" workbookViewId="0">
      <selection activeCell="D267" sqref="D267"/>
    </sheetView>
  </sheetViews>
  <sheetFormatPr baseColWidth="10" defaultColWidth="8.83203125" defaultRowHeight="15" x14ac:dyDescent="0.2"/>
  <cols>
    <col min="1" max="1" width="2.5" customWidth="1"/>
    <col min="2" max="2" width="21.83203125" customWidth="1"/>
    <col min="3" max="3" width="28.1640625" customWidth="1"/>
    <col min="4" max="23" width="11.83203125" style="101" customWidth="1"/>
  </cols>
  <sheetData>
    <row r="2" spans="2:23" ht="29" x14ac:dyDescent="0.35">
      <c r="B2" s="35" t="s">
        <v>84</v>
      </c>
    </row>
    <row r="3" spans="2:23" s="10" customFormat="1" ht="16" thickBot="1" x14ac:dyDescent="0.25"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</row>
    <row r="4" spans="2:23" s="10" customFormat="1" x14ac:dyDescent="0.2">
      <c r="B4" s="183" t="s">
        <v>20</v>
      </c>
      <c r="C4" s="25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58"/>
    </row>
    <row r="5" spans="2:23" s="19" customFormat="1" x14ac:dyDescent="0.2">
      <c r="B5" s="59"/>
      <c r="D5" s="208">
        <f>'Baseline scenario'!D8</f>
        <v>2022</v>
      </c>
      <c r="E5" s="208">
        <f>D5+1</f>
        <v>2023</v>
      </c>
      <c r="F5" s="208">
        <f t="shared" ref="F5:W5" si="0">E5+1</f>
        <v>2024</v>
      </c>
      <c r="G5" s="208">
        <f t="shared" si="0"/>
        <v>2025</v>
      </c>
      <c r="H5" s="208">
        <f t="shared" si="0"/>
        <v>2026</v>
      </c>
      <c r="I5" s="208">
        <f t="shared" si="0"/>
        <v>2027</v>
      </c>
      <c r="J5" s="208">
        <f t="shared" si="0"/>
        <v>2028</v>
      </c>
      <c r="K5" s="208">
        <f t="shared" si="0"/>
        <v>2029</v>
      </c>
      <c r="L5" s="208">
        <f t="shared" si="0"/>
        <v>2030</v>
      </c>
      <c r="M5" s="208">
        <f t="shared" si="0"/>
        <v>2031</v>
      </c>
      <c r="N5" s="208">
        <f t="shared" si="0"/>
        <v>2032</v>
      </c>
      <c r="O5" s="208">
        <f t="shared" si="0"/>
        <v>2033</v>
      </c>
      <c r="P5" s="208">
        <f t="shared" si="0"/>
        <v>2034</v>
      </c>
      <c r="Q5" s="208">
        <f t="shared" si="0"/>
        <v>2035</v>
      </c>
      <c r="R5" s="208">
        <f t="shared" si="0"/>
        <v>2036</v>
      </c>
      <c r="S5" s="208">
        <f t="shared" si="0"/>
        <v>2037</v>
      </c>
      <c r="T5" s="208">
        <f t="shared" si="0"/>
        <v>2038</v>
      </c>
      <c r="U5" s="208">
        <f t="shared" si="0"/>
        <v>2039</v>
      </c>
      <c r="V5" s="208">
        <f t="shared" si="0"/>
        <v>2040</v>
      </c>
      <c r="W5" s="209">
        <f t="shared" si="0"/>
        <v>2041</v>
      </c>
    </row>
    <row r="6" spans="2:23" s="16" customFormat="1" x14ac:dyDescent="0.2">
      <c r="B6" s="60" t="s">
        <v>27</v>
      </c>
      <c r="C6" s="16" t="s">
        <v>23</v>
      </c>
      <c r="D6" s="52">
        <f>Results!$E$7*'Baseline scenario'!D96+(1-Results!$E$7)*'Baseline scenario'!D9</f>
        <v>53820000</v>
      </c>
      <c r="E6" s="52">
        <f>Results!$E$7*'Baseline scenario'!E96+(1-Results!$E$7)*'Baseline scenario'!E9</f>
        <v>71760000</v>
      </c>
      <c r="F6" s="52">
        <f>Results!$E$7*'Baseline scenario'!F96+(1-Results!$E$7)*'Baseline scenario'!F9</f>
        <v>53820000</v>
      </c>
      <c r="G6" s="52">
        <f>Results!$E$7*'Baseline scenario'!G96+(1-Results!$E$7)*'Baseline scenario'!G9</f>
        <v>0</v>
      </c>
      <c r="H6" s="52">
        <f>Results!$E$7*'Baseline scenario'!H96+(1-Results!$E$7)*'Baseline scenario'!H9</f>
        <v>0</v>
      </c>
      <c r="I6" s="52">
        <f>Results!$E$7*'Baseline scenario'!I96+(1-Results!$E$7)*'Baseline scenario'!I9</f>
        <v>0</v>
      </c>
      <c r="J6" s="52">
        <f>Results!$E$7*'Baseline scenario'!J96+(1-Results!$E$7)*'Baseline scenario'!J9</f>
        <v>0</v>
      </c>
      <c r="K6" s="52">
        <f>Results!$E$7*'Baseline scenario'!K96+(1-Results!$E$7)*'Baseline scenario'!K9</f>
        <v>0</v>
      </c>
      <c r="L6" s="52">
        <f>Results!$E$7*'Baseline scenario'!L96+(1-Results!$E$7)*'Baseline scenario'!L9</f>
        <v>0</v>
      </c>
      <c r="M6" s="52">
        <f>Results!$E$7*'Baseline scenario'!M96+(1-Results!$E$7)*'Baseline scenario'!M9</f>
        <v>0</v>
      </c>
      <c r="N6" s="52">
        <f>Results!$E$7*'Baseline scenario'!N96+(1-Results!$E$7)*'Baseline scenario'!N9</f>
        <v>11000000</v>
      </c>
      <c r="O6" s="52">
        <f>Results!$E$7*'Baseline scenario'!O96+(1-Results!$E$7)*'Baseline scenario'!O9</f>
        <v>0</v>
      </c>
      <c r="P6" s="52">
        <f>Results!$E$7*'Baseline scenario'!P96+(1-Results!$E$7)*'Baseline scenario'!P9</f>
        <v>0</v>
      </c>
      <c r="Q6" s="52">
        <f>Results!$E$7*'Baseline scenario'!Q96+(1-Results!$E$7)*'Baseline scenario'!Q9</f>
        <v>0</v>
      </c>
      <c r="R6" s="52">
        <f>Results!$E$7*'Baseline scenario'!R96+(1-Results!$E$7)*'Baseline scenario'!R9</f>
        <v>0</v>
      </c>
      <c r="S6" s="52">
        <f>Results!$E$7*'Baseline scenario'!S96+(1-Results!$E$7)*'Baseline scenario'!S9</f>
        <v>0</v>
      </c>
      <c r="T6" s="52">
        <f>Results!$E$7*'Baseline scenario'!T96+(1-Results!$E$7)*'Baseline scenario'!T9</f>
        <v>0</v>
      </c>
      <c r="U6" s="52">
        <f>Results!$E$7*'Baseline scenario'!U96+(1-Results!$E$7)*'Baseline scenario'!U9</f>
        <v>0</v>
      </c>
      <c r="V6" s="52">
        <f>Results!$E$7*'Baseline scenario'!V96+(1-Results!$E$7)*'Baseline scenario'!V9</f>
        <v>0</v>
      </c>
      <c r="W6" s="75">
        <f>Results!$E$7*'Baseline scenario'!W96+(1-Results!$E$7)*'Baseline scenario'!W9</f>
        <v>0</v>
      </c>
    </row>
    <row r="7" spans="2:23" s="16" customFormat="1" ht="16" x14ac:dyDescent="0.2">
      <c r="B7" s="288" t="s">
        <v>28</v>
      </c>
      <c r="C7" s="53" t="s">
        <v>26</v>
      </c>
      <c r="D7" s="52">
        <f>Results!$E$7*'Baseline scenario'!D97+(1-Results!$E$7)*'Baseline scenario'!D10</f>
        <v>-94180407.631470576</v>
      </c>
      <c r="E7" s="52">
        <f>Results!$E$7*'Baseline scenario'!E97+(1-Results!$E$7)*'Baseline scenario'!E10</f>
        <v>-97874126.315975964</v>
      </c>
      <c r="F7" s="52">
        <f>Results!$E$7*'Baseline scenario'!F97+(1-Results!$E$7)*'Baseline scenario'!F10</f>
        <v>-76977907.548747659</v>
      </c>
      <c r="G7" s="52">
        <f>Results!$E$7*'Baseline scenario'!G97+(1-Results!$E$7)*'Baseline scenario'!G10</f>
        <v>-78979333.145015106</v>
      </c>
      <c r="H7" s="52">
        <f>Results!$E$7*'Baseline scenario'!H97+(1-Results!$E$7)*'Baseline scenario'!H10</f>
        <v>-81032795.806785509</v>
      </c>
      <c r="I7" s="52">
        <f>Results!$E$7*'Baseline scenario'!I97+(1-Results!$E$7)*'Baseline scenario'!I10</f>
        <v>-83139648.497761935</v>
      </c>
      <c r="J7" s="52">
        <f>Results!$E$7*'Baseline scenario'!J97+(1-Results!$E$7)*'Baseline scenario'!J10</f>
        <v>-85301279.358703747</v>
      </c>
      <c r="K7" s="52">
        <f>Results!$E$7*'Baseline scenario'!K97+(1-Results!$E$7)*'Baseline scenario'!K10</f>
        <v>-87519112.62203002</v>
      </c>
      <c r="L7" s="52">
        <f>Results!$E$7*'Baseline scenario'!L97+(1-Results!$E$7)*'Baseline scenario'!L10</f>
        <v>-89794609.550202817</v>
      </c>
      <c r="M7" s="52">
        <f>Results!$E$7*'Baseline scenario'!M97+(1-Results!$E$7)*'Baseline scenario'!M10</f>
        <v>-92129269.398508087</v>
      </c>
      <c r="N7" s="52">
        <f>Results!$E$7*'Baseline scenario'!N97+(1-Results!$E$7)*'Baseline scenario'!N10</f>
        <v>-94524630.402869299</v>
      </c>
      <c r="O7" s="52">
        <f>Results!$E$7*'Baseline scenario'!O97+(1-Results!$E$7)*'Baseline scenario'!O10</f>
        <v>-96982270.793343902</v>
      </c>
      <c r="P7" s="52">
        <f>Results!$E$7*'Baseline scenario'!P97+(1-Results!$E$7)*'Baseline scenario'!P10</f>
        <v>-99503809.83397086</v>
      </c>
      <c r="Q7" s="52">
        <f>Results!$E$7*'Baseline scenario'!Q97+(1-Results!$E$7)*'Baseline scenario'!Q10</f>
        <v>-102090908.88965409</v>
      </c>
      <c r="R7" s="52">
        <f>Results!$E$7*'Baseline scenario'!R97+(1-Results!$E$7)*'Baseline scenario'!R10</f>
        <v>-104745272.52078509</v>
      </c>
      <c r="S7" s="52">
        <f>Results!$E$7*'Baseline scenario'!S97+(1-Results!$E$7)*'Baseline scenario'!S10</f>
        <v>-107468649.60632552</v>
      </c>
      <c r="T7" s="52">
        <f>Results!$E$7*'Baseline scenario'!T97+(1-Results!$E$7)*'Baseline scenario'!T10</f>
        <v>-110262834.49608999</v>
      </c>
      <c r="U7" s="52">
        <f>Results!$E$7*'Baseline scenario'!U97+(1-Results!$E$7)*'Baseline scenario'!U10</f>
        <v>-113129668.19298832</v>
      </c>
      <c r="V7" s="52">
        <f>Results!$E$7*'Baseline scenario'!V97+(1-Results!$E$7)*'Baseline scenario'!V10</f>
        <v>-116071039.56600603</v>
      </c>
      <c r="W7" s="75">
        <f>Results!$E$7*'Baseline scenario'!W97+(1-Results!$E$7)*'Baseline scenario'!W10</f>
        <v>-241274084.24090695</v>
      </c>
    </row>
    <row r="8" spans="2:23" s="16" customFormat="1" x14ac:dyDescent="0.2">
      <c r="B8" s="289"/>
      <c r="C8" s="16" t="s">
        <v>25</v>
      </c>
      <c r="D8" s="52">
        <f>Results!$E$7*'Baseline scenario'!D98+(1-Results!$E$7)*'Baseline scenario'!D11</f>
        <v>0</v>
      </c>
      <c r="E8" s="52">
        <f>Results!$E$7*'Baseline scenario'!E98+(1-Results!$E$7)*'Baseline scenario'!E11</f>
        <v>0</v>
      </c>
      <c r="F8" s="52">
        <f>Results!$E$7*'Baseline scenario'!F98+(1-Results!$E$7)*'Baseline scenario'!F11</f>
        <v>0</v>
      </c>
      <c r="G8" s="52">
        <f>Results!$E$7*'Baseline scenario'!G98+(1-Results!$E$7)*'Baseline scenario'!G11</f>
        <v>0</v>
      </c>
      <c r="H8" s="52">
        <f>Results!$E$7*'Baseline scenario'!H98+(1-Results!$E$7)*'Baseline scenario'!H11</f>
        <v>0</v>
      </c>
      <c r="I8" s="52">
        <f>Results!$E$7*'Baseline scenario'!I98+(1-Results!$E$7)*'Baseline scenario'!I11</f>
        <v>0</v>
      </c>
      <c r="J8" s="52">
        <f>Results!$E$7*'Baseline scenario'!J98+(1-Results!$E$7)*'Baseline scenario'!J11</f>
        <v>0</v>
      </c>
      <c r="K8" s="52">
        <f>Results!$E$7*'Baseline scenario'!K98+(1-Results!$E$7)*'Baseline scenario'!K11</f>
        <v>0</v>
      </c>
      <c r="L8" s="52">
        <f>Results!$E$7*'Baseline scenario'!L98+(1-Results!$E$7)*'Baseline scenario'!L11</f>
        <v>0</v>
      </c>
      <c r="M8" s="52">
        <f>Results!$E$7*'Baseline scenario'!M98+(1-Results!$E$7)*'Baseline scenario'!M11</f>
        <v>0</v>
      </c>
      <c r="N8" s="52">
        <f>Results!$E$7*'Baseline scenario'!N98+(1-Results!$E$7)*'Baseline scenario'!N11</f>
        <v>0</v>
      </c>
      <c r="O8" s="52">
        <f>Results!$E$7*'Baseline scenario'!O98+(1-Results!$E$7)*'Baseline scenario'!O11</f>
        <v>0</v>
      </c>
      <c r="P8" s="52">
        <f>Results!$E$7*'Baseline scenario'!P98+(1-Results!$E$7)*'Baseline scenario'!P11</f>
        <v>0</v>
      </c>
      <c r="Q8" s="52">
        <f>Results!$E$7*'Baseline scenario'!Q98+(1-Results!$E$7)*'Baseline scenario'!Q11</f>
        <v>0</v>
      </c>
      <c r="R8" s="52">
        <f>Results!$E$7*'Baseline scenario'!R98+(1-Results!$E$7)*'Baseline scenario'!R11</f>
        <v>0</v>
      </c>
      <c r="S8" s="52">
        <f>Results!$E$7*'Baseline scenario'!S98+(1-Results!$E$7)*'Baseline scenario'!S11</f>
        <v>0</v>
      </c>
      <c r="T8" s="52">
        <f>Results!$E$7*'Baseline scenario'!T98+(1-Results!$E$7)*'Baseline scenario'!T11</f>
        <v>0</v>
      </c>
      <c r="U8" s="52">
        <f>Results!$E$7*'Baseline scenario'!U98+(1-Results!$E$7)*'Baseline scenario'!U11</f>
        <v>0</v>
      </c>
      <c r="V8" s="52">
        <f>Results!$E$7*'Baseline scenario'!V98+(1-Results!$E$7)*'Baseline scenario'!V11</f>
        <v>0</v>
      </c>
      <c r="W8" s="75">
        <f>Results!$E$7*'Baseline scenario'!W98+(1-Results!$E$7)*'Baseline scenario'!W11</f>
        <v>0</v>
      </c>
    </row>
    <row r="9" spans="2:23" s="16" customFormat="1" x14ac:dyDescent="0.2">
      <c r="B9" s="289"/>
      <c r="C9" s="16" t="s">
        <v>24</v>
      </c>
      <c r="D9" s="52">
        <f>Results!$E$7*'Baseline scenario'!D99+(1-Results!$E$7)*'Baseline scenario'!D12</f>
        <v>0</v>
      </c>
      <c r="E9" s="52">
        <f>Results!$E$7*'Baseline scenario'!E99+(1-Results!$E$7)*'Baseline scenario'!E12</f>
        <v>0</v>
      </c>
      <c r="F9" s="52">
        <f>Results!$E$7*'Baseline scenario'!F99+(1-Results!$E$7)*'Baseline scenario'!F12</f>
        <v>0</v>
      </c>
      <c r="G9" s="52">
        <f>Results!$E$7*'Baseline scenario'!G99+(1-Results!$E$7)*'Baseline scenario'!G12</f>
        <v>0</v>
      </c>
      <c r="H9" s="52">
        <f>Results!$E$7*'Baseline scenario'!H99+(1-Results!$E$7)*'Baseline scenario'!H12</f>
        <v>0</v>
      </c>
      <c r="I9" s="52">
        <f>Results!$E$7*'Baseline scenario'!I99+(1-Results!$E$7)*'Baseline scenario'!I12</f>
        <v>0</v>
      </c>
      <c r="J9" s="52">
        <f>Results!$E$7*'Baseline scenario'!J99+(1-Results!$E$7)*'Baseline scenario'!J12</f>
        <v>0</v>
      </c>
      <c r="K9" s="52">
        <f>Results!$E$7*'Baseline scenario'!K99+(1-Results!$E$7)*'Baseline scenario'!K12</f>
        <v>0</v>
      </c>
      <c r="L9" s="52">
        <f>Results!$E$7*'Baseline scenario'!L99+(1-Results!$E$7)*'Baseline scenario'!L12</f>
        <v>0</v>
      </c>
      <c r="M9" s="52">
        <f>Results!$E$7*'Baseline scenario'!M99+(1-Results!$E$7)*'Baseline scenario'!M12</f>
        <v>0</v>
      </c>
      <c r="N9" s="52">
        <f>Results!$E$7*'Baseline scenario'!N99+(1-Results!$E$7)*'Baseline scenario'!N12</f>
        <v>0</v>
      </c>
      <c r="O9" s="52">
        <f>Results!$E$7*'Baseline scenario'!O99+(1-Results!$E$7)*'Baseline scenario'!O12</f>
        <v>0</v>
      </c>
      <c r="P9" s="52">
        <f>Results!$E$7*'Baseline scenario'!P99+(1-Results!$E$7)*'Baseline scenario'!P12</f>
        <v>0</v>
      </c>
      <c r="Q9" s="52">
        <f>Results!$E$7*'Baseline scenario'!Q99+(1-Results!$E$7)*'Baseline scenario'!Q12</f>
        <v>0</v>
      </c>
      <c r="R9" s="52">
        <f>Results!$E$7*'Baseline scenario'!R99+(1-Results!$E$7)*'Baseline scenario'!R12</f>
        <v>0</v>
      </c>
      <c r="S9" s="52">
        <f>Results!$E$7*'Baseline scenario'!S99+(1-Results!$E$7)*'Baseline scenario'!S12</f>
        <v>0</v>
      </c>
      <c r="T9" s="52">
        <f>Results!$E$7*'Baseline scenario'!T99+(1-Results!$E$7)*'Baseline scenario'!T12</f>
        <v>0</v>
      </c>
      <c r="U9" s="52">
        <f>Results!$E$7*'Baseline scenario'!U99+(1-Results!$E$7)*'Baseline scenario'!U12</f>
        <v>0</v>
      </c>
      <c r="V9" s="52">
        <f>Results!$E$7*'Baseline scenario'!V99+(1-Results!$E$7)*'Baseline scenario'!V12</f>
        <v>0</v>
      </c>
      <c r="W9" s="75">
        <f>Results!$E$7*'Baseline scenario'!W99+(1-Results!$E$7)*'Baseline scenario'!W12</f>
        <v>0</v>
      </c>
    </row>
    <row r="10" spans="2:23" s="16" customFormat="1" ht="16" x14ac:dyDescent="0.2">
      <c r="B10" s="288" t="s">
        <v>29</v>
      </c>
      <c r="C10" s="53" t="s">
        <v>26</v>
      </c>
      <c r="D10" s="52">
        <f>Results!$E$7*'Baseline scenario'!D100+(1-Results!$E$7)*'Baseline scenario'!D13</f>
        <v>-94180407.631470576</v>
      </c>
      <c r="E10" s="52">
        <f>Results!$E$7*'Baseline scenario'!E100+(1-Results!$E$7)*'Baseline scenario'!E13</f>
        <v>-97874126.315975964</v>
      </c>
      <c r="F10" s="52">
        <f>Results!$E$7*'Baseline scenario'!F100+(1-Results!$E$7)*'Baseline scenario'!F13</f>
        <v>-101712784.24050587</v>
      </c>
      <c r="G10" s="52">
        <f>Results!$E$7*'Baseline scenario'!G100+(1-Results!$E$7)*'Baseline scenario'!G13</f>
        <v>-105702071.12469192</v>
      </c>
      <c r="H10" s="52">
        <f>Results!$E$7*'Baseline scenario'!H100+(1-Results!$E$7)*'Baseline scenario'!H13</f>
        <v>-109847900.12158926</v>
      </c>
      <c r="I10" s="52">
        <f>Results!$E$7*'Baseline scenario'!I100+(1-Results!$E$7)*'Baseline scenario'!I13</f>
        <v>-114156416.59439982</v>
      </c>
      <c r="J10" s="52">
        <f>Results!$E$7*'Baseline scenario'!J100+(1-Results!$E$7)*'Baseline scenario'!J13</f>
        <v>-118634007.23803967</v>
      </c>
      <c r="K10" s="52">
        <f>Results!$E$7*'Baseline scenario'!K100+(1-Results!$E$7)*'Baseline scenario'!K13</f>
        <v>-123287309.55910179</v>
      </c>
      <c r="L10" s="52">
        <f>Results!$E$7*'Baseline scenario'!L100+(1-Results!$E$7)*'Baseline scenario'!L13</f>
        <v>-128123221.72829944</v>
      </c>
      <c r="M10" s="52">
        <f>Results!$E$7*'Baseline scenario'!M100+(1-Results!$E$7)*'Baseline scenario'!M13</f>
        <v>-133148912.82002781</v>
      </c>
      <c r="N10" s="52">
        <f>Results!$E$7*'Baseline scenario'!N100+(1-Results!$E$7)*'Baseline scenario'!N13</f>
        <v>-138371833.45425791</v>
      </c>
      <c r="O10" s="52">
        <f>Results!$E$7*'Baseline scenario'!O100+(1-Results!$E$7)*'Baseline scenario'!O13</f>
        <v>-143799726.8565737</v>
      </c>
      <c r="P10" s="52">
        <f>Results!$E$7*'Baseline scenario'!P100+(1-Results!$E$7)*'Baseline scenario'!P13</f>
        <v>-149440640.35278609</v>
      </c>
      <c r="Q10" s="52">
        <f>Results!$E$7*'Baseline scenario'!Q100+(1-Results!$E$7)*'Baseline scenario'!Q13</f>
        <v>-155302937.31520233</v>
      </c>
      <c r="R10" s="52">
        <f>Results!$E$7*'Baseline scenario'!R100+(1-Results!$E$7)*'Baseline scenario'!R13</f>
        <v>-161395309.57830101</v>
      </c>
      <c r="S10" s="52">
        <f>Results!$E$7*'Baseline scenario'!S100+(1-Results!$E$7)*'Baseline scenario'!S13</f>
        <v>-167726790.34226102</v>
      </c>
      <c r="T10" s="52">
        <f>Results!$E$7*'Baseline scenario'!T100+(1-Results!$E$7)*'Baseline scenario'!T13</f>
        <v>-174306767.58351693</v>
      </c>
      <c r="U10" s="52">
        <f>Results!$E$7*'Baseline scenario'!U100+(1-Results!$E$7)*'Baseline scenario'!U13</f>
        <v>-181144997.99226835</v>
      </c>
      <c r="V10" s="52">
        <f>Results!$E$7*'Baseline scenario'!V100+(1-Results!$E$7)*'Baseline scenario'!V13</f>
        <v>-188251621.45765248</v>
      </c>
      <c r="W10" s="75">
        <f>Results!$E$7*'Baseline scenario'!W100+(1-Results!$E$7)*'Baseline scenario'!W13</f>
        <v>-398949790.14937723</v>
      </c>
    </row>
    <row r="11" spans="2:23" s="16" customFormat="1" x14ac:dyDescent="0.2">
      <c r="B11" s="289"/>
      <c r="C11" s="16" t="s">
        <v>25</v>
      </c>
      <c r="D11" s="52">
        <f>Results!$E$7*'Baseline scenario'!D101+(1-Results!$E$7)*'Baseline scenario'!D14</f>
        <v>0</v>
      </c>
      <c r="E11" s="52">
        <f>Results!$E$7*'Baseline scenario'!E101+(1-Results!$E$7)*'Baseline scenario'!E14</f>
        <v>0</v>
      </c>
      <c r="F11" s="52">
        <f>Results!$E$7*'Baseline scenario'!F101+(1-Results!$E$7)*'Baseline scenario'!F14</f>
        <v>0</v>
      </c>
      <c r="G11" s="52">
        <f>Results!$E$7*'Baseline scenario'!G101+(1-Results!$E$7)*'Baseline scenario'!G14</f>
        <v>0</v>
      </c>
      <c r="H11" s="52">
        <f>Results!$E$7*'Baseline scenario'!H101+(1-Results!$E$7)*'Baseline scenario'!H14</f>
        <v>0</v>
      </c>
      <c r="I11" s="52">
        <f>Results!$E$7*'Baseline scenario'!I101+(1-Results!$E$7)*'Baseline scenario'!I14</f>
        <v>0</v>
      </c>
      <c r="J11" s="52">
        <f>Results!$E$7*'Baseline scenario'!J101+(1-Results!$E$7)*'Baseline scenario'!J14</f>
        <v>0</v>
      </c>
      <c r="K11" s="52">
        <f>Results!$E$7*'Baseline scenario'!K101+(1-Results!$E$7)*'Baseline scenario'!K14</f>
        <v>0</v>
      </c>
      <c r="L11" s="52">
        <f>Results!$E$7*'Baseline scenario'!L101+(1-Results!$E$7)*'Baseline scenario'!L14</f>
        <v>0</v>
      </c>
      <c r="M11" s="52">
        <f>Results!$E$7*'Baseline scenario'!M101+(1-Results!$E$7)*'Baseline scenario'!M14</f>
        <v>0</v>
      </c>
      <c r="N11" s="52">
        <f>Results!$E$7*'Baseline scenario'!N101+(1-Results!$E$7)*'Baseline scenario'!N14</f>
        <v>0</v>
      </c>
      <c r="O11" s="52">
        <f>Results!$E$7*'Baseline scenario'!O101+(1-Results!$E$7)*'Baseline scenario'!O14</f>
        <v>0</v>
      </c>
      <c r="P11" s="52">
        <f>Results!$E$7*'Baseline scenario'!P101+(1-Results!$E$7)*'Baseline scenario'!P14</f>
        <v>0</v>
      </c>
      <c r="Q11" s="52">
        <f>Results!$E$7*'Baseline scenario'!Q101+(1-Results!$E$7)*'Baseline scenario'!Q14</f>
        <v>0</v>
      </c>
      <c r="R11" s="52">
        <f>Results!$E$7*'Baseline scenario'!R101+(1-Results!$E$7)*'Baseline scenario'!R14</f>
        <v>0</v>
      </c>
      <c r="S11" s="52">
        <f>Results!$E$7*'Baseline scenario'!S101+(1-Results!$E$7)*'Baseline scenario'!S14</f>
        <v>0</v>
      </c>
      <c r="T11" s="52">
        <f>Results!$E$7*'Baseline scenario'!T101+(1-Results!$E$7)*'Baseline scenario'!T14</f>
        <v>0</v>
      </c>
      <c r="U11" s="52">
        <f>Results!$E$7*'Baseline scenario'!U101+(1-Results!$E$7)*'Baseline scenario'!U14</f>
        <v>0</v>
      </c>
      <c r="V11" s="52">
        <f>Results!$E$7*'Baseline scenario'!V101+(1-Results!$E$7)*'Baseline scenario'!V14</f>
        <v>0</v>
      </c>
      <c r="W11" s="75">
        <f>Results!$E$7*'Baseline scenario'!W101+(1-Results!$E$7)*'Baseline scenario'!W14</f>
        <v>0</v>
      </c>
    </row>
    <row r="12" spans="2:23" s="16" customFormat="1" x14ac:dyDescent="0.2">
      <c r="B12" s="289"/>
      <c r="C12" s="16" t="s">
        <v>24</v>
      </c>
      <c r="D12" s="52">
        <f>Results!$E$7*'Baseline scenario'!D102+(1-Results!$E$7)*'Baseline scenario'!D15</f>
        <v>0</v>
      </c>
      <c r="E12" s="52">
        <f>Results!$E$7*'Baseline scenario'!E102+(1-Results!$E$7)*'Baseline scenario'!E15</f>
        <v>0</v>
      </c>
      <c r="F12" s="52">
        <f>Results!$E$7*'Baseline scenario'!F102+(1-Results!$E$7)*'Baseline scenario'!F15</f>
        <v>0</v>
      </c>
      <c r="G12" s="52">
        <f>Results!$E$7*'Baseline scenario'!G102+(1-Results!$E$7)*'Baseline scenario'!G15</f>
        <v>0</v>
      </c>
      <c r="H12" s="52">
        <f>Results!$E$7*'Baseline scenario'!H102+(1-Results!$E$7)*'Baseline scenario'!H15</f>
        <v>0</v>
      </c>
      <c r="I12" s="52">
        <f>Results!$E$7*'Baseline scenario'!I102+(1-Results!$E$7)*'Baseline scenario'!I15</f>
        <v>0</v>
      </c>
      <c r="J12" s="52">
        <f>Results!$E$7*'Baseline scenario'!J102+(1-Results!$E$7)*'Baseline scenario'!J15</f>
        <v>0</v>
      </c>
      <c r="K12" s="52">
        <f>Results!$E$7*'Baseline scenario'!K102+(1-Results!$E$7)*'Baseline scenario'!K15</f>
        <v>0</v>
      </c>
      <c r="L12" s="52">
        <f>Results!$E$7*'Baseline scenario'!L102+(1-Results!$E$7)*'Baseline scenario'!L15</f>
        <v>0</v>
      </c>
      <c r="M12" s="52">
        <f>Results!$E$7*'Baseline scenario'!M102+(1-Results!$E$7)*'Baseline scenario'!M15</f>
        <v>0</v>
      </c>
      <c r="N12" s="52">
        <f>Results!$E$7*'Baseline scenario'!N102+(1-Results!$E$7)*'Baseline scenario'!N15</f>
        <v>0</v>
      </c>
      <c r="O12" s="52">
        <f>Results!$E$7*'Baseline scenario'!O102+(1-Results!$E$7)*'Baseline scenario'!O15</f>
        <v>0</v>
      </c>
      <c r="P12" s="52">
        <f>Results!$E$7*'Baseline scenario'!P102+(1-Results!$E$7)*'Baseline scenario'!P15</f>
        <v>0</v>
      </c>
      <c r="Q12" s="52">
        <f>Results!$E$7*'Baseline scenario'!Q102+(1-Results!$E$7)*'Baseline scenario'!Q15</f>
        <v>0</v>
      </c>
      <c r="R12" s="52">
        <f>Results!$E$7*'Baseline scenario'!R102+(1-Results!$E$7)*'Baseline scenario'!R15</f>
        <v>0</v>
      </c>
      <c r="S12" s="52">
        <f>Results!$E$7*'Baseline scenario'!S102+(1-Results!$E$7)*'Baseline scenario'!S15</f>
        <v>0</v>
      </c>
      <c r="T12" s="52">
        <f>Results!$E$7*'Baseline scenario'!T102+(1-Results!$E$7)*'Baseline scenario'!T15</f>
        <v>0</v>
      </c>
      <c r="U12" s="52">
        <f>Results!$E$7*'Baseline scenario'!U102+(1-Results!$E$7)*'Baseline scenario'!U15</f>
        <v>0</v>
      </c>
      <c r="V12" s="52">
        <f>Results!$E$7*'Baseline scenario'!V102+(1-Results!$E$7)*'Baseline scenario'!V15</f>
        <v>0</v>
      </c>
      <c r="W12" s="75">
        <f>Results!$E$7*'Baseline scenario'!W102+(1-Results!$E$7)*'Baseline scenario'!W15</f>
        <v>0</v>
      </c>
    </row>
    <row r="13" spans="2:23" s="16" customFormat="1" ht="16" x14ac:dyDescent="0.2">
      <c r="B13" s="288" t="s">
        <v>30</v>
      </c>
      <c r="C13" s="53" t="s">
        <v>26</v>
      </c>
      <c r="D13" s="52">
        <f>Results!$E$7*'Baseline scenario'!D103+(1-Results!$E$7)*'Baseline scenario'!D16</f>
        <v>0</v>
      </c>
      <c r="E13" s="52">
        <f>Results!$E$7*'Baseline scenario'!E103+(1-Results!$E$7)*'Baseline scenario'!E16</f>
        <v>0</v>
      </c>
      <c r="F13" s="52">
        <f>Results!$E$7*'Baseline scenario'!F103+(1-Results!$E$7)*'Baseline scenario'!F16</f>
        <v>0</v>
      </c>
      <c r="G13" s="52">
        <f>Results!$E$7*'Baseline scenario'!G103+(1-Results!$E$7)*'Baseline scenario'!G16</f>
        <v>0</v>
      </c>
      <c r="H13" s="52">
        <f>Results!$E$7*'Baseline scenario'!H103+(1-Results!$E$7)*'Baseline scenario'!H16</f>
        <v>0</v>
      </c>
      <c r="I13" s="52">
        <f>Results!$E$7*'Baseline scenario'!I103+(1-Results!$E$7)*'Baseline scenario'!I16</f>
        <v>0</v>
      </c>
      <c r="J13" s="52">
        <f>Results!$E$7*'Baseline scenario'!J103+(1-Results!$E$7)*'Baseline scenario'!J16</f>
        <v>0</v>
      </c>
      <c r="K13" s="52">
        <f>Results!$E$7*'Baseline scenario'!K103+(1-Results!$E$7)*'Baseline scenario'!K16</f>
        <v>0</v>
      </c>
      <c r="L13" s="52">
        <f>Results!$E$7*'Baseline scenario'!L103+(1-Results!$E$7)*'Baseline scenario'!L16</f>
        <v>0</v>
      </c>
      <c r="M13" s="52">
        <f>Results!$E$7*'Baseline scenario'!M103+(1-Results!$E$7)*'Baseline scenario'!M16</f>
        <v>0</v>
      </c>
      <c r="N13" s="52">
        <f>Results!$E$7*'Baseline scenario'!N103+(1-Results!$E$7)*'Baseline scenario'!N16</f>
        <v>0</v>
      </c>
      <c r="O13" s="52">
        <f>Results!$E$7*'Baseline scenario'!O103+(1-Results!$E$7)*'Baseline scenario'!O16</f>
        <v>0</v>
      </c>
      <c r="P13" s="52">
        <f>Results!$E$7*'Baseline scenario'!P103+(1-Results!$E$7)*'Baseline scenario'!P16</f>
        <v>0</v>
      </c>
      <c r="Q13" s="52">
        <f>Results!$E$7*'Baseline scenario'!Q103+(1-Results!$E$7)*'Baseline scenario'!Q16</f>
        <v>0</v>
      </c>
      <c r="R13" s="52">
        <f>Results!$E$7*'Baseline scenario'!R103+(1-Results!$E$7)*'Baseline scenario'!R16</f>
        <v>0</v>
      </c>
      <c r="S13" s="52">
        <f>Results!$E$7*'Baseline scenario'!S103+(1-Results!$E$7)*'Baseline scenario'!S16</f>
        <v>0</v>
      </c>
      <c r="T13" s="52">
        <f>Results!$E$7*'Baseline scenario'!T103+(1-Results!$E$7)*'Baseline scenario'!T16</f>
        <v>0</v>
      </c>
      <c r="U13" s="52">
        <f>Results!$E$7*'Baseline scenario'!U103+(1-Results!$E$7)*'Baseline scenario'!U16</f>
        <v>0</v>
      </c>
      <c r="V13" s="52">
        <f>Results!$E$7*'Baseline scenario'!V103+(1-Results!$E$7)*'Baseline scenario'!V16</f>
        <v>0</v>
      </c>
      <c r="W13" s="75">
        <f>Results!$E$7*'Baseline scenario'!W103+(1-Results!$E$7)*'Baseline scenario'!W16</f>
        <v>0</v>
      </c>
    </row>
    <row r="14" spans="2:23" s="16" customFormat="1" x14ac:dyDescent="0.2">
      <c r="B14" s="289"/>
      <c r="C14" s="16" t="s">
        <v>25</v>
      </c>
      <c r="D14" s="52">
        <f>Results!$E$7*'Baseline scenario'!D104+(1-Results!$E$7)*'Baseline scenario'!D17</f>
        <v>0</v>
      </c>
      <c r="E14" s="52">
        <f>Results!$E$7*'Baseline scenario'!E104+(1-Results!$E$7)*'Baseline scenario'!E17</f>
        <v>2293541.5591276055</v>
      </c>
      <c r="F14" s="52">
        <f>Results!$E$7*'Baseline scenario'!F104+(1-Results!$E$7)*'Baseline scenario'!F17</f>
        <v>4633823.9105590088</v>
      </c>
      <c r="G14" s="52">
        <f>Results!$E$7*'Baseline scenario'!G104+(1-Results!$E$7)*'Baseline scenario'!G17</f>
        <v>4680564.7028628066</v>
      </c>
      <c r="H14" s="52">
        <f>Results!$E$7*'Baseline scenario'!H104+(1-Results!$E$7)*'Baseline scenario'!H17</f>
        <v>4680564.7028628066</v>
      </c>
      <c r="I14" s="52">
        <f>Results!$E$7*'Baseline scenario'!I104+(1-Results!$E$7)*'Baseline scenario'!I17</f>
        <v>4680564.7028628066</v>
      </c>
      <c r="J14" s="52">
        <f>Results!$E$7*'Baseline scenario'!J104+(1-Results!$E$7)*'Baseline scenario'!J17</f>
        <v>4680564.7028628066</v>
      </c>
      <c r="K14" s="52">
        <f>Results!$E$7*'Baseline scenario'!K104+(1-Results!$E$7)*'Baseline scenario'!K17</f>
        <v>4680564.7028628066</v>
      </c>
      <c r="L14" s="52">
        <f>Results!$E$7*'Baseline scenario'!L104+(1-Results!$E$7)*'Baseline scenario'!L17</f>
        <v>4680564.7028628066</v>
      </c>
      <c r="M14" s="52">
        <f>Results!$E$7*'Baseline scenario'!M104+(1-Results!$E$7)*'Baseline scenario'!M17</f>
        <v>4680564.7028628066</v>
      </c>
      <c r="N14" s="52">
        <f>Results!$E$7*'Baseline scenario'!N104+(1-Results!$E$7)*'Baseline scenario'!N17</f>
        <v>4680564.7028628066</v>
      </c>
      <c r="O14" s="52">
        <f>Results!$E$7*'Baseline scenario'!O104+(1-Results!$E$7)*'Baseline scenario'!O17</f>
        <v>4680564.7028628066</v>
      </c>
      <c r="P14" s="52">
        <f>Results!$E$7*'Baseline scenario'!P104+(1-Results!$E$7)*'Baseline scenario'!P17</f>
        <v>4680564.7028628066</v>
      </c>
      <c r="Q14" s="52">
        <f>Results!$E$7*'Baseline scenario'!Q104+(1-Results!$E$7)*'Baseline scenario'!Q17</f>
        <v>4680564.7028628066</v>
      </c>
      <c r="R14" s="52">
        <f>Results!$E$7*'Baseline scenario'!R104+(1-Results!$E$7)*'Baseline scenario'!R17</f>
        <v>4680564.7028628066</v>
      </c>
      <c r="S14" s="52">
        <f>Results!$E$7*'Baseline scenario'!S104+(1-Results!$E$7)*'Baseline scenario'!S17</f>
        <v>4680564.7028628066</v>
      </c>
      <c r="T14" s="52">
        <f>Results!$E$7*'Baseline scenario'!T104+(1-Results!$E$7)*'Baseline scenario'!T17</f>
        <v>4680564.7028628066</v>
      </c>
      <c r="U14" s="52">
        <f>Results!$E$7*'Baseline scenario'!U104+(1-Results!$E$7)*'Baseline scenario'!U17</f>
        <v>4680564.7028628066</v>
      </c>
      <c r="V14" s="52">
        <f>Results!$E$7*'Baseline scenario'!V104+(1-Results!$E$7)*'Baseline scenario'!V17</f>
        <v>4680564.7028628066</v>
      </c>
      <c r="W14" s="75">
        <f>Results!$E$7*'Baseline scenario'!W104+(1-Results!$E$7)*'Baseline scenario'!W17</f>
        <v>4680564.7028628066</v>
      </c>
    </row>
    <row r="15" spans="2:23" s="16" customFormat="1" x14ac:dyDescent="0.2">
      <c r="B15" s="289"/>
      <c r="C15" s="16" t="s">
        <v>24</v>
      </c>
      <c r="D15" s="52">
        <f>Results!$E$7*'Baseline scenario'!D105+(1-Results!$E$7)*'Baseline scenario'!D18</f>
        <v>0</v>
      </c>
      <c r="E15" s="52">
        <f>Results!$E$7*'Baseline scenario'!E105+(1-Results!$E$7)*'Baseline scenario'!E18</f>
        <v>0</v>
      </c>
      <c r="F15" s="52">
        <f>Results!$E$7*'Baseline scenario'!F105+(1-Results!$E$7)*'Baseline scenario'!F18</f>
        <v>0</v>
      </c>
      <c r="G15" s="52">
        <f>Results!$E$7*'Baseline scenario'!G105+(1-Results!$E$7)*'Baseline scenario'!G18</f>
        <v>0</v>
      </c>
      <c r="H15" s="52">
        <f>Results!$E$7*'Baseline scenario'!H105+(1-Results!$E$7)*'Baseline scenario'!H18</f>
        <v>0</v>
      </c>
      <c r="I15" s="52">
        <f>Results!$E$7*'Baseline scenario'!I105+(1-Results!$E$7)*'Baseline scenario'!I18</f>
        <v>0</v>
      </c>
      <c r="J15" s="52">
        <f>Results!$E$7*'Baseline scenario'!J105+(1-Results!$E$7)*'Baseline scenario'!J18</f>
        <v>0</v>
      </c>
      <c r="K15" s="52">
        <f>Results!$E$7*'Baseline scenario'!K105+(1-Results!$E$7)*'Baseline scenario'!K18</f>
        <v>0</v>
      </c>
      <c r="L15" s="52">
        <f>Results!$E$7*'Baseline scenario'!L105+(1-Results!$E$7)*'Baseline scenario'!L18</f>
        <v>0</v>
      </c>
      <c r="M15" s="52">
        <f>Results!$E$7*'Baseline scenario'!M105+(1-Results!$E$7)*'Baseline scenario'!M18</f>
        <v>0</v>
      </c>
      <c r="N15" s="52">
        <f>Results!$E$7*'Baseline scenario'!N105+(1-Results!$E$7)*'Baseline scenario'!N18</f>
        <v>0</v>
      </c>
      <c r="O15" s="52">
        <f>Results!$E$7*'Baseline scenario'!O105+(1-Results!$E$7)*'Baseline scenario'!O18</f>
        <v>0</v>
      </c>
      <c r="P15" s="52">
        <f>Results!$E$7*'Baseline scenario'!P105+(1-Results!$E$7)*'Baseline scenario'!P18</f>
        <v>0</v>
      </c>
      <c r="Q15" s="52">
        <f>Results!$E$7*'Baseline scenario'!Q105+(1-Results!$E$7)*'Baseline scenario'!Q18</f>
        <v>0</v>
      </c>
      <c r="R15" s="52">
        <f>Results!$E$7*'Baseline scenario'!R105+(1-Results!$E$7)*'Baseline scenario'!R18</f>
        <v>0</v>
      </c>
      <c r="S15" s="52">
        <f>Results!$E$7*'Baseline scenario'!S105+(1-Results!$E$7)*'Baseline scenario'!S18</f>
        <v>0</v>
      </c>
      <c r="T15" s="52">
        <f>Results!$E$7*'Baseline scenario'!T105+(1-Results!$E$7)*'Baseline scenario'!T18</f>
        <v>0</v>
      </c>
      <c r="U15" s="52">
        <f>Results!$E$7*'Baseline scenario'!U105+(1-Results!$E$7)*'Baseline scenario'!U18</f>
        <v>0</v>
      </c>
      <c r="V15" s="52">
        <f>Results!$E$7*'Baseline scenario'!V105+(1-Results!$E$7)*'Baseline scenario'!V18</f>
        <v>0</v>
      </c>
      <c r="W15" s="75">
        <f>Results!$E$7*'Baseline scenario'!W105+(1-Results!$E$7)*'Baseline scenario'!W18</f>
        <v>0</v>
      </c>
    </row>
    <row r="16" spans="2:23" s="16" customFormat="1" ht="16" x14ac:dyDescent="0.2">
      <c r="B16" s="288" t="s">
        <v>31</v>
      </c>
      <c r="C16" s="53" t="s">
        <v>26</v>
      </c>
      <c r="D16" s="52">
        <f>Results!$E$7*'Baseline scenario'!D106+(1-Results!$E$7)*'Baseline scenario'!D19</f>
        <v>0</v>
      </c>
      <c r="E16" s="52">
        <f>Results!$E$7*'Baseline scenario'!E106+(1-Results!$E$7)*'Baseline scenario'!E19</f>
        <v>0</v>
      </c>
      <c r="F16" s="52">
        <f>Results!$E$7*'Baseline scenario'!F106+(1-Results!$E$7)*'Baseline scenario'!F19</f>
        <v>0</v>
      </c>
      <c r="G16" s="52">
        <f>Results!$E$7*'Baseline scenario'!G106+(1-Results!$E$7)*'Baseline scenario'!G19</f>
        <v>0</v>
      </c>
      <c r="H16" s="52">
        <f>Results!$E$7*'Baseline scenario'!H106+(1-Results!$E$7)*'Baseline scenario'!H19</f>
        <v>0</v>
      </c>
      <c r="I16" s="52">
        <f>Results!$E$7*'Baseline scenario'!I106+(1-Results!$E$7)*'Baseline scenario'!I19</f>
        <v>0</v>
      </c>
      <c r="J16" s="52">
        <f>Results!$E$7*'Baseline scenario'!J106+(1-Results!$E$7)*'Baseline scenario'!J19</f>
        <v>0</v>
      </c>
      <c r="K16" s="52">
        <f>Results!$E$7*'Baseline scenario'!K106+(1-Results!$E$7)*'Baseline scenario'!K19</f>
        <v>0</v>
      </c>
      <c r="L16" s="52">
        <f>Results!$E$7*'Baseline scenario'!L106+(1-Results!$E$7)*'Baseline scenario'!L19</f>
        <v>0</v>
      </c>
      <c r="M16" s="52">
        <f>Results!$E$7*'Baseline scenario'!M106+(1-Results!$E$7)*'Baseline scenario'!M19</f>
        <v>0</v>
      </c>
      <c r="N16" s="52">
        <f>Results!$E$7*'Baseline scenario'!N106+(1-Results!$E$7)*'Baseline scenario'!N19</f>
        <v>0</v>
      </c>
      <c r="O16" s="52">
        <f>Results!$E$7*'Baseline scenario'!O106+(1-Results!$E$7)*'Baseline scenario'!O19</f>
        <v>0</v>
      </c>
      <c r="P16" s="52">
        <f>Results!$E$7*'Baseline scenario'!P106+(1-Results!$E$7)*'Baseline scenario'!P19</f>
        <v>0</v>
      </c>
      <c r="Q16" s="52">
        <f>Results!$E$7*'Baseline scenario'!Q106+(1-Results!$E$7)*'Baseline scenario'!Q19</f>
        <v>0</v>
      </c>
      <c r="R16" s="52">
        <f>Results!$E$7*'Baseline scenario'!R106+(1-Results!$E$7)*'Baseline scenario'!R19</f>
        <v>0</v>
      </c>
      <c r="S16" s="52">
        <f>Results!$E$7*'Baseline scenario'!S106+(1-Results!$E$7)*'Baseline scenario'!S19</f>
        <v>0</v>
      </c>
      <c r="T16" s="52">
        <f>Results!$E$7*'Baseline scenario'!T106+(1-Results!$E$7)*'Baseline scenario'!T19</f>
        <v>0</v>
      </c>
      <c r="U16" s="52">
        <f>Results!$E$7*'Baseline scenario'!U106+(1-Results!$E$7)*'Baseline scenario'!U19</f>
        <v>0</v>
      </c>
      <c r="V16" s="52">
        <f>Results!$E$7*'Baseline scenario'!V106+(1-Results!$E$7)*'Baseline scenario'!V19</f>
        <v>0</v>
      </c>
      <c r="W16" s="75">
        <f>Results!$E$7*'Baseline scenario'!W106+(1-Results!$E$7)*'Baseline scenario'!W19</f>
        <v>0</v>
      </c>
    </row>
    <row r="17" spans="2:23" s="16" customFormat="1" x14ac:dyDescent="0.2">
      <c r="B17" s="289"/>
      <c r="C17" s="16" t="s">
        <v>25</v>
      </c>
      <c r="D17" s="52">
        <f>Results!$E$7*'Baseline scenario'!D107+(1-Results!$E$7)*'Baseline scenario'!D20</f>
        <v>21928930.208595</v>
      </c>
      <c r="E17" s="52">
        <f>Results!$E$7*'Baseline scenario'!E107+(1-Results!$E$7)*'Baseline scenario'!E20</f>
        <v>21988191.567942601</v>
      </c>
      <c r="F17" s="52">
        <f>Results!$E$7*'Baseline scenario'!F107+(1-Results!$E$7)*'Baseline scenario'!F20</f>
        <v>11150315.041590806</v>
      </c>
      <c r="G17" s="52">
        <f>Results!$E$7*'Baseline scenario'!G107+(1-Results!$E$7)*'Baseline scenario'!G20</f>
        <v>11247272.83556517</v>
      </c>
      <c r="H17" s="52">
        <f>Results!$E$7*'Baseline scenario'!H107+(1-Results!$E$7)*'Baseline scenario'!H20</f>
        <v>12007821.832839562</v>
      </c>
      <c r="I17" s="52">
        <f>Results!$E$7*'Baseline scenario'!I107+(1-Results!$E$7)*'Baseline scenario'!I20</f>
        <v>12110487.856729258</v>
      </c>
      <c r="J17" s="52">
        <f>Results!$E$7*'Baseline scenario'!J107+(1-Results!$E$7)*'Baseline scenario'!J20</f>
        <v>12213153.88061896</v>
      </c>
      <c r="K17" s="52">
        <f>Results!$E$7*'Baseline scenario'!K107+(1-Results!$E$7)*'Baseline scenario'!K20</f>
        <v>12315819.904508656</v>
      </c>
      <c r="L17" s="52">
        <f>Results!$E$7*'Baseline scenario'!L107+(1-Results!$E$7)*'Baseline scenario'!L20</f>
        <v>13104910.051359721</v>
      </c>
      <c r="M17" s="52">
        <f>Results!$E$7*'Baseline scenario'!M107+(1-Results!$E$7)*'Baseline scenario'!M20</f>
        <v>13246166.031076033</v>
      </c>
      <c r="N17" s="52">
        <f>Results!$E$7*'Baseline scenario'!N107+(1-Results!$E$7)*'Baseline scenario'!N20</f>
        <v>13354540.284881065</v>
      </c>
      <c r="O17" s="52">
        <f>Results!$E$7*'Baseline scenario'!O107+(1-Results!$E$7)*'Baseline scenario'!O20</f>
        <v>13462914.538686097</v>
      </c>
      <c r="P17" s="52">
        <f>Results!$E$7*'Baseline scenario'!P107+(1-Results!$E$7)*'Baseline scenario'!P20</f>
        <v>14993053.923974009</v>
      </c>
      <c r="Q17" s="52">
        <f>Results!$E$7*'Baseline scenario'!Q107+(1-Results!$E$7)*'Baseline scenario'!Q20</f>
        <v>15148977.409758469</v>
      </c>
      <c r="R17" s="52">
        <f>Results!$E$7*'Baseline scenario'!R107+(1-Results!$E$7)*'Baseline scenario'!R20</f>
        <v>15268768.123394169</v>
      </c>
      <c r="S17" s="52">
        <f>Results!$E$7*'Baseline scenario'!S107+(1-Results!$E$7)*'Baseline scenario'!S20</f>
        <v>15388558.837029871</v>
      </c>
      <c r="T17" s="52">
        <f>Results!$E$7*'Baseline scenario'!T107+(1-Results!$E$7)*'Baseline scenario'!T20</f>
        <v>17714372.57623012</v>
      </c>
      <c r="U17" s="52">
        <f>Results!$E$7*'Baseline scenario'!U107+(1-Results!$E$7)*'Baseline scenario'!U20</f>
        <v>17892297.321116801</v>
      </c>
      <c r="V17" s="52">
        <f>Results!$E$7*'Baseline scenario'!V107+(1-Results!$E$7)*'Baseline scenario'!V20</f>
        <v>18029212.724498503</v>
      </c>
      <c r="W17" s="75">
        <f>Results!$E$7*'Baseline scenario'!W107+(1-Results!$E$7)*'Baseline scenario'!W20</f>
        <v>36551190.342152089</v>
      </c>
    </row>
    <row r="18" spans="2:23" s="16" customFormat="1" x14ac:dyDescent="0.2">
      <c r="B18" s="289"/>
      <c r="C18" s="16" t="s">
        <v>24</v>
      </c>
      <c r="D18" s="52">
        <f>Results!$E$7*'Baseline scenario'!D108+(1-Results!$E$7)*'Baseline scenario'!D21</f>
        <v>0</v>
      </c>
      <c r="E18" s="52">
        <f>Results!$E$7*'Baseline scenario'!E108+(1-Results!$E$7)*'Baseline scenario'!E21</f>
        <v>0</v>
      </c>
      <c r="F18" s="52">
        <f>Results!$E$7*'Baseline scenario'!F108+(1-Results!$E$7)*'Baseline scenario'!F21</f>
        <v>0</v>
      </c>
      <c r="G18" s="52">
        <f>Results!$E$7*'Baseline scenario'!G108+(1-Results!$E$7)*'Baseline scenario'!G21</f>
        <v>0</v>
      </c>
      <c r="H18" s="52">
        <f>Results!$E$7*'Baseline scenario'!H108+(1-Results!$E$7)*'Baseline scenario'!H21</f>
        <v>0</v>
      </c>
      <c r="I18" s="52">
        <f>Results!$E$7*'Baseline scenario'!I108+(1-Results!$E$7)*'Baseline scenario'!I21</f>
        <v>0</v>
      </c>
      <c r="J18" s="52">
        <f>Results!$E$7*'Baseline scenario'!J108+(1-Results!$E$7)*'Baseline scenario'!J21</f>
        <v>0</v>
      </c>
      <c r="K18" s="52">
        <f>Results!$E$7*'Baseline scenario'!K108+(1-Results!$E$7)*'Baseline scenario'!K21</f>
        <v>0</v>
      </c>
      <c r="L18" s="52">
        <f>Results!$E$7*'Baseline scenario'!L108+(1-Results!$E$7)*'Baseline scenario'!L21</f>
        <v>0</v>
      </c>
      <c r="M18" s="52">
        <f>Results!$E$7*'Baseline scenario'!M108+(1-Results!$E$7)*'Baseline scenario'!M21</f>
        <v>0</v>
      </c>
      <c r="N18" s="52">
        <f>Results!$E$7*'Baseline scenario'!N108+(1-Results!$E$7)*'Baseline scenario'!N21</f>
        <v>0</v>
      </c>
      <c r="O18" s="52">
        <f>Results!$E$7*'Baseline scenario'!O108+(1-Results!$E$7)*'Baseline scenario'!O21</f>
        <v>0</v>
      </c>
      <c r="P18" s="52">
        <f>Results!$E$7*'Baseline scenario'!P108+(1-Results!$E$7)*'Baseline scenario'!P21</f>
        <v>0</v>
      </c>
      <c r="Q18" s="52">
        <f>Results!$E$7*'Baseline scenario'!Q108+(1-Results!$E$7)*'Baseline scenario'!Q21</f>
        <v>0</v>
      </c>
      <c r="R18" s="52">
        <f>Results!$E$7*'Baseline scenario'!R108+(1-Results!$E$7)*'Baseline scenario'!R21</f>
        <v>0</v>
      </c>
      <c r="S18" s="52">
        <f>Results!$E$7*'Baseline scenario'!S108+(1-Results!$E$7)*'Baseline scenario'!S21</f>
        <v>0</v>
      </c>
      <c r="T18" s="52">
        <f>Results!$E$7*'Baseline scenario'!T108+(1-Results!$E$7)*'Baseline scenario'!T21</f>
        <v>0</v>
      </c>
      <c r="U18" s="52">
        <f>Results!$E$7*'Baseline scenario'!U108+(1-Results!$E$7)*'Baseline scenario'!U21</f>
        <v>0</v>
      </c>
      <c r="V18" s="52">
        <f>Results!$E$7*'Baseline scenario'!V108+(1-Results!$E$7)*'Baseline scenario'!V21</f>
        <v>0</v>
      </c>
      <c r="W18" s="75">
        <f>Results!$E$7*'Baseline scenario'!W108+(1-Results!$E$7)*'Baseline scenario'!W21</f>
        <v>0</v>
      </c>
    </row>
    <row r="19" spans="2:23" s="16" customFormat="1" ht="16" x14ac:dyDescent="0.2">
      <c r="B19" s="288" t="s">
        <v>32</v>
      </c>
      <c r="C19" s="53" t="s">
        <v>26</v>
      </c>
      <c r="D19" s="52">
        <f>Results!$E$7*'Baseline scenario'!D109+(1-Results!$E$7)*'Baseline scenario'!D22</f>
        <v>32012764.387519851</v>
      </c>
      <c r="E19" s="52">
        <f>Results!$E$7*'Baseline scenario'!E109+(1-Results!$E$7)*'Baseline scenario'!E22</f>
        <v>32892238.120162416</v>
      </c>
      <c r="F19" s="52">
        <f>Results!$E$7*'Baseline scenario'!F109+(1-Results!$E$7)*'Baseline scenario'!F22</f>
        <v>25791286.021640185</v>
      </c>
      <c r="G19" s="52">
        <f>Results!$E$7*'Baseline scenario'!G109+(1-Results!$E$7)*'Baseline scenario'!G22</f>
        <v>26500172.548067704</v>
      </c>
      <c r="H19" s="52">
        <f>Results!$E$7*'Baseline scenario'!H109+(1-Results!$E$7)*'Baseline scenario'!H22</f>
        <v>28630002.798700832</v>
      </c>
      <c r="I19" s="52">
        <f>Results!$E$7*'Baseline scenario'!I109+(1-Results!$E$7)*'Baseline scenario'!I22</f>
        <v>29421636.073678404</v>
      </c>
      <c r="J19" s="52">
        <f>Results!$E$7*'Baseline scenario'!J109+(1-Results!$E$7)*'Baseline scenario'!J22</f>
        <v>30231812.70558165</v>
      </c>
      <c r="K19" s="52">
        <f>Results!$E$7*'Baseline scenario'!K109+(1-Results!$E$7)*'Baseline scenario'!K22</f>
        <v>31062419.215822969</v>
      </c>
      <c r="L19" s="52">
        <f>Results!$E$7*'Baseline scenario'!L109+(1-Results!$E$7)*'Baseline scenario'!L22</f>
        <v>33674863.445191532</v>
      </c>
      <c r="M19" s="52">
        <f>Results!$E$7*'Baseline scenario'!M109+(1-Results!$E$7)*'Baseline scenario'!M22</f>
        <v>34599338.933072984</v>
      </c>
      <c r="N19" s="52">
        <f>Results!$E$7*'Baseline scenario'!N109+(1-Results!$E$7)*'Baseline scenario'!N22</f>
        <v>35553727.461416721</v>
      </c>
      <c r="O19" s="52">
        <f>Results!$E$7*'Baseline scenario'!O109+(1-Results!$E$7)*'Baseline scenario'!O22</f>
        <v>36534918.002327077</v>
      </c>
      <c r="P19" s="52">
        <f>Results!$E$7*'Baseline scenario'!P109+(1-Results!$E$7)*'Baseline scenario'!P22</f>
        <v>39755818.696878254</v>
      </c>
      <c r="Q19" s="52">
        <f>Results!$E$7*'Baseline scenario'!Q109+(1-Results!$E$7)*'Baseline scenario'!Q22</f>
        <v>40847036.227848507</v>
      </c>
      <c r="R19" s="52">
        <f>Results!$E$7*'Baseline scenario'!R109+(1-Results!$E$7)*'Baseline scenario'!R22</f>
        <v>41978135.627684526</v>
      </c>
      <c r="S19" s="52">
        <f>Results!$E$7*'Baseline scenario'!S109+(1-Results!$E$7)*'Baseline scenario'!S22</f>
        <v>43132450.322279975</v>
      </c>
      <c r="T19" s="52">
        <f>Results!$E$7*'Baseline scenario'!T109+(1-Results!$E$7)*'Baseline scenario'!T22</f>
        <v>47149202.523567334</v>
      </c>
      <c r="U19" s="52">
        <f>Results!$E$7*'Baseline scenario'!U109+(1-Results!$E$7)*'Baseline scenario'!U22</f>
        <v>48442118.964323923</v>
      </c>
      <c r="V19" s="52">
        <f>Results!$E$7*'Baseline scenario'!V109+(1-Results!$E$7)*'Baseline scenario'!V22</f>
        <v>49779146.857224718</v>
      </c>
      <c r="W19" s="75">
        <f>Results!$E$7*'Baseline scenario'!W109+(1-Results!$E$7)*'Baseline scenario'!W22</f>
        <v>107357641.96321702</v>
      </c>
    </row>
    <row r="20" spans="2:23" s="16" customFormat="1" x14ac:dyDescent="0.2">
      <c r="B20" s="289"/>
      <c r="C20" s="16" t="s">
        <v>25</v>
      </c>
      <c r="D20" s="52">
        <f>Results!$E$7*'Baseline scenario'!D110+(1-Results!$E$7)*'Baseline scenario'!D23</f>
        <v>0</v>
      </c>
      <c r="E20" s="52">
        <f>Results!$E$7*'Baseline scenario'!E110+(1-Results!$E$7)*'Baseline scenario'!E23</f>
        <v>0</v>
      </c>
      <c r="F20" s="52">
        <f>Results!$E$7*'Baseline scenario'!F110+(1-Results!$E$7)*'Baseline scenario'!F23</f>
        <v>53899.999999999993</v>
      </c>
      <c r="G20" s="52">
        <f>Results!$E$7*'Baseline scenario'!G110+(1-Results!$E$7)*'Baseline scenario'!G23</f>
        <v>107799.99999999999</v>
      </c>
      <c r="H20" s="52">
        <f>Results!$E$7*'Baseline scenario'!H110+(1-Results!$E$7)*'Baseline scenario'!H23</f>
        <v>107799.99999999999</v>
      </c>
      <c r="I20" s="52">
        <f>Results!$E$7*'Baseline scenario'!I110+(1-Results!$E$7)*'Baseline scenario'!I23</f>
        <v>107799.99999999999</v>
      </c>
      <c r="J20" s="52">
        <f>Results!$E$7*'Baseline scenario'!J110+(1-Results!$E$7)*'Baseline scenario'!J23</f>
        <v>107799.99999999999</v>
      </c>
      <c r="K20" s="52">
        <f>Results!$E$7*'Baseline scenario'!K110+(1-Results!$E$7)*'Baseline scenario'!K23</f>
        <v>107799.99999999999</v>
      </c>
      <c r="L20" s="52">
        <f>Results!$E$7*'Baseline scenario'!L110+(1-Results!$E$7)*'Baseline scenario'!L23</f>
        <v>107799.99999999999</v>
      </c>
      <c r="M20" s="52">
        <f>Results!$E$7*'Baseline scenario'!M110+(1-Results!$E$7)*'Baseline scenario'!M23</f>
        <v>107799.99999999999</v>
      </c>
      <c r="N20" s="52">
        <f>Results!$E$7*'Baseline scenario'!N110+(1-Results!$E$7)*'Baseline scenario'!N23</f>
        <v>107799.99999999999</v>
      </c>
      <c r="O20" s="52">
        <f>Results!$E$7*'Baseline scenario'!O110+(1-Results!$E$7)*'Baseline scenario'!O23</f>
        <v>107799.99999999999</v>
      </c>
      <c r="P20" s="52">
        <f>Results!$E$7*'Baseline scenario'!P110+(1-Results!$E$7)*'Baseline scenario'!P23</f>
        <v>107799.99999999999</v>
      </c>
      <c r="Q20" s="52">
        <f>Results!$E$7*'Baseline scenario'!Q110+(1-Results!$E$7)*'Baseline scenario'!Q23</f>
        <v>107799.99999999999</v>
      </c>
      <c r="R20" s="52">
        <f>Results!$E$7*'Baseline scenario'!R110+(1-Results!$E$7)*'Baseline scenario'!R23</f>
        <v>107799.99999999999</v>
      </c>
      <c r="S20" s="52">
        <f>Results!$E$7*'Baseline scenario'!S110+(1-Results!$E$7)*'Baseline scenario'!S23</f>
        <v>107799.99999999999</v>
      </c>
      <c r="T20" s="52">
        <f>Results!$E$7*'Baseline scenario'!T110+(1-Results!$E$7)*'Baseline scenario'!T23</f>
        <v>107799.99999999999</v>
      </c>
      <c r="U20" s="52">
        <f>Results!$E$7*'Baseline scenario'!U110+(1-Results!$E$7)*'Baseline scenario'!U23</f>
        <v>107799.99999999999</v>
      </c>
      <c r="V20" s="52">
        <f>Results!$E$7*'Baseline scenario'!V110+(1-Results!$E$7)*'Baseline scenario'!V23</f>
        <v>107799.99999999999</v>
      </c>
      <c r="W20" s="75">
        <f>Results!$E$7*'Baseline scenario'!W110+(1-Results!$E$7)*'Baseline scenario'!W23</f>
        <v>215600</v>
      </c>
    </row>
    <row r="21" spans="2:23" s="16" customFormat="1" x14ac:dyDescent="0.2">
      <c r="B21" s="289"/>
      <c r="C21" s="16" t="s">
        <v>24</v>
      </c>
      <c r="D21" s="52">
        <f>Results!$E$7*'Baseline scenario'!D111+(1-Results!$E$7)*'Baseline scenario'!D24</f>
        <v>0</v>
      </c>
      <c r="E21" s="52">
        <f>Results!$E$7*'Baseline scenario'!E111+(1-Results!$E$7)*'Baseline scenario'!E24</f>
        <v>275200</v>
      </c>
      <c r="F21" s="52">
        <f>Results!$E$7*'Baseline scenario'!F111+(1-Results!$E$7)*'Baseline scenario'!F24</f>
        <v>737600</v>
      </c>
      <c r="G21" s="52">
        <f>Results!$E$7*'Baseline scenario'!G111+(1-Results!$E$7)*'Baseline scenario'!G24</f>
        <v>812000</v>
      </c>
      <c r="H21" s="52">
        <f>Results!$E$7*'Baseline scenario'!H111+(1-Results!$E$7)*'Baseline scenario'!H24</f>
        <v>812000</v>
      </c>
      <c r="I21" s="52">
        <f>Results!$E$7*'Baseline scenario'!I111+(1-Results!$E$7)*'Baseline scenario'!I24</f>
        <v>812000</v>
      </c>
      <c r="J21" s="52">
        <f>Results!$E$7*'Baseline scenario'!J111+(1-Results!$E$7)*'Baseline scenario'!J24</f>
        <v>812000</v>
      </c>
      <c r="K21" s="52">
        <f>Results!$E$7*'Baseline scenario'!K111+(1-Results!$E$7)*'Baseline scenario'!K24</f>
        <v>812000</v>
      </c>
      <c r="L21" s="52">
        <f>Results!$E$7*'Baseline scenario'!L111+(1-Results!$E$7)*'Baseline scenario'!L24</f>
        <v>812000</v>
      </c>
      <c r="M21" s="52">
        <f>Results!$E$7*'Baseline scenario'!M111+(1-Results!$E$7)*'Baseline scenario'!M24</f>
        <v>812000</v>
      </c>
      <c r="N21" s="52">
        <f>Results!$E$7*'Baseline scenario'!N111+(1-Results!$E$7)*'Baseline scenario'!N24</f>
        <v>812000</v>
      </c>
      <c r="O21" s="52">
        <f>Results!$E$7*'Baseline scenario'!O111+(1-Results!$E$7)*'Baseline scenario'!O24</f>
        <v>812000</v>
      </c>
      <c r="P21" s="52">
        <f>Results!$E$7*'Baseline scenario'!P111+(1-Results!$E$7)*'Baseline scenario'!P24</f>
        <v>812000</v>
      </c>
      <c r="Q21" s="52">
        <f>Results!$E$7*'Baseline scenario'!Q111+(1-Results!$E$7)*'Baseline scenario'!Q24</f>
        <v>812000</v>
      </c>
      <c r="R21" s="52">
        <f>Results!$E$7*'Baseline scenario'!R111+(1-Results!$E$7)*'Baseline scenario'!R24</f>
        <v>812000</v>
      </c>
      <c r="S21" s="52">
        <f>Results!$E$7*'Baseline scenario'!S111+(1-Results!$E$7)*'Baseline scenario'!S24</f>
        <v>812000</v>
      </c>
      <c r="T21" s="52">
        <f>Results!$E$7*'Baseline scenario'!T111+(1-Results!$E$7)*'Baseline scenario'!T24</f>
        <v>812000</v>
      </c>
      <c r="U21" s="52">
        <f>Results!$E$7*'Baseline scenario'!U111+(1-Results!$E$7)*'Baseline scenario'!U24</f>
        <v>812000</v>
      </c>
      <c r="V21" s="52">
        <f>Results!$E$7*'Baseline scenario'!V111+(1-Results!$E$7)*'Baseline scenario'!V24</f>
        <v>812000</v>
      </c>
      <c r="W21" s="75">
        <f>Results!$E$7*'Baseline scenario'!W111+(1-Results!$E$7)*'Baseline scenario'!W24</f>
        <v>812000</v>
      </c>
    </row>
    <row r="22" spans="2:23" s="16" customFormat="1" ht="16" x14ac:dyDescent="0.2">
      <c r="B22" s="288" t="s">
        <v>33</v>
      </c>
      <c r="C22" s="53" t="s">
        <v>26</v>
      </c>
      <c r="D22" s="52">
        <f>Results!$E$7*'Baseline scenario'!D112+(1-Results!$E$7)*'Baseline scenario'!D25</f>
        <v>32012764.387519851</v>
      </c>
      <c r="E22" s="52">
        <f>Results!$E$7*'Baseline scenario'!E112+(1-Results!$E$7)*'Baseline scenario'!E25</f>
        <v>32892238.120162416</v>
      </c>
      <c r="F22" s="52">
        <f>Results!$E$7*'Baseline scenario'!F112+(1-Results!$E$7)*'Baseline scenario'!F25</f>
        <v>33790367.392537981</v>
      </c>
      <c r="G22" s="52">
        <f>Results!$E$7*'Baseline scenario'!G112+(1-Results!$E$7)*'Baseline scenario'!G25</f>
        <v>34715396.270664938</v>
      </c>
      <c r="H22" s="52">
        <f>Results!$E$7*'Baseline scenario'!H112+(1-Results!$E$7)*'Baseline scenario'!H25</f>
        <v>38022913.594925851</v>
      </c>
      <c r="I22" s="52">
        <f>Results!$E$7*'Baseline scenario'!I112+(1-Results!$E$7)*'Baseline scenario'!I25</f>
        <v>39069560.24310872</v>
      </c>
      <c r="J22" s="52">
        <f>Results!$E$7*'Baseline scenario'!J112+(1-Results!$E$7)*'Baseline scenario'!J25</f>
        <v>40141042.810926288</v>
      </c>
      <c r="K22" s="52">
        <f>Results!$E$7*'Baseline scenario'!K112+(1-Results!$E$7)*'Baseline scenario'!K25</f>
        <v>41238050.621076062</v>
      </c>
      <c r="L22" s="52">
        <f>Results!$E$7*'Baseline scenario'!L112+(1-Results!$E$7)*'Baseline scenario'!L25</f>
        <v>45534249.838849835</v>
      </c>
      <c r="M22" s="52">
        <f>Results!$E$7*'Baseline scenario'!M112+(1-Results!$E$7)*'Baseline scenario'!M25</f>
        <v>46777498.864214212</v>
      </c>
      <c r="N22" s="52">
        <f>Results!$E$7*'Baseline scenario'!N112+(1-Results!$E$7)*'Baseline scenario'!N25</f>
        <v>48060930.565720692</v>
      </c>
      <c r="O22" s="52">
        <f>Results!$E$7*'Baseline scenario'!O112+(1-Results!$E$7)*'Baseline scenario'!O25</f>
        <v>49380422.637174778</v>
      </c>
      <c r="P22" s="52">
        <f>Results!$E$7*'Baseline scenario'!P112+(1-Results!$E$7)*'Baseline scenario'!P25</f>
        <v>55059742.840219848</v>
      </c>
      <c r="Q22" s="52">
        <f>Results!$E$7*'Baseline scenario'!Q112+(1-Results!$E$7)*'Baseline scenario'!Q25</f>
        <v>56561717.900683396</v>
      </c>
      <c r="R22" s="52">
        <f>Results!$E$7*'Baseline scenario'!R112+(1-Results!$E$7)*'Baseline scenario'!R25</f>
        <v>58118494.368244506</v>
      </c>
      <c r="S22" s="52">
        <f>Results!$E$7*'Baseline scenario'!S112+(1-Results!$E$7)*'Baseline scenario'!S25</f>
        <v>59706003.454135723</v>
      </c>
      <c r="T22" s="52">
        <f>Results!$E$7*'Baseline scenario'!T112+(1-Results!$E$7)*'Baseline scenario'!T25</f>
        <v>67429135.234520018</v>
      </c>
      <c r="U22" s="52">
        <f>Results!$E$7*'Baseline scenario'!U112+(1-Results!$E$7)*'Baseline scenario'!U25</f>
        <v>69263241.095801085</v>
      </c>
      <c r="V22" s="52">
        <f>Results!$E$7*'Baseline scenario'!V112+(1-Results!$E$7)*'Baseline scenario'!V25</f>
        <v>71161362.689523503</v>
      </c>
      <c r="W22" s="75">
        <f>Results!$E$7*'Baseline scenario'!W112+(1-Results!$E$7)*'Baseline scenario'!W25</f>
        <v>161224495.49021602</v>
      </c>
    </row>
    <row r="23" spans="2:23" s="16" customFormat="1" x14ac:dyDescent="0.2">
      <c r="B23" s="289"/>
      <c r="C23" s="16" t="s">
        <v>25</v>
      </c>
      <c r="D23" s="52">
        <f>Results!$E$7*'Baseline scenario'!D113+(1-Results!$E$7)*'Baseline scenario'!D26</f>
        <v>0</v>
      </c>
      <c r="E23" s="52">
        <f>Results!$E$7*'Baseline scenario'!E113+(1-Results!$E$7)*'Baseline scenario'!E26</f>
        <v>0</v>
      </c>
      <c r="F23" s="52">
        <f>Results!$E$7*'Baseline scenario'!F113+(1-Results!$E$7)*'Baseline scenario'!F26</f>
        <v>0</v>
      </c>
      <c r="G23" s="52">
        <f>Results!$E$7*'Baseline scenario'!G113+(1-Results!$E$7)*'Baseline scenario'!G26</f>
        <v>0</v>
      </c>
      <c r="H23" s="52">
        <f>Results!$E$7*'Baseline scenario'!H113+(1-Results!$E$7)*'Baseline scenario'!H26</f>
        <v>0</v>
      </c>
      <c r="I23" s="52">
        <f>Results!$E$7*'Baseline scenario'!I113+(1-Results!$E$7)*'Baseline scenario'!I26</f>
        <v>0</v>
      </c>
      <c r="J23" s="52">
        <f>Results!$E$7*'Baseline scenario'!J113+(1-Results!$E$7)*'Baseline scenario'!J26</f>
        <v>0</v>
      </c>
      <c r="K23" s="52">
        <f>Results!$E$7*'Baseline scenario'!K113+(1-Results!$E$7)*'Baseline scenario'!K26</f>
        <v>0</v>
      </c>
      <c r="L23" s="52">
        <f>Results!$E$7*'Baseline scenario'!L113+(1-Results!$E$7)*'Baseline scenario'!L26</f>
        <v>0</v>
      </c>
      <c r="M23" s="52">
        <f>Results!$E$7*'Baseline scenario'!M113+(1-Results!$E$7)*'Baseline scenario'!M26</f>
        <v>0</v>
      </c>
      <c r="N23" s="52">
        <f>Results!$E$7*'Baseline scenario'!N113+(1-Results!$E$7)*'Baseline scenario'!N26</f>
        <v>0</v>
      </c>
      <c r="O23" s="52">
        <f>Results!$E$7*'Baseline scenario'!O113+(1-Results!$E$7)*'Baseline scenario'!O26</f>
        <v>0</v>
      </c>
      <c r="P23" s="52">
        <f>Results!$E$7*'Baseline scenario'!P113+(1-Results!$E$7)*'Baseline scenario'!P26</f>
        <v>0</v>
      </c>
      <c r="Q23" s="52">
        <f>Results!$E$7*'Baseline scenario'!Q113+(1-Results!$E$7)*'Baseline scenario'!Q26</f>
        <v>0</v>
      </c>
      <c r="R23" s="52">
        <f>Results!$E$7*'Baseline scenario'!R113+(1-Results!$E$7)*'Baseline scenario'!R26</f>
        <v>0</v>
      </c>
      <c r="S23" s="52">
        <f>Results!$E$7*'Baseline scenario'!S113+(1-Results!$E$7)*'Baseline scenario'!S26</f>
        <v>0</v>
      </c>
      <c r="T23" s="52">
        <f>Results!$E$7*'Baseline scenario'!T113+(1-Results!$E$7)*'Baseline scenario'!T26</f>
        <v>0</v>
      </c>
      <c r="U23" s="52">
        <f>Results!$E$7*'Baseline scenario'!U113+(1-Results!$E$7)*'Baseline scenario'!U26</f>
        <v>0</v>
      </c>
      <c r="V23" s="52">
        <f>Results!$E$7*'Baseline scenario'!V113+(1-Results!$E$7)*'Baseline scenario'!V26</f>
        <v>0</v>
      </c>
      <c r="W23" s="75">
        <f>Results!$E$7*'Baseline scenario'!W113+(1-Results!$E$7)*'Baseline scenario'!W26</f>
        <v>0</v>
      </c>
    </row>
    <row r="24" spans="2:23" s="16" customFormat="1" x14ac:dyDescent="0.2">
      <c r="B24" s="289"/>
      <c r="C24" s="16" t="s">
        <v>24</v>
      </c>
      <c r="D24" s="52">
        <f>Results!$E$7*'Baseline scenario'!D114+(1-Results!$E$7)*'Baseline scenario'!D27</f>
        <v>0</v>
      </c>
      <c r="E24" s="52">
        <f>Results!$E$7*'Baseline scenario'!E114+(1-Results!$E$7)*'Baseline scenario'!E27</f>
        <v>275200</v>
      </c>
      <c r="F24" s="52">
        <f>Results!$E$7*'Baseline scenario'!F114+(1-Results!$E$7)*'Baseline scenario'!F27</f>
        <v>688000</v>
      </c>
      <c r="G24" s="52">
        <f>Results!$E$7*'Baseline scenario'!G114+(1-Results!$E$7)*'Baseline scenario'!G27</f>
        <v>688000</v>
      </c>
      <c r="H24" s="52">
        <f>Results!$E$7*'Baseline scenario'!H114+(1-Results!$E$7)*'Baseline scenario'!H27</f>
        <v>688000</v>
      </c>
      <c r="I24" s="52">
        <f>Results!$E$7*'Baseline scenario'!I114+(1-Results!$E$7)*'Baseline scenario'!I27</f>
        <v>688000</v>
      </c>
      <c r="J24" s="52">
        <f>Results!$E$7*'Baseline scenario'!J114+(1-Results!$E$7)*'Baseline scenario'!J27</f>
        <v>688000</v>
      </c>
      <c r="K24" s="52">
        <f>Results!$E$7*'Baseline scenario'!K114+(1-Results!$E$7)*'Baseline scenario'!K27</f>
        <v>688000</v>
      </c>
      <c r="L24" s="52">
        <f>Results!$E$7*'Baseline scenario'!L114+(1-Results!$E$7)*'Baseline scenario'!L27</f>
        <v>688000</v>
      </c>
      <c r="M24" s="52">
        <f>Results!$E$7*'Baseline scenario'!M114+(1-Results!$E$7)*'Baseline scenario'!M27</f>
        <v>688000</v>
      </c>
      <c r="N24" s="52">
        <f>Results!$E$7*'Baseline scenario'!N114+(1-Results!$E$7)*'Baseline scenario'!N27</f>
        <v>688000</v>
      </c>
      <c r="O24" s="52">
        <f>Results!$E$7*'Baseline scenario'!O114+(1-Results!$E$7)*'Baseline scenario'!O27</f>
        <v>688000</v>
      </c>
      <c r="P24" s="52">
        <f>Results!$E$7*'Baseline scenario'!P114+(1-Results!$E$7)*'Baseline scenario'!P27</f>
        <v>688000</v>
      </c>
      <c r="Q24" s="52">
        <f>Results!$E$7*'Baseline scenario'!Q114+(1-Results!$E$7)*'Baseline scenario'!Q27</f>
        <v>688000</v>
      </c>
      <c r="R24" s="52">
        <f>Results!$E$7*'Baseline scenario'!R114+(1-Results!$E$7)*'Baseline scenario'!R27</f>
        <v>688000</v>
      </c>
      <c r="S24" s="52">
        <f>Results!$E$7*'Baseline scenario'!S114+(1-Results!$E$7)*'Baseline scenario'!S27</f>
        <v>688000</v>
      </c>
      <c r="T24" s="52">
        <f>Results!$E$7*'Baseline scenario'!T114+(1-Results!$E$7)*'Baseline scenario'!T27</f>
        <v>688000</v>
      </c>
      <c r="U24" s="52">
        <f>Results!$E$7*'Baseline scenario'!U114+(1-Results!$E$7)*'Baseline scenario'!U27</f>
        <v>688000</v>
      </c>
      <c r="V24" s="52">
        <f>Results!$E$7*'Baseline scenario'!V114+(1-Results!$E$7)*'Baseline scenario'!V27</f>
        <v>688000</v>
      </c>
      <c r="W24" s="75">
        <f>Results!$E$7*'Baseline scenario'!W114+(1-Results!$E$7)*'Baseline scenario'!W27</f>
        <v>688000</v>
      </c>
    </row>
    <row r="25" spans="2:23" s="16" customFormat="1" ht="16" x14ac:dyDescent="0.2">
      <c r="B25" s="288" t="s">
        <v>34</v>
      </c>
      <c r="C25" s="53" t="s">
        <v>26</v>
      </c>
      <c r="D25" s="52">
        <f>Results!$E$7*'Baseline scenario'!D115+(1-Results!$E$7)*'Baseline scenario'!D28</f>
        <v>2250139.5620835163</v>
      </c>
      <c r="E25" s="52">
        <f>Results!$E$7*'Baseline scenario'!E115+(1-Results!$E$7)*'Baseline scenario'!E28</f>
        <v>2316526.9338932605</v>
      </c>
      <c r="F25" s="52">
        <f>Results!$E$7*'Baseline scenario'!F115+(1-Results!$E$7)*'Baseline scenario'!F28</f>
        <v>1376529.2934022357</v>
      </c>
      <c r="G25" s="52">
        <f>Results!$E$7*'Baseline scenario'!G115+(1-Results!$E$7)*'Baseline scenario'!G28</f>
        <v>1411891.5110307501</v>
      </c>
      <c r="H25" s="52">
        <f>Results!$E$7*'Baseline scenario'!H115+(1-Results!$E$7)*'Baseline scenario'!H28</f>
        <v>1521361.4831265053</v>
      </c>
      <c r="I25" s="52">
        <f>Results!$E$7*'Baseline scenario'!I115+(1-Results!$E$7)*'Baseline scenario'!I28</f>
        <v>1567859.7857674682</v>
      </c>
      <c r="J25" s="52">
        <f>Results!$E$7*'Baseline scenario'!J115+(1-Results!$E$7)*'Baseline scenario'!J28</f>
        <v>1609423.3379442422</v>
      </c>
      <c r="K25" s="52">
        <f>Results!$E$7*'Baseline scenario'!K115+(1-Results!$E$7)*'Baseline scenario'!K28</f>
        <v>1652080.4622638824</v>
      </c>
      <c r="L25" s="52">
        <f>Results!$E$7*'Baseline scenario'!L115+(1-Results!$E$7)*'Baseline scenario'!L28</f>
        <v>1785980.4043885018</v>
      </c>
      <c r="M25" s="52">
        <f>Results!$E$7*'Baseline scenario'!M115+(1-Results!$E$7)*'Baseline scenario'!M28</f>
        <v>1834012.655150597</v>
      </c>
      <c r="N25" s="52">
        <f>Results!$E$7*'Baseline scenario'!N115+(1-Results!$E$7)*'Baseline scenario'!N28</f>
        <v>1887707.3784367533</v>
      </c>
      <c r="O25" s="52">
        <f>Results!$E$7*'Baseline scenario'!O115+(1-Results!$E$7)*'Baseline scenario'!O28</f>
        <v>1940030.5476461274</v>
      </c>
      <c r="P25" s="52">
        <f>Results!$E$7*'Baseline scenario'!P115+(1-Results!$E$7)*'Baseline scenario'!P28</f>
        <v>2139103.3723755837</v>
      </c>
      <c r="Q25" s="52">
        <f>Results!$E$7*'Baseline scenario'!Q115+(1-Results!$E$7)*'Baseline scenario'!Q28</f>
        <v>2191924.2383288364</v>
      </c>
      <c r="R25" s="52">
        <f>Results!$E$7*'Baseline scenario'!R115+(1-Results!$E$7)*'Baseline scenario'!R28</f>
        <v>2257259.6870393269</v>
      </c>
      <c r="S25" s="52">
        <f>Results!$E$7*'Baseline scenario'!S115+(1-Results!$E$7)*'Baseline scenario'!S28</f>
        <v>2322005.2509005065</v>
      </c>
      <c r="T25" s="52">
        <f>Results!$E$7*'Baseline scenario'!T115+(1-Results!$E$7)*'Baseline scenario'!T28</f>
        <v>2571366.5895375852</v>
      </c>
      <c r="U25" s="52">
        <f>Results!$E$7*'Baseline scenario'!U115+(1-Results!$E$7)*'Baseline scenario'!U28</f>
        <v>2641935.4634240791</v>
      </c>
      <c r="V25" s="52">
        <f>Results!$E$7*'Baseline scenario'!V115+(1-Results!$E$7)*'Baseline scenario'!V28</f>
        <v>2716861.0705473302</v>
      </c>
      <c r="W25" s="75">
        <f>Results!$E$7*'Baseline scenario'!W115+(1-Results!$E$7)*'Baseline scenario'!W28</f>
        <v>5907215.8923135307</v>
      </c>
    </row>
    <row r="26" spans="2:23" s="16" customFormat="1" x14ac:dyDescent="0.2">
      <c r="B26" s="288"/>
      <c r="C26" s="16" t="s">
        <v>25</v>
      </c>
      <c r="D26" s="52">
        <f>Results!$E$7*'Baseline scenario'!D116+(1-Results!$E$7)*'Baseline scenario'!D29</f>
        <v>0</v>
      </c>
      <c r="E26" s="52">
        <f>Results!$E$7*'Baseline scenario'!E116+(1-Results!$E$7)*'Baseline scenario'!E29</f>
        <v>0</v>
      </c>
      <c r="F26" s="52">
        <f>Results!$E$7*'Baseline scenario'!F116+(1-Results!$E$7)*'Baseline scenario'!F29</f>
        <v>83250</v>
      </c>
      <c r="G26" s="52">
        <f>Results!$E$7*'Baseline scenario'!G116+(1-Results!$E$7)*'Baseline scenario'!G29</f>
        <v>518000.00000000006</v>
      </c>
      <c r="H26" s="52">
        <f>Results!$E$7*'Baseline scenario'!H116+(1-Results!$E$7)*'Baseline scenario'!H29</f>
        <v>925000</v>
      </c>
      <c r="I26" s="52">
        <f>Results!$E$7*'Baseline scenario'!I116+(1-Results!$E$7)*'Baseline scenario'!I29</f>
        <v>925000</v>
      </c>
      <c r="J26" s="52">
        <f>Results!$E$7*'Baseline scenario'!J116+(1-Results!$E$7)*'Baseline scenario'!J29</f>
        <v>925000</v>
      </c>
      <c r="K26" s="52">
        <f>Results!$E$7*'Baseline scenario'!K116+(1-Results!$E$7)*'Baseline scenario'!K29</f>
        <v>925000</v>
      </c>
      <c r="L26" s="52">
        <f>Results!$E$7*'Baseline scenario'!L116+(1-Results!$E$7)*'Baseline scenario'!L29</f>
        <v>925000</v>
      </c>
      <c r="M26" s="52">
        <f>Results!$E$7*'Baseline scenario'!M116+(1-Results!$E$7)*'Baseline scenario'!M29</f>
        <v>925000</v>
      </c>
      <c r="N26" s="52">
        <f>Results!$E$7*'Baseline scenario'!N116+(1-Results!$E$7)*'Baseline scenario'!N29</f>
        <v>925000</v>
      </c>
      <c r="O26" s="52">
        <f>Results!$E$7*'Baseline scenario'!O116+(1-Results!$E$7)*'Baseline scenario'!O29</f>
        <v>925000</v>
      </c>
      <c r="P26" s="52">
        <f>Results!$E$7*'Baseline scenario'!P116+(1-Results!$E$7)*'Baseline scenario'!P29</f>
        <v>925000</v>
      </c>
      <c r="Q26" s="52">
        <f>Results!$E$7*'Baseline scenario'!Q116+(1-Results!$E$7)*'Baseline scenario'!Q29</f>
        <v>925000</v>
      </c>
      <c r="R26" s="52">
        <f>Results!$E$7*'Baseline scenario'!R116+(1-Results!$E$7)*'Baseline scenario'!R29</f>
        <v>925000</v>
      </c>
      <c r="S26" s="52">
        <f>Results!$E$7*'Baseline scenario'!S116+(1-Results!$E$7)*'Baseline scenario'!S29</f>
        <v>925000</v>
      </c>
      <c r="T26" s="52">
        <f>Results!$E$7*'Baseline scenario'!T116+(1-Results!$E$7)*'Baseline scenario'!T29</f>
        <v>925000</v>
      </c>
      <c r="U26" s="52">
        <f>Results!$E$7*'Baseline scenario'!U116+(1-Results!$E$7)*'Baseline scenario'!U29</f>
        <v>925000</v>
      </c>
      <c r="V26" s="52">
        <f>Results!$E$7*'Baseline scenario'!V116+(1-Results!$E$7)*'Baseline scenario'!V29</f>
        <v>925000</v>
      </c>
      <c r="W26" s="75">
        <f>Results!$E$7*'Baseline scenario'!W116+(1-Results!$E$7)*'Baseline scenario'!W29</f>
        <v>1850000</v>
      </c>
    </row>
    <row r="27" spans="2:23" s="16" customFormat="1" x14ac:dyDescent="0.2">
      <c r="B27" s="288"/>
      <c r="C27" s="16" t="s">
        <v>24</v>
      </c>
      <c r="D27" s="52">
        <f>Results!$E$7*'Baseline scenario'!D117+(1-Results!$E$7)*'Baseline scenario'!D30</f>
        <v>0</v>
      </c>
      <c r="E27" s="52">
        <f>Results!$E$7*'Baseline scenario'!E117+(1-Results!$E$7)*'Baseline scenario'!E30</f>
        <v>263781.07278165501</v>
      </c>
      <c r="F27" s="52">
        <f>Results!$E$7*'Baseline scenario'!F117+(1-Results!$E$7)*'Baseline scenario'!F30</f>
        <v>529460.15287470922</v>
      </c>
      <c r="G27" s="52">
        <f>Results!$E$7*'Baseline scenario'!G117+(1-Results!$E$7)*'Baseline scenario'!G30</f>
        <v>533256.16749750753</v>
      </c>
      <c r="H27" s="52">
        <f>Results!$E$7*'Baseline scenario'!H117+(1-Results!$E$7)*'Baseline scenario'!H30</f>
        <v>535154.17480890662</v>
      </c>
      <c r="I27" s="52">
        <f>Results!$E$7*'Baseline scenario'!I117+(1-Results!$E$7)*'Baseline scenario'!I30</f>
        <v>535154.17480890662</v>
      </c>
      <c r="J27" s="52">
        <f>Results!$E$7*'Baseline scenario'!J117+(1-Results!$E$7)*'Baseline scenario'!J30</f>
        <v>535154.17480890662</v>
      </c>
      <c r="K27" s="52">
        <f>Results!$E$7*'Baseline scenario'!K117+(1-Results!$E$7)*'Baseline scenario'!K30</f>
        <v>535154.17480890662</v>
      </c>
      <c r="L27" s="52">
        <f>Results!$E$7*'Baseline scenario'!L117+(1-Results!$E$7)*'Baseline scenario'!L30</f>
        <v>535154.17480890662</v>
      </c>
      <c r="M27" s="52">
        <f>Results!$E$7*'Baseline scenario'!M117+(1-Results!$E$7)*'Baseline scenario'!M30</f>
        <v>535154.17480890662</v>
      </c>
      <c r="N27" s="52">
        <f>Results!$E$7*'Baseline scenario'!N117+(1-Results!$E$7)*'Baseline scenario'!N30</f>
        <v>535154.17480890662</v>
      </c>
      <c r="O27" s="52">
        <f>Results!$E$7*'Baseline scenario'!O117+(1-Results!$E$7)*'Baseline scenario'!O30</f>
        <v>535154.17480890662</v>
      </c>
      <c r="P27" s="52">
        <f>Results!$E$7*'Baseline scenario'!P117+(1-Results!$E$7)*'Baseline scenario'!P30</f>
        <v>535154.17480890662</v>
      </c>
      <c r="Q27" s="52">
        <f>Results!$E$7*'Baseline scenario'!Q117+(1-Results!$E$7)*'Baseline scenario'!Q30</f>
        <v>535154.17480890662</v>
      </c>
      <c r="R27" s="52">
        <f>Results!$E$7*'Baseline scenario'!R117+(1-Results!$E$7)*'Baseline scenario'!R30</f>
        <v>535154.17480890662</v>
      </c>
      <c r="S27" s="52">
        <f>Results!$E$7*'Baseline scenario'!S117+(1-Results!$E$7)*'Baseline scenario'!S30</f>
        <v>535154.17480890662</v>
      </c>
      <c r="T27" s="52">
        <f>Results!$E$7*'Baseline scenario'!T117+(1-Results!$E$7)*'Baseline scenario'!T30</f>
        <v>535154.17480890662</v>
      </c>
      <c r="U27" s="52">
        <f>Results!$E$7*'Baseline scenario'!U117+(1-Results!$E$7)*'Baseline scenario'!U30</f>
        <v>535154.17480890662</v>
      </c>
      <c r="V27" s="52">
        <f>Results!$E$7*'Baseline scenario'!V117+(1-Results!$E$7)*'Baseline scenario'!V30</f>
        <v>535154.17480890662</v>
      </c>
      <c r="W27" s="75">
        <f>Results!$E$7*'Baseline scenario'!W117+(1-Results!$E$7)*'Baseline scenario'!W30</f>
        <v>535154.17480890662</v>
      </c>
    </row>
    <row r="28" spans="2:23" s="16" customFormat="1" ht="16" x14ac:dyDescent="0.2">
      <c r="B28" s="288" t="s">
        <v>35</v>
      </c>
      <c r="C28" s="53" t="s">
        <v>26</v>
      </c>
      <c r="D28" s="52">
        <f>Results!$E$7*'Baseline scenario'!D118+(1-Results!$E$7)*'Baseline scenario'!D31</f>
        <v>2250139.5620835163</v>
      </c>
      <c r="E28" s="52">
        <f>Results!$E$7*'Baseline scenario'!E118+(1-Results!$E$7)*'Baseline scenario'!E31</f>
        <v>2316526.9338932605</v>
      </c>
      <c r="F28" s="52">
        <f>Results!$E$7*'Baseline scenario'!F118+(1-Results!$E$7)*'Baseline scenario'!F31</f>
        <v>2379874.7132122871</v>
      </c>
      <c r="G28" s="52">
        <f>Results!$E$7*'Baseline scenario'!G118+(1-Results!$E$7)*'Baseline scenario'!G31</f>
        <v>2440469.8015315435</v>
      </c>
      <c r="H28" s="52">
        <f>Results!$E$7*'Baseline scenario'!H118+(1-Results!$E$7)*'Baseline scenario'!H31</f>
        <v>2800439.3124856912</v>
      </c>
      <c r="I28" s="52">
        <f>Results!$E$7*'Baseline scenario'!I118+(1-Results!$E$7)*'Baseline scenario'!I31</f>
        <v>2885781.6031882782</v>
      </c>
      <c r="J28" s="52">
        <f>Results!$E$7*'Baseline scenario'!J118+(1-Results!$E$7)*'Baseline scenario'!J31</f>
        <v>2961482.3832473047</v>
      </c>
      <c r="K28" s="52">
        <f>Results!$E$7*'Baseline scenario'!K118+(1-Results!$E$7)*'Baseline scenario'!K31</f>
        <v>3038984.6470609093</v>
      </c>
      <c r="L28" s="52">
        <f>Results!$E$7*'Baseline scenario'!L118+(1-Results!$E$7)*'Baseline scenario'!L31</f>
        <v>3479108.8545337683</v>
      </c>
      <c r="M28" s="52">
        <f>Results!$E$7*'Baseline scenario'!M118+(1-Results!$E$7)*'Baseline scenario'!M31</f>
        <v>3571399.2496759603</v>
      </c>
      <c r="N28" s="52">
        <f>Results!$E$7*'Baseline scenario'!N118+(1-Results!$E$7)*'Baseline scenario'!N31</f>
        <v>3675120.21462896</v>
      </c>
      <c r="O28" s="52">
        <f>Results!$E$7*'Baseline scenario'!O118+(1-Results!$E$7)*'Baseline scenario'!O31</f>
        <v>3775788.4228062993</v>
      </c>
      <c r="P28" s="52">
        <f>Results!$E$7*'Baseline scenario'!P118+(1-Results!$E$7)*'Baseline scenario'!P31</f>
        <v>4381958.7985817101</v>
      </c>
      <c r="Q28" s="52">
        <f>Results!$E$7*'Baseline scenario'!Q118+(1-Results!$E$7)*'Baseline scenario'!Q31</f>
        <v>4487817.7183263637</v>
      </c>
      <c r="R28" s="52">
        <f>Results!$E$7*'Baseline scenario'!R118+(1-Results!$E$7)*'Baseline scenario'!R31</f>
        <v>4620268.5339414096</v>
      </c>
      <c r="S28" s="52">
        <f>Results!$E$7*'Baseline scenario'!S118+(1-Results!$E$7)*'Baseline scenario'!S31</f>
        <v>4751494.7809983827</v>
      </c>
      <c r="T28" s="52">
        <f>Results!$E$7*'Baseline scenario'!T118+(1-Results!$E$7)*'Baseline scenario'!T31</f>
        <v>5070599.5684599206</v>
      </c>
      <c r="U28" s="52">
        <f>Results!$E$7*'Baseline scenario'!U118+(1-Results!$E$7)*'Baseline scenario'!U31</f>
        <v>5207842.3759156242</v>
      </c>
      <c r="V28" s="52">
        <f>Results!$E$7*'Baseline scenario'!V118+(1-Results!$E$7)*'Baseline scenario'!V31</f>
        <v>5353579.6780206747</v>
      </c>
      <c r="W28" s="75">
        <f>Results!$E$7*'Baseline scenario'!W118+(1-Results!$E$7)*'Baseline scenario'!W31</f>
        <v>11170828.641755914</v>
      </c>
    </row>
    <row r="29" spans="2:23" s="16" customFormat="1" x14ac:dyDescent="0.2">
      <c r="B29" s="288"/>
      <c r="C29" s="16" t="s">
        <v>25</v>
      </c>
      <c r="D29" s="52">
        <f>Results!$E$7*'Baseline scenario'!D119+(1-Results!$E$7)*'Baseline scenario'!D32</f>
        <v>0</v>
      </c>
      <c r="E29" s="52">
        <f>Results!$E$7*'Baseline scenario'!E119+(1-Results!$E$7)*'Baseline scenario'!E32</f>
        <v>0</v>
      </c>
      <c r="F29" s="52">
        <f>Results!$E$7*'Baseline scenario'!F119+(1-Results!$E$7)*'Baseline scenario'!F32</f>
        <v>0</v>
      </c>
      <c r="G29" s="52">
        <f>Results!$E$7*'Baseline scenario'!G119+(1-Results!$E$7)*'Baseline scenario'!G32</f>
        <v>0</v>
      </c>
      <c r="H29" s="52">
        <f>Results!$E$7*'Baseline scenario'!H119+(1-Results!$E$7)*'Baseline scenario'!H32</f>
        <v>0</v>
      </c>
      <c r="I29" s="52">
        <f>Results!$E$7*'Baseline scenario'!I119+(1-Results!$E$7)*'Baseline scenario'!I32</f>
        <v>0</v>
      </c>
      <c r="J29" s="52">
        <f>Results!$E$7*'Baseline scenario'!J119+(1-Results!$E$7)*'Baseline scenario'!J32</f>
        <v>0</v>
      </c>
      <c r="K29" s="52">
        <f>Results!$E$7*'Baseline scenario'!K119+(1-Results!$E$7)*'Baseline scenario'!K32</f>
        <v>0</v>
      </c>
      <c r="L29" s="52">
        <f>Results!$E$7*'Baseline scenario'!L119+(1-Results!$E$7)*'Baseline scenario'!L32</f>
        <v>0</v>
      </c>
      <c r="M29" s="52">
        <f>Results!$E$7*'Baseline scenario'!M119+(1-Results!$E$7)*'Baseline scenario'!M32</f>
        <v>0</v>
      </c>
      <c r="N29" s="52">
        <f>Results!$E$7*'Baseline scenario'!N119+(1-Results!$E$7)*'Baseline scenario'!N32</f>
        <v>0</v>
      </c>
      <c r="O29" s="52">
        <f>Results!$E$7*'Baseline scenario'!O119+(1-Results!$E$7)*'Baseline scenario'!O32</f>
        <v>0</v>
      </c>
      <c r="P29" s="52">
        <f>Results!$E$7*'Baseline scenario'!P119+(1-Results!$E$7)*'Baseline scenario'!P32</f>
        <v>0</v>
      </c>
      <c r="Q29" s="52">
        <f>Results!$E$7*'Baseline scenario'!Q119+(1-Results!$E$7)*'Baseline scenario'!Q32</f>
        <v>0</v>
      </c>
      <c r="R29" s="52">
        <f>Results!$E$7*'Baseline scenario'!R119+(1-Results!$E$7)*'Baseline scenario'!R32</f>
        <v>0</v>
      </c>
      <c r="S29" s="52">
        <f>Results!$E$7*'Baseline scenario'!S119+(1-Results!$E$7)*'Baseline scenario'!S32</f>
        <v>0</v>
      </c>
      <c r="T29" s="52">
        <f>Results!$E$7*'Baseline scenario'!T119+(1-Results!$E$7)*'Baseline scenario'!T32</f>
        <v>0</v>
      </c>
      <c r="U29" s="52">
        <f>Results!$E$7*'Baseline scenario'!U119+(1-Results!$E$7)*'Baseline scenario'!U32</f>
        <v>0</v>
      </c>
      <c r="V29" s="52">
        <f>Results!$E$7*'Baseline scenario'!V119+(1-Results!$E$7)*'Baseline scenario'!V32</f>
        <v>0</v>
      </c>
      <c r="W29" s="75">
        <f>Results!$E$7*'Baseline scenario'!W119+(1-Results!$E$7)*'Baseline scenario'!W32</f>
        <v>0</v>
      </c>
    </row>
    <row r="30" spans="2:23" s="16" customFormat="1" x14ac:dyDescent="0.2">
      <c r="B30" s="288"/>
      <c r="C30" s="16" t="s">
        <v>24</v>
      </c>
      <c r="D30" s="52">
        <f>Results!$E$7*'Baseline scenario'!D120+(1-Results!$E$7)*'Baseline scenario'!D33</f>
        <v>0</v>
      </c>
      <c r="E30" s="52">
        <f>Results!$E$7*'Baseline scenario'!E120+(1-Results!$E$7)*'Baseline scenario'!E33</f>
        <v>72312.470588235286</v>
      </c>
      <c r="F30" s="52">
        <f>Results!$E$7*'Baseline scenario'!F120+(1-Results!$E$7)*'Baseline scenario'!F33</f>
        <v>144624.94117647057</v>
      </c>
      <c r="G30" s="52">
        <f>Results!$E$7*'Baseline scenario'!G120+(1-Results!$E$7)*'Baseline scenario'!G33</f>
        <v>144624.94117647057</v>
      </c>
      <c r="H30" s="52">
        <f>Results!$E$7*'Baseline scenario'!H120+(1-Results!$E$7)*'Baseline scenario'!H33</f>
        <v>144624.94117647057</v>
      </c>
      <c r="I30" s="52">
        <f>Results!$E$7*'Baseline scenario'!I120+(1-Results!$E$7)*'Baseline scenario'!I33</f>
        <v>144624.94117647057</v>
      </c>
      <c r="J30" s="52">
        <f>Results!$E$7*'Baseline scenario'!J120+(1-Results!$E$7)*'Baseline scenario'!J33</f>
        <v>144624.94117647057</v>
      </c>
      <c r="K30" s="52">
        <f>Results!$E$7*'Baseline scenario'!K120+(1-Results!$E$7)*'Baseline scenario'!K33</f>
        <v>144624.94117647057</v>
      </c>
      <c r="L30" s="52">
        <f>Results!$E$7*'Baseline scenario'!L120+(1-Results!$E$7)*'Baseline scenario'!L33</f>
        <v>144624.94117647057</v>
      </c>
      <c r="M30" s="52">
        <f>Results!$E$7*'Baseline scenario'!M120+(1-Results!$E$7)*'Baseline scenario'!M33</f>
        <v>144624.94117647057</v>
      </c>
      <c r="N30" s="52">
        <f>Results!$E$7*'Baseline scenario'!N120+(1-Results!$E$7)*'Baseline scenario'!N33</f>
        <v>144624.94117647057</v>
      </c>
      <c r="O30" s="52">
        <f>Results!$E$7*'Baseline scenario'!O120+(1-Results!$E$7)*'Baseline scenario'!O33</f>
        <v>144624.94117647057</v>
      </c>
      <c r="P30" s="52">
        <f>Results!$E$7*'Baseline scenario'!P120+(1-Results!$E$7)*'Baseline scenario'!P33</f>
        <v>144624.94117647057</v>
      </c>
      <c r="Q30" s="52">
        <f>Results!$E$7*'Baseline scenario'!Q120+(1-Results!$E$7)*'Baseline scenario'!Q33</f>
        <v>144624.94117647057</v>
      </c>
      <c r="R30" s="52">
        <f>Results!$E$7*'Baseline scenario'!R120+(1-Results!$E$7)*'Baseline scenario'!R33</f>
        <v>144624.94117647057</v>
      </c>
      <c r="S30" s="52">
        <f>Results!$E$7*'Baseline scenario'!S120+(1-Results!$E$7)*'Baseline scenario'!S33</f>
        <v>144624.94117647057</v>
      </c>
      <c r="T30" s="52">
        <f>Results!$E$7*'Baseline scenario'!T120+(1-Results!$E$7)*'Baseline scenario'!T33</f>
        <v>144624.94117647057</v>
      </c>
      <c r="U30" s="52">
        <f>Results!$E$7*'Baseline scenario'!U120+(1-Results!$E$7)*'Baseline scenario'!U33</f>
        <v>144624.94117647057</v>
      </c>
      <c r="V30" s="52">
        <f>Results!$E$7*'Baseline scenario'!V120+(1-Results!$E$7)*'Baseline scenario'!V33</f>
        <v>144624.94117647057</v>
      </c>
      <c r="W30" s="75">
        <f>Results!$E$7*'Baseline scenario'!W120+(1-Results!$E$7)*'Baseline scenario'!W33</f>
        <v>144624.94117647057</v>
      </c>
    </row>
    <row r="31" spans="2:23" s="16" customFormat="1" ht="16" x14ac:dyDescent="0.2">
      <c r="B31" s="288" t="s">
        <v>36</v>
      </c>
      <c r="C31" s="53" t="s">
        <v>26</v>
      </c>
      <c r="D31" s="52">
        <f>Results!$E$7*'Baseline scenario'!D121+(1-Results!$E$7)*'Baseline scenario'!D34</f>
        <v>0</v>
      </c>
      <c r="E31" s="52">
        <f>Results!$E$7*'Baseline scenario'!E121+(1-Results!$E$7)*'Baseline scenario'!E34</f>
        <v>0</v>
      </c>
      <c r="F31" s="52">
        <f>Results!$E$7*'Baseline scenario'!F121+(1-Results!$E$7)*'Baseline scenario'!F34</f>
        <v>205041429.52423468</v>
      </c>
      <c r="G31" s="52">
        <f>Results!$E$7*'Baseline scenario'!G121+(1-Results!$E$7)*'Baseline scenario'!G34</f>
        <v>205041429.52423468</v>
      </c>
      <c r="H31" s="52">
        <f>Results!$E$7*'Baseline scenario'!H121+(1-Results!$E$7)*'Baseline scenario'!H34</f>
        <v>205041429.52423468</v>
      </c>
      <c r="I31" s="52">
        <f>Results!$E$7*'Baseline scenario'!I121+(1-Results!$E$7)*'Baseline scenario'!I34</f>
        <v>205041429.52423468</v>
      </c>
      <c r="J31" s="52">
        <f>Results!$E$7*'Baseline scenario'!J121+(1-Results!$E$7)*'Baseline scenario'!J34</f>
        <v>205041429.52423468</v>
      </c>
      <c r="K31" s="52">
        <f>Results!$E$7*'Baseline scenario'!K121+(1-Results!$E$7)*'Baseline scenario'!K34</f>
        <v>205041429.52423468</v>
      </c>
      <c r="L31" s="52">
        <f>Results!$E$7*'Baseline scenario'!L121+(1-Results!$E$7)*'Baseline scenario'!L34</f>
        <v>205041429.52423468</v>
      </c>
      <c r="M31" s="52">
        <f>Results!$E$7*'Baseline scenario'!M121+(1-Results!$E$7)*'Baseline scenario'!M34</f>
        <v>205041429.52423468</v>
      </c>
      <c r="N31" s="52">
        <f>Results!$E$7*'Baseline scenario'!N121+(1-Results!$E$7)*'Baseline scenario'!N34</f>
        <v>205041429.52423468</v>
      </c>
      <c r="O31" s="52">
        <f>Results!$E$7*'Baseline scenario'!O121+(1-Results!$E$7)*'Baseline scenario'!O34</f>
        <v>205041429.52423468</v>
      </c>
      <c r="P31" s="52">
        <f>Results!$E$7*'Baseline scenario'!P121+(1-Results!$E$7)*'Baseline scenario'!P34</f>
        <v>205041429.52423468</v>
      </c>
      <c r="Q31" s="52">
        <f>Results!$E$7*'Baseline scenario'!Q121+(1-Results!$E$7)*'Baseline scenario'!Q34</f>
        <v>205041429.52423468</v>
      </c>
      <c r="R31" s="52">
        <f>Results!$E$7*'Baseline scenario'!R121+(1-Results!$E$7)*'Baseline scenario'!R34</f>
        <v>205041429.52423468</v>
      </c>
      <c r="S31" s="52">
        <f>Results!$E$7*'Baseline scenario'!S121+(1-Results!$E$7)*'Baseline scenario'!S34</f>
        <v>205041429.52423468</v>
      </c>
      <c r="T31" s="52">
        <f>Results!$E$7*'Baseline scenario'!T121+(1-Results!$E$7)*'Baseline scenario'!T34</f>
        <v>205041429.52423468</v>
      </c>
      <c r="U31" s="52">
        <f>Results!$E$7*'Baseline scenario'!U121+(1-Results!$E$7)*'Baseline scenario'!U34</f>
        <v>205041429.52423468</v>
      </c>
      <c r="V31" s="52">
        <f>Results!$E$7*'Baseline scenario'!V121+(1-Results!$E$7)*'Baseline scenario'!V34</f>
        <v>205041429.52423468</v>
      </c>
      <c r="W31" s="75">
        <f>Results!$E$7*'Baseline scenario'!W121+(1-Results!$E$7)*'Baseline scenario'!W34</f>
        <v>410082859.04846966</v>
      </c>
    </row>
    <row r="32" spans="2:23" s="16" customFormat="1" x14ac:dyDescent="0.2">
      <c r="B32" s="288"/>
      <c r="C32" s="16" t="s">
        <v>25</v>
      </c>
      <c r="D32" s="52">
        <f>Results!$E$7*'Baseline scenario'!D122+(1-Results!$E$7)*'Baseline scenario'!D35</f>
        <v>0</v>
      </c>
      <c r="E32" s="52">
        <f>Results!$E$7*'Baseline scenario'!E122+(1-Results!$E$7)*'Baseline scenario'!E35</f>
        <v>0</v>
      </c>
      <c r="F32" s="52">
        <f>Results!$E$7*'Baseline scenario'!F122+(1-Results!$E$7)*'Baseline scenario'!F35</f>
        <v>0</v>
      </c>
      <c r="G32" s="52">
        <f>Results!$E$7*'Baseline scenario'!G122+(1-Results!$E$7)*'Baseline scenario'!G35</f>
        <v>0</v>
      </c>
      <c r="H32" s="52">
        <f>Results!$E$7*'Baseline scenario'!H122+(1-Results!$E$7)*'Baseline scenario'!H35</f>
        <v>0</v>
      </c>
      <c r="I32" s="52">
        <f>Results!$E$7*'Baseline scenario'!I122+(1-Results!$E$7)*'Baseline scenario'!I35</f>
        <v>0</v>
      </c>
      <c r="J32" s="52">
        <f>Results!$E$7*'Baseline scenario'!J122+(1-Results!$E$7)*'Baseline scenario'!J35</f>
        <v>0</v>
      </c>
      <c r="K32" s="52">
        <f>Results!$E$7*'Baseline scenario'!K122+(1-Results!$E$7)*'Baseline scenario'!K35</f>
        <v>0</v>
      </c>
      <c r="L32" s="52">
        <f>Results!$E$7*'Baseline scenario'!L122+(1-Results!$E$7)*'Baseline scenario'!L35</f>
        <v>0</v>
      </c>
      <c r="M32" s="52">
        <f>Results!$E$7*'Baseline scenario'!M122+(1-Results!$E$7)*'Baseline scenario'!M35</f>
        <v>0</v>
      </c>
      <c r="N32" s="52">
        <f>Results!$E$7*'Baseline scenario'!N122+(1-Results!$E$7)*'Baseline scenario'!N35</f>
        <v>0</v>
      </c>
      <c r="O32" s="52">
        <f>Results!$E$7*'Baseline scenario'!O122+(1-Results!$E$7)*'Baseline scenario'!O35</f>
        <v>0</v>
      </c>
      <c r="P32" s="52">
        <f>Results!$E$7*'Baseline scenario'!P122+(1-Results!$E$7)*'Baseline scenario'!P35</f>
        <v>0</v>
      </c>
      <c r="Q32" s="52">
        <f>Results!$E$7*'Baseline scenario'!Q122+(1-Results!$E$7)*'Baseline scenario'!Q35</f>
        <v>0</v>
      </c>
      <c r="R32" s="52">
        <f>Results!$E$7*'Baseline scenario'!R122+(1-Results!$E$7)*'Baseline scenario'!R35</f>
        <v>0</v>
      </c>
      <c r="S32" s="52">
        <f>Results!$E$7*'Baseline scenario'!S122+(1-Results!$E$7)*'Baseline scenario'!S35</f>
        <v>0</v>
      </c>
      <c r="T32" s="52">
        <f>Results!$E$7*'Baseline scenario'!T122+(1-Results!$E$7)*'Baseline scenario'!T35</f>
        <v>0</v>
      </c>
      <c r="U32" s="52">
        <f>Results!$E$7*'Baseline scenario'!U122+(1-Results!$E$7)*'Baseline scenario'!U35</f>
        <v>0</v>
      </c>
      <c r="V32" s="52">
        <f>Results!$E$7*'Baseline scenario'!V122+(1-Results!$E$7)*'Baseline scenario'!V35</f>
        <v>0</v>
      </c>
      <c r="W32" s="75">
        <f>Results!$E$7*'Baseline scenario'!W122+(1-Results!$E$7)*'Baseline scenario'!W35</f>
        <v>0</v>
      </c>
    </row>
    <row r="33" spans="2:23" s="16" customFormat="1" x14ac:dyDescent="0.2">
      <c r="B33" s="288"/>
      <c r="C33" s="16" t="s">
        <v>24</v>
      </c>
      <c r="D33" s="52">
        <f>Results!$E$7*'Baseline scenario'!D123+(1-Results!$E$7)*'Baseline scenario'!D36</f>
        <v>0</v>
      </c>
      <c r="E33" s="52">
        <f>Results!$E$7*'Baseline scenario'!E123+(1-Results!$E$7)*'Baseline scenario'!E36</f>
        <v>0</v>
      </c>
      <c r="F33" s="52">
        <f>Results!$E$7*'Baseline scenario'!F123+(1-Results!$E$7)*'Baseline scenario'!F36</f>
        <v>0</v>
      </c>
      <c r="G33" s="52">
        <f>Results!$E$7*'Baseline scenario'!G123+(1-Results!$E$7)*'Baseline scenario'!G36</f>
        <v>0</v>
      </c>
      <c r="H33" s="52">
        <f>Results!$E$7*'Baseline scenario'!H123+(1-Results!$E$7)*'Baseline scenario'!H36</f>
        <v>0</v>
      </c>
      <c r="I33" s="52">
        <f>Results!$E$7*'Baseline scenario'!I123+(1-Results!$E$7)*'Baseline scenario'!I36</f>
        <v>0</v>
      </c>
      <c r="J33" s="52">
        <f>Results!$E$7*'Baseline scenario'!J123+(1-Results!$E$7)*'Baseline scenario'!J36</f>
        <v>0</v>
      </c>
      <c r="K33" s="52">
        <f>Results!$E$7*'Baseline scenario'!K123+(1-Results!$E$7)*'Baseline scenario'!K36</f>
        <v>0</v>
      </c>
      <c r="L33" s="52">
        <f>Results!$E$7*'Baseline scenario'!L123+(1-Results!$E$7)*'Baseline scenario'!L36</f>
        <v>0</v>
      </c>
      <c r="M33" s="52">
        <f>Results!$E$7*'Baseline scenario'!M123+(1-Results!$E$7)*'Baseline scenario'!M36</f>
        <v>0</v>
      </c>
      <c r="N33" s="52">
        <f>Results!$E$7*'Baseline scenario'!N123+(1-Results!$E$7)*'Baseline scenario'!N36</f>
        <v>0</v>
      </c>
      <c r="O33" s="52">
        <f>Results!$E$7*'Baseline scenario'!O123+(1-Results!$E$7)*'Baseline scenario'!O36</f>
        <v>0</v>
      </c>
      <c r="P33" s="52">
        <f>Results!$E$7*'Baseline scenario'!P123+(1-Results!$E$7)*'Baseline scenario'!P36</f>
        <v>0</v>
      </c>
      <c r="Q33" s="52">
        <f>Results!$E$7*'Baseline scenario'!Q123+(1-Results!$E$7)*'Baseline scenario'!Q36</f>
        <v>0</v>
      </c>
      <c r="R33" s="52">
        <f>Results!$E$7*'Baseline scenario'!R123+(1-Results!$E$7)*'Baseline scenario'!R36</f>
        <v>0</v>
      </c>
      <c r="S33" s="52">
        <f>Results!$E$7*'Baseline scenario'!S123+(1-Results!$E$7)*'Baseline scenario'!S36</f>
        <v>0</v>
      </c>
      <c r="T33" s="52">
        <f>Results!$E$7*'Baseline scenario'!T123+(1-Results!$E$7)*'Baseline scenario'!T36</f>
        <v>0</v>
      </c>
      <c r="U33" s="52">
        <f>Results!$E$7*'Baseline scenario'!U123+(1-Results!$E$7)*'Baseline scenario'!U36</f>
        <v>0</v>
      </c>
      <c r="V33" s="52">
        <f>Results!$E$7*'Baseline scenario'!V123+(1-Results!$E$7)*'Baseline scenario'!V36</f>
        <v>0</v>
      </c>
      <c r="W33" s="75">
        <f>Results!$E$7*'Baseline scenario'!W123+(1-Results!$E$7)*'Baseline scenario'!W36</f>
        <v>0</v>
      </c>
    </row>
    <row r="34" spans="2:23" s="16" customFormat="1" ht="16" x14ac:dyDescent="0.2">
      <c r="B34" s="288" t="s">
        <v>37</v>
      </c>
      <c r="C34" s="53" t="s">
        <v>26</v>
      </c>
      <c r="D34" s="52">
        <f>Results!$E$7*'Baseline scenario'!D124+(1-Results!$E$7)*'Baseline scenario'!D37</f>
        <v>0</v>
      </c>
      <c r="E34" s="52">
        <f>Results!$E$7*'Baseline scenario'!E124+(1-Results!$E$7)*'Baseline scenario'!E37</f>
        <v>0</v>
      </c>
      <c r="F34" s="52">
        <f>Results!$E$7*'Baseline scenario'!F124+(1-Results!$E$7)*'Baseline scenario'!F37</f>
        <v>225791129.13401258</v>
      </c>
      <c r="G34" s="52">
        <f>Results!$E$7*'Baseline scenario'!G124+(1-Results!$E$7)*'Baseline scenario'!G37</f>
        <v>225791129.13401258</v>
      </c>
      <c r="H34" s="52">
        <f>Results!$E$7*'Baseline scenario'!H124+(1-Results!$E$7)*'Baseline scenario'!H37</f>
        <v>225791129.13401258</v>
      </c>
      <c r="I34" s="52">
        <f>Results!$E$7*'Baseline scenario'!I124+(1-Results!$E$7)*'Baseline scenario'!I37</f>
        <v>225791129.13401258</v>
      </c>
      <c r="J34" s="52">
        <f>Results!$E$7*'Baseline scenario'!J124+(1-Results!$E$7)*'Baseline scenario'!J37</f>
        <v>225791129.13401258</v>
      </c>
      <c r="K34" s="52">
        <f>Results!$E$7*'Baseline scenario'!K124+(1-Results!$E$7)*'Baseline scenario'!K37</f>
        <v>225791129.13401258</v>
      </c>
      <c r="L34" s="52">
        <f>Results!$E$7*'Baseline scenario'!L124+(1-Results!$E$7)*'Baseline scenario'!L37</f>
        <v>225791129.13401258</v>
      </c>
      <c r="M34" s="52">
        <f>Results!$E$7*'Baseline scenario'!M124+(1-Results!$E$7)*'Baseline scenario'!M37</f>
        <v>225791129.13401258</v>
      </c>
      <c r="N34" s="52">
        <f>Results!$E$7*'Baseline scenario'!N124+(1-Results!$E$7)*'Baseline scenario'!N37</f>
        <v>225791129.13401258</v>
      </c>
      <c r="O34" s="52">
        <f>Results!$E$7*'Baseline scenario'!O124+(1-Results!$E$7)*'Baseline scenario'!O37</f>
        <v>225791129.13401258</v>
      </c>
      <c r="P34" s="52">
        <f>Results!$E$7*'Baseline scenario'!P124+(1-Results!$E$7)*'Baseline scenario'!P37</f>
        <v>225791129.13401258</v>
      </c>
      <c r="Q34" s="52">
        <f>Results!$E$7*'Baseline scenario'!Q124+(1-Results!$E$7)*'Baseline scenario'!Q37</f>
        <v>225791129.13401258</v>
      </c>
      <c r="R34" s="52">
        <f>Results!$E$7*'Baseline scenario'!R124+(1-Results!$E$7)*'Baseline scenario'!R37</f>
        <v>225791129.13401258</v>
      </c>
      <c r="S34" s="52">
        <f>Results!$E$7*'Baseline scenario'!S124+(1-Results!$E$7)*'Baseline scenario'!S37</f>
        <v>225791129.13401258</v>
      </c>
      <c r="T34" s="52">
        <f>Results!$E$7*'Baseline scenario'!T124+(1-Results!$E$7)*'Baseline scenario'!T37</f>
        <v>225791129.13401258</v>
      </c>
      <c r="U34" s="52">
        <f>Results!$E$7*'Baseline scenario'!U124+(1-Results!$E$7)*'Baseline scenario'!U37</f>
        <v>225791129.13401258</v>
      </c>
      <c r="V34" s="52">
        <f>Results!$E$7*'Baseline scenario'!V124+(1-Results!$E$7)*'Baseline scenario'!V37</f>
        <v>225791129.13401258</v>
      </c>
      <c r="W34" s="75">
        <f>Results!$E$7*'Baseline scenario'!W124+(1-Results!$E$7)*'Baseline scenario'!W37</f>
        <v>451582258.26802558</v>
      </c>
    </row>
    <row r="35" spans="2:23" s="16" customFormat="1" x14ac:dyDescent="0.2">
      <c r="B35" s="288"/>
      <c r="C35" s="16" t="s">
        <v>25</v>
      </c>
      <c r="D35" s="52">
        <f>Results!$E$7*'Baseline scenario'!D125+(1-Results!$E$7)*'Baseline scenario'!D38</f>
        <v>0</v>
      </c>
      <c r="E35" s="52">
        <f>Results!$E$7*'Baseline scenario'!E125+(1-Results!$E$7)*'Baseline scenario'!E38</f>
        <v>0</v>
      </c>
      <c r="F35" s="52">
        <f>Results!$E$7*'Baseline scenario'!F125+(1-Results!$E$7)*'Baseline scenario'!F38</f>
        <v>0</v>
      </c>
      <c r="G35" s="52">
        <f>Results!$E$7*'Baseline scenario'!G125+(1-Results!$E$7)*'Baseline scenario'!G38</f>
        <v>0</v>
      </c>
      <c r="H35" s="52">
        <f>Results!$E$7*'Baseline scenario'!H125+(1-Results!$E$7)*'Baseline scenario'!H38</f>
        <v>0</v>
      </c>
      <c r="I35" s="52">
        <f>Results!$E$7*'Baseline scenario'!I125+(1-Results!$E$7)*'Baseline scenario'!I38</f>
        <v>0</v>
      </c>
      <c r="J35" s="52">
        <f>Results!$E$7*'Baseline scenario'!J125+(1-Results!$E$7)*'Baseline scenario'!J38</f>
        <v>0</v>
      </c>
      <c r="K35" s="52">
        <f>Results!$E$7*'Baseline scenario'!K125+(1-Results!$E$7)*'Baseline scenario'!K38</f>
        <v>0</v>
      </c>
      <c r="L35" s="52">
        <f>Results!$E$7*'Baseline scenario'!L125+(1-Results!$E$7)*'Baseline scenario'!L38</f>
        <v>0</v>
      </c>
      <c r="M35" s="52">
        <f>Results!$E$7*'Baseline scenario'!M125+(1-Results!$E$7)*'Baseline scenario'!M38</f>
        <v>0</v>
      </c>
      <c r="N35" s="52">
        <f>Results!$E$7*'Baseline scenario'!N125+(1-Results!$E$7)*'Baseline scenario'!N38</f>
        <v>0</v>
      </c>
      <c r="O35" s="52">
        <f>Results!$E$7*'Baseline scenario'!O125+(1-Results!$E$7)*'Baseline scenario'!O38</f>
        <v>0</v>
      </c>
      <c r="P35" s="52">
        <f>Results!$E$7*'Baseline scenario'!P125+(1-Results!$E$7)*'Baseline scenario'!P38</f>
        <v>0</v>
      </c>
      <c r="Q35" s="52">
        <f>Results!$E$7*'Baseline scenario'!Q125+(1-Results!$E$7)*'Baseline scenario'!Q38</f>
        <v>0</v>
      </c>
      <c r="R35" s="52">
        <f>Results!$E$7*'Baseline scenario'!R125+(1-Results!$E$7)*'Baseline scenario'!R38</f>
        <v>0</v>
      </c>
      <c r="S35" s="52">
        <f>Results!$E$7*'Baseline scenario'!S125+(1-Results!$E$7)*'Baseline scenario'!S38</f>
        <v>0</v>
      </c>
      <c r="T35" s="52">
        <f>Results!$E$7*'Baseline scenario'!T125+(1-Results!$E$7)*'Baseline scenario'!T38</f>
        <v>0</v>
      </c>
      <c r="U35" s="52">
        <f>Results!$E$7*'Baseline scenario'!U125+(1-Results!$E$7)*'Baseline scenario'!U38</f>
        <v>0</v>
      </c>
      <c r="V35" s="52">
        <f>Results!$E$7*'Baseline scenario'!V125+(1-Results!$E$7)*'Baseline scenario'!V38</f>
        <v>0</v>
      </c>
      <c r="W35" s="75">
        <f>Results!$E$7*'Baseline scenario'!W125+(1-Results!$E$7)*'Baseline scenario'!W38</f>
        <v>0</v>
      </c>
    </row>
    <row r="36" spans="2:23" s="16" customFormat="1" x14ac:dyDescent="0.2">
      <c r="B36" s="288"/>
      <c r="C36" s="16" t="s">
        <v>24</v>
      </c>
      <c r="D36" s="52">
        <f>Results!$E$7*'Baseline scenario'!D126+(1-Results!$E$7)*'Baseline scenario'!D39</f>
        <v>0</v>
      </c>
      <c r="E36" s="52">
        <f>Results!$E$7*'Baseline scenario'!E126+(1-Results!$E$7)*'Baseline scenario'!E39</f>
        <v>0</v>
      </c>
      <c r="F36" s="52">
        <f>Results!$E$7*'Baseline scenario'!F126+(1-Results!$E$7)*'Baseline scenario'!F39</f>
        <v>0</v>
      </c>
      <c r="G36" s="52">
        <f>Results!$E$7*'Baseline scenario'!G126+(1-Results!$E$7)*'Baseline scenario'!G39</f>
        <v>0</v>
      </c>
      <c r="H36" s="52">
        <f>Results!$E$7*'Baseline scenario'!H126+(1-Results!$E$7)*'Baseline scenario'!H39</f>
        <v>0</v>
      </c>
      <c r="I36" s="52">
        <f>Results!$E$7*'Baseline scenario'!I126+(1-Results!$E$7)*'Baseline scenario'!I39</f>
        <v>0</v>
      </c>
      <c r="J36" s="52">
        <f>Results!$E$7*'Baseline scenario'!J126+(1-Results!$E$7)*'Baseline scenario'!J39</f>
        <v>0</v>
      </c>
      <c r="K36" s="52">
        <f>Results!$E$7*'Baseline scenario'!K126+(1-Results!$E$7)*'Baseline scenario'!K39</f>
        <v>0</v>
      </c>
      <c r="L36" s="52">
        <f>Results!$E$7*'Baseline scenario'!L126+(1-Results!$E$7)*'Baseline scenario'!L39</f>
        <v>0</v>
      </c>
      <c r="M36" s="52">
        <f>Results!$E$7*'Baseline scenario'!M126+(1-Results!$E$7)*'Baseline scenario'!M39</f>
        <v>0</v>
      </c>
      <c r="N36" s="52">
        <f>Results!$E$7*'Baseline scenario'!N126+(1-Results!$E$7)*'Baseline scenario'!N39</f>
        <v>0</v>
      </c>
      <c r="O36" s="52">
        <f>Results!$E$7*'Baseline scenario'!O126+(1-Results!$E$7)*'Baseline scenario'!O39</f>
        <v>0</v>
      </c>
      <c r="P36" s="52">
        <f>Results!$E$7*'Baseline scenario'!P126+(1-Results!$E$7)*'Baseline scenario'!P39</f>
        <v>0</v>
      </c>
      <c r="Q36" s="52">
        <f>Results!$E$7*'Baseline scenario'!Q126+(1-Results!$E$7)*'Baseline scenario'!Q39</f>
        <v>0</v>
      </c>
      <c r="R36" s="52">
        <f>Results!$E$7*'Baseline scenario'!R126+(1-Results!$E$7)*'Baseline scenario'!R39</f>
        <v>0</v>
      </c>
      <c r="S36" s="52">
        <f>Results!$E$7*'Baseline scenario'!S126+(1-Results!$E$7)*'Baseline scenario'!S39</f>
        <v>0</v>
      </c>
      <c r="T36" s="52">
        <f>Results!$E$7*'Baseline scenario'!T126+(1-Results!$E$7)*'Baseline scenario'!T39</f>
        <v>0</v>
      </c>
      <c r="U36" s="52">
        <f>Results!$E$7*'Baseline scenario'!U126+(1-Results!$E$7)*'Baseline scenario'!U39</f>
        <v>0</v>
      </c>
      <c r="V36" s="52">
        <f>Results!$E$7*'Baseline scenario'!V126+(1-Results!$E$7)*'Baseline scenario'!V39</f>
        <v>0</v>
      </c>
      <c r="W36" s="75">
        <f>Results!$E$7*'Baseline scenario'!W126+(1-Results!$E$7)*'Baseline scenario'!W39</f>
        <v>0</v>
      </c>
    </row>
    <row r="37" spans="2:23" s="16" customFormat="1" ht="16" x14ac:dyDescent="0.2">
      <c r="B37" s="288" t="s">
        <v>38</v>
      </c>
      <c r="C37" s="53" t="s">
        <v>26</v>
      </c>
      <c r="D37" s="52">
        <f>Results!$E$7*'Baseline scenario'!D127+(1-Results!$E$7)*'Baseline scenario'!D40</f>
        <v>0</v>
      </c>
      <c r="E37" s="52">
        <f>Results!$E$7*'Baseline scenario'!E127+(1-Results!$E$7)*'Baseline scenario'!E40</f>
        <v>0</v>
      </c>
      <c r="F37" s="52">
        <f>Results!$E$7*'Baseline scenario'!F127+(1-Results!$E$7)*'Baseline scenario'!F40</f>
        <v>0</v>
      </c>
      <c r="G37" s="52">
        <f>Results!$E$7*'Baseline scenario'!G127+(1-Results!$E$7)*'Baseline scenario'!G40</f>
        <v>0</v>
      </c>
      <c r="H37" s="52">
        <f>Results!$E$7*'Baseline scenario'!H127+(1-Results!$E$7)*'Baseline scenario'!H40</f>
        <v>0</v>
      </c>
      <c r="I37" s="52">
        <f>Results!$E$7*'Baseline scenario'!I127+(1-Results!$E$7)*'Baseline scenario'!I40</f>
        <v>0</v>
      </c>
      <c r="J37" s="52">
        <f>Results!$E$7*'Baseline scenario'!J127+(1-Results!$E$7)*'Baseline scenario'!J40</f>
        <v>0</v>
      </c>
      <c r="K37" s="52">
        <f>Results!$E$7*'Baseline scenario'!K127+(1-Results!$E$7)*'Baseline scenario'!K40</f>
        <v>0</v>
      </c>
      <c r="L37" s="52">
        <f>Results!$E$7*'Baseline scenario'!L127+(1-Results!$E$7)*'Baseline scenario'!L40</f>
        <v>0</v>
      </c>
      <c r="M37" s="52">
        <f>Results!$E$7*'Baseline scenario'!M127+(1-Results!$E$7)*'Baseline scenario'!M40</f>
        <v>0</v>
      </c>
      <c r="N37" s="52">
        <f>Results!$E$7*'Baseline scenario'!N127+(1-Results!$E$7)*'Baseline scenario'!N40</f>
        <v>0</v>
      </c>
      <c r="O37" s="52">
        <f>Results!$E$7*'Baseline scenario'!O127+(1-Results!$E$7)*'Baseline scenario'!O40</f>
        <v>0</v>
      </c>
      <c r="P37" s="52">
        <f>Results!$E$7*'Baseline scenario'!P127+(1-Results!$E$7)*'Baseline scenario'!P40</f>
        <v>0</v>
      </c>
      <c r="Q37" s="52">
        <f>Results!$E$7*'Baseline scenario'!Q127+(1-Results!$E$7)*'Baseline scenario'!Q40</f>
        <v>0</v>
      </c>
      <c r="R37" s="52">
        <f>Results!$E$7*'Baseline scenario'!R127+(1-Results!$E$7)*'Baseline scenario'!R40</f>
        <v>0</v>
      </c>
      <c r="S37" s="52">
        <f>Results!$E$7*'Baseline scenario'!S127+(1-Results!$E$7)*'Baseline scenario'!S40</f>
        <v>0</v>
      </c>
      <c r="T37" s="52">
        <f>Results!$E$7*'Baseline scenario'!T127+(1-Results!$E$7)*'Baseline scenario'!T40</f>
        <v>0</v>
      </c>
      <c r="U37" s="52">
        <f>Results!$E$7*'Baseline scenario'!U127+(1-Results!$E$7)*'Baseline scenario'!U40</f>
        <v>0</v>
      </c>
      <c r="V37" s="52">
        <f>Results!$E$7*'Baseline scenario'!V127+(1-Results!$E$7)*'Baseline scenario'!V40</f>
        <v>0</v>
      </c>
      <c r="W37" s="75">
        <f>Results!$E$7*'Baseline scenario'!W127+(1-Results!$E$7)*'Baseline scenario'!W40</f>
        <v>0</v>
      </c>
    </row>
    <row r="38" spans="2:23" s="16" customFormat="1" x14ac:dyDescent="0.2">
      <c r="B38" s="288"/>
      <c r="C38" s="16" t="s">
        <v>25</v>
      </c>
      <c r="D38" s="52">
        <f>Results!$E$7*'Baseline scenario'!D128+(1-Results!$E$7)*'Baseline scenario'!D41</f>
        <v>0</v>
      </c>
      <c r="E38" s="52">
        <f>Results!$E$7*'Baseline scenario'!E128+(1-Results!$E$7)*'Baseline scenario'!E41</f>
        <v>0</v>
      </c>
      <c r="F38" s="52">
        <f>Results!$E$7*'Baseline scenario'!F128+(1-Results!$E$7)*'Baseline scenario'!F41</f>
        <v>0</v>
      </c>
      <c r="G38" s="52">
        <f>Results!$E$7*'Baseline scenario'!G128+(1-Results!$E$7)*'Baseline scenario'!G41</f>
        <v>0</v>
      </c>
      <c r="H38" s="52">
        <f>Results!$E$7*'Baseline scenario'!H128+(1-Results!$E$7)*'Baseline scenario'!H41</f>
        <v>0</v>
      </c>
      <c r="I38" s="52">
        <f>Results!$E$7*'Baseline scenario'!I128+(1-Results!$E$7)*'Baseline scenario'!I41</f>
        <v>0</v>
      </c>
      <c r="J38" s="52">
        <f>Results!$E$7*'Baseline scenario'!J128+(1-Results!$E$7)*'Baseline scenario'!J41</f>
        <v>0</v>
      </c>
      <c r="K38" s="52">
        <f>Results!$E$7*'Baseline scenario'!K128+(1-Results!$E$7)*'Baseline scenario'!K41</f>
        <v>0</v>
      </c>
      <c r="L38" s="52">
        <f>Results!$E$7*'Baseline scenario'!L128+(1-Results!$E$7)*'Baseline scenario'!L41</f>
        <v>0</v>
      </c>
      <c r="M38" s="52">
        <f>Results!$E$7*'Baseline scenario'!M128+(1-Results!$E$7)*'Baseline scenario'!M41</f>
        <v>0</v>
      </c>
      <c r="N38" s="52">
        <f>Results!$E$7*'Baseline scenario'!N128+(1-Results!$E$7)*'Baseline scenario'!N41</f>
        <v>0</v>
      </c>
      <c r="O38" s="52">
        <f>Results!$E$7*'Baseline scenario'!O128+(1-Results!$E$7)*'Baseline scenario'!O41</f>
        <v>0</v>
      </c>
      <c r="P38" s="52">
        <f>Results!$E$7*'Baseline scenario'!P128+(1-Results!$E$7)*'Baseline scenario'!P41</f>
        <v>0</v>
      </c>
      <c r="Q38" s="52">
        <f>Results!$E$7*'Baseline scenario'!Q128+(1-Results!$E$7)*'Baseline scenario'!Q41</f>
        <v>0</v>
      </c>
      <c r="R38" s="52">
        <f>Results!$E$7*'Baseline scenario'!R128+(1-Results!$E$7)*'Baseline scenario'!R41</f>
        <v>0</v>
      </c>
      <c r="S38" s="52">
        <f>Results!$E$7*'Baseline scenario'!S128+(1-Results!$E$7)*'Baseline scenario'!S41</f>
        <v>0</v>
      </c>
      <c r="T38" s="52">
        <f>Results!$E$7*'Baseline scenario'!T128+(1-Results!$E$7)*'Baseline scenario'!T41</f>
        <v>0</v>
      </c>
      <c r="U38" s="52">
        <f>Results!$E$7*'Baseline scenario'!U128+(1-Results!$E$7)*'Baseline scenario'!U41</f>
        <v>0</v>
      </c>
      <c r="V38" s="52">
        <f>Results!$E$7*'Baseline scenario'!V128+(1-Results!$E$7)*'Baseline scenario'!V41</f>
        <v>0</v>
      </c>
      <c r="W38" s="75">
        <f>Results!$E$7*'Baseline scenario'!W128+(1-Results!$E$7)*'Baseline scenario'!W41</f>
        <v>0</v>
      </c>
    </row>
    <row r="39" spans="2:23" s="16" customFormat="1" x14ac:dyDescent="0.2">
      <c r="B39" s="288"/>
      <c r="C39" s="16" t="s">
        <v>24</v>
      </c>
      <c r="D39" s="52">
        <f>Results!$E$7*'Baseline scenario'!D129+(1-Results!$E$7)*'Baseline scenario'!D42</f>
        <v>0</v>
      </c>
      <c r="E39" s="52">
        <f>Results!$E$7*'Baseline scenario'!E129+(1-Results!$E$7)*'Baseline scenario'!E42</f>
        <v>0</v>
      </c>
      <c r="F39" s="52">
        <f>Results!$E$7*'Baseline scenario'!F129+(1-Results!$E$7)*'Baseline scenario'!F42</f>
        <v>0</v>
      </c>
      <c r="G39" s="52">
        <f>Results!$E$7*'Baseline scenario'!G129+(1-Results!$E$7)*'Baseline scenario'!G42</f>
        <v>0</v>
      </c>
      <c r="H39" s="52">
        <f>Results!$E$7*'Baseline scenario'!H129+(1-Results!$E$7)*'Baseline scenario'!H42</f>
        <v>0</v>
      </c>
      <c r="I39" s="52">
        <f>Results!$E$7*'Baseline scenario'!I129+(1-Results!$E$7)*'Baseline scenario'!I42</f>
        <v>0</v>
      </c>
      <c r="J39" s="52">
        <f>Results!$E$7*'Baseline scenario'!J129+(1-Results!$E$7)*'Baseline scenario'!J42</f>
        <v>0</v>
      </c>
      <c r="K39" s="52">
        <f>Results!$E$7*'Baseline scenario'!K129+(1-Results!$E$7)*'Baseline scenario'!K42</f>
        <v>0</v>
      </c>
      <c r="L39" s="52">
        <f>Results!$E$7*'Baseline scenario'!L129+(1-Results!$E$7)*'Baseline scenario'!L42</f>
        <v>0</v>
      </c>
      <c r="M39" s="52">
        <f>Results!$E$7*'Baseline scenario'!M129+(1-Results!$E$7)*'Baseline scenario'!M42</f>
        <v>0</v>
      </c>
      <c r="N39" s="52">
        <f>Results!$E$7*'Baseline scenario'!N129+(1-Results!$E$7)*'Baseline scenario'!N42</f>
        <v>0</v>
      </c>
      <c r="O39" s="52">
        <f>Results!$E$7*'Baseline scenario'!O129+(1-Results!$E$7)*'Baseline scenario'!O42</f>
        <v>0</v>
      </c>
      <c r="P39" s="52">
        <f>Results!$E$7*'Baseline scenario'!P129+(1-Results!$E$7)*'Baseline scenario'!P42</f>
        <v>0</v>
      </c>
      <c r="Q39" s="52">
        <f>Results!$E$7*'Baseline scenario'!Q129+(1-Results!$E$7)*'Baseline scenario'!Q42</f>
        <v>0</v>
      </c>
      <c r="R39" s="52">
        <f>Results!$E$7*'Baseline scenario'!R129+(1-Results!$E$7)*'Baseline scenario'!R42</f>
        <v>0</v>
      </c>
      <c r="S39" s="52">
        <f>Results!$E$7*'Baseline scenario'!S129+(1-Results!$E$7)*'Baseline scenario'!S42</f>
        <v>0</v>
      </c>
      <c r="T39" s="52">
        <f>Results!$E$7*'Baseline scenario'!T129+(1-Results!$E$7)*'Baseline scenario'!T42</f>
        <v>0</v>
      </c>
      <c r="U39" s="52">
        <f>Results!$E$7*'Baseline scenario'!U129+(1-Results!$E$7)*'Baseline scenario'!U42</f>
        <v>0</v>
      </c>
      <c r="V39" s="52">
        <f>Results!$E$7*'Baseline scenario'!V129+(1-Results!$E$7)*'Baseline scenario'!V42</f>
        <v>0</v>
      </c>
      <c r="W39" s="75">
        <f>Results!$E$7*'Baseline scenario'!W129+(1-Results!$E$7)*'Baseline scenario'!W42</f>
        <v>0</v>
      </c>
    </row>
    <row r="40" spans="2:23" s="16" customFormat="1" ht="16" x14ac:dyDescent="0.2">
      <c r="B40" s="288" t="s">
        <v>39</v>
      </c>
      <c r="C40" s="53" t="s">
        <v>26</v>
      </c>
      <c r="D40" s="52">
        <f>Results!$E$7*'Baseline scenario'!D130+(1-Results!$E$7)*'Baseline scenario'!D43</f>
        <v>0</v>
      </c>
      <c r="E40" s="52">
        <f>Results!$E$7*'Baseline scenario'!E130+(1-Results!$E$7)*'Baseline scenario'!E43</f>
        <v>0</v>
      </c>
      <c r="F40" s="52">
        <f>Results!$E$7*'Baseline scenario'!F130+(1-Results!$E$7)*'Baseline scenario'!F43</f>
        <v>0</v>
      </c>
      <c r="G40" s="52">
        <f>Results!$E$7*'Baseline scenario'!G130+(1-Results!$E$7)*'Baseline scenario'!G43</f>
        <v>0</v>
      </c>
      <c r="H40" s="52">
        <f>Results!$E$7*'Baseline scenario'!H130+(1-Results!$E$7)*'Baseline scenario'!H43</f>
        <v>0</v>
      </c>
      <c r="I40" s="52">
        <f>Results!$E$7*'Baseline scenario'!I130+(1-Results!$E$7)*'Baseline scenario'!I43</f>
        <v>0</v>
      </c>
      <c r="J40" s="52">
        <f>Results!$E$7*'Baseline scenario'!J130+(1-Results!$E$7)*'Baseline scenario'!J43</f>
        <v>0</v>
      </c>
      <c r="K40" s="52">
        <f>Results!$E$7*'Baseline scenario'!K130+(1-Results!$E$7)*'Baseline scenario'!K43</f>
        <v>0</v>
      </c>
      <c r="L40" s="52">
        <f>Results!$E$7*'Baseline scenario'!L130+(1-Results!$E$7)*'Baseline scenario'!L43</f>
        <v>0</v>
      </c>
      <c r="M40" s="52">
        <f>Results!$E$7*'Baseline scenario'!M130+(1-Results!$E$7)*'Baseline scenario'!M43</f>
        <v>0</v>
      </c>
      <c r="N40" s="52">
        <f>Results!$E$7*'Baseline scenario'!N130+(1-Results!$E$7)*'Baseline scenario'!N43</f>
        <v>0</v>
      </c>
      <c r="O40" s="52">
        <f>Results!$E$7*'Baseline scenario'!O130+(1-Results!$E$7)*'Baseline scenario'!O43</f>
        <v>0</v>
      </c>
      <c r="P40" s="52">
        <f>Results!$E$7*'Baseline scenario'!P130+(1-Results!$E$7)*'Baseline scenario'!P43</f>
        <v>0</v>
      </c>
      <c r="Q40" s="52">
        <f>Results!$E$7*'Baseline scenario'!Q130+(1-Results!$E$7)*'Baseline scenario'!Q43</f>
        <v>0</v>
      </c>
      <c r="R40" s="52">
        <f>Results!$E$7*'Baseline scenario'!R130+(1-Results!$E$7)*'Baseline scenario'!R43</f>
        <v>0</v>
      </c>
      <c r="S40" s="52">
        <f>Results!$E$7*'Baseline scenario'!S130+(1-Results!$E$7)*'Baseline scenario'!S43</f>
        <v>0</v>
      </c>
      <c r="T40" s="52">
        <f>Results!$E$7*'Baseline scenario'!T130+(1-Results!$E$7)*'Baseline scenario'!T43</f>
        <v>0</v>
      </c>
      <c r="U40" s="52">
        <f>Results!$E$7*'Baseline scenario'!U130+(1-Results!$E$7)*'Baseline scenario'!U43</f>
        <v>0</v>
      </c>
      <c r="V40" s="52">
        <f>Results!$E$7*'Baseline scenario'!V130+(1-Results!$E$7)*'Baseline scenario'!V43</f>
        <v>0</v>
      </c>
      <c r="W40" s="75">
        <f>Results!$E$7*'Baseline scenario'!W130+(1-Results!$E$7)*'Baseline scenario'!W43</f>
        <v>0</v>
      </c>
    </row>
    <row r="41" spans="2:23" s="16" customFormat="1" x14ac:dyDescent="0.2">
      <c r="B41" s="288"/>
      <c r="C41" s="16" t="s">
        <v>25</v>
      </c>
      <c r="D41" s="52">
        <f>Results!$E$7*'Baseline scenario'!D131+(1-Results!$E$7)*'Baseline scenario'!D44</f>
        <v>0</v>
      </c>
      <c r="E41" s="52">
        <f>Results!$E$7*'Baseline scenario'!E131+(1-Results!$E$7)*'Baseline scenario'!E44</f>
        <v>0</v>
      </c>
      <c r="F41" s="52">
        <f>Results!$E$7*'Baseline scenario'!F131+(1-Results!$E$7)*'Baseline scenario'!F44</f>
        <v>0</v>
      </c>
      <c r="G41" s="52">
        <f>Results!$E$7*'Baseline scenario'!G131+(1-Results!$E$7)*'Baseline scenario'!G44</f>
        <v>0</v>
      </c>
      <c r="H41" s="52">
        <f>Results!$E$7*'Baseline scenario'!H131+(1-Results!$E$7)*'Baseline scenario'!H44</f>
        <v>0</v>
      </c>
      <c r="I41" s="52">
        <f>Results!$E$7*'Baseline scenario'!I131+(1-Results!$E$7)*'Baseline scenario'!I44</f>
        <v>0</v>
      </c>
      <c r="J41" s="52">
        <f>Results!$E$7*'Baseline scenario'!J131+(1-Results!$E$7)*'Baseline scenario'!J44</f>
        <v>0</v>
      </c>
      <c r="K41" s="52">
        <f>Results!$E$7*'Baseline scenario'!K131+(1-Results!$E$7)*'Baseline scenario'!K44</f>
        <v>0</v>
      </c>
      <c r="L41" s="52">
        <f>Results!$E$7*'Baseline scenario'!L131+(1-Results!$E$7)*'Baseline scenario'!L44</f>
        <v>0</v>
      </c>
      <c r="M41" s="52">
        <f>Results!$E$7*'Baseline scenario'!M131+(1-Results!$E$7)*'Baseline scenario'!M44</f>
        <v>0</v>
      </c>
      <c r="N41" s="52">
        <f>Results!$E$7*'Baseline scenario'!N131+(1-Results!$E$7)*'Baseline scenario'!N44</f>
        <v>0</v>
      </c>
      <c r="O41" s="52">
        <f>Results!$E$7*'Baseline scenario'!O131+(1-Results!$E$7)*'Baseline scenario'!O44</f>
        <v>0</v>
      </c>
      <c r="P41" s="52">
        <f>Results!$E$7*'Baseline scenario'!P131+(1-Results!$E$7)*'Baseline scenario'!P44</f>
        <v>0</v>
      </c>
      <c r="Q41" s="52">
        <f>Results!$E$7*'Baseline scenario'!Q131+(1-Results!$E$7)*'Baseline scenario'!Q44</f>
        <v>0</v>
      </c>
      <c r="R41" s="52">
        <f>Results!$E$7*'Baseline scenario'!R131+(1-Results!$E$7)*'Baseline scenario'!R44</f>
        <v>0</v>
      </c>
      <c r="S41" s="52">
        <f>Results!$E$7*'Baseline scenario'!S131+(1-Results!$E$7)*'Baseline scenario'!S44</f>
        <v>0</v>
      </c>
      <c r="T41" s="52">
        <f>Results!$E$7*'Baseline scenario'!T131+(1-Results!$E$7)*'Baseline scenario'!T44</f>
        <v>0</v>
      </c>
      <c r="U41" s="52">
        <f>Results!$E$7*'Baseline scenario'!U131+(1-Results!$E$7)*'Baseline scenario'!U44</f>
        <v>0</v>
      </c>
      <c r="V41" s="52">
        <f>Results!$E$7*'Baseline scenario'!V131+(1-Results!$E$7)*'Baseline scenario'!V44</f>
        <v>0</v>
      </c>
      <c r="W41" s="75">
        <f>Results!$E$7*'Baseline scenario'!W131+(1-Results!$E$7)*'Baseline scenario'!W44</f>
        <v>0</v>
      </c>
    </row>
    <row r="42" spans="2:23" s="16" customFormat="1" x14ac:dyDescent="0.2">
      <c r="B42" s="288"/>
      <c r="C42" s="16" t="s">
        <v>24</v>
      </c>
      <c r="D42" s="52">
        <f>Results!$E$7*'Baseline scenario'!D132+(1-Results!$E$7)*'Baseline scenario'!D45</f>
        <v>0</v>
      </c>
      <c r="E42" s="52">
        <f>Results!$E$7*'Baseline scenario'!E132+(1-Results!$E$7)*'Baseline scenario'!E45</f>
        <v>0</v>
      </c>
      <c r="F42" s="52">
        <f>Results!$E$7*'Baseline scenario'!F132+(1-Results!$E$7)*'Baseline scenario'!F45</f>
        <v>0</v>
      </c>
      <c r="G42" s="52">
        <f>Results!$E$7*'Baseline scenario'!G132+(1-Results!$E$7)*'Baseline scenario'!G45</f>
        <v>0</v>
      </c>
      <c r="H42" s="52">
        <f>Results!$E$7*'Baseline scenario'!H132+(1-Results!$E$7)*'Baseline scenario'!H45</f>
        <v>0</v>
      </c>
      <c r="I42" s="52">
        <f>Results!$E$7*'Baseline scenario'!I132+(1-Results!$E$7)*'Baseline scenario'!I45</f>
        <v>0</v>
      </c>
      <c r="J42" s="52">
        <f>Results!$E$7*'Baseline scenario'!J132+(1-Results!$E$7)*'Baseline scenario'!J45</f>
        <v>0</v>
      </c>
      <c r="K42" s="52">
        <f>Results!$E$7*'Baseline scenario'!K132+(1-Results!$E$7)*'Baseline scenario'!K45</f>
        <v>0</v>
      </c>
      <c r="L42" s="52">
        <f>Results!$E$7*'Baseline scenario'!L132+(1-Results!$E$7)*'Baseline scenario'!L45</f>
        <v>0</v>
      </c>
      <c r="M42" s="52">
        <f>Results!$E$7*'Baseline scenario'!M132+(1-Results!$E$7)*'Baseline scenario'!M45</f>
        <v>0</v>
      </c>
      <c r="N42" s="52">
        <f>Results!$E$7*'Baseline scenario'!N132+(1-Results!$E$7)*'Baseline scenario'!N45</f>
        <v>0</v>
      </c>
      <c r="O42" s="52">
        <f>Results!$E$7*'Baseline scenario'!O132+(1-Results!$E$7)*'Baseline scenario'!O45</f>
        <v>0</v>
      </c>
      <c r="P42" s="52">
        <f>Results!$E$7*'Baseline scenario'!P132+(1-Results!$E$7)*'Baseline scenario'!P45</f>
        <v>0</v>
      </c>
      <c r="Q42" s="52">
        <f>Results!$E$7*'Baseline scenario'!Q132+(1-Results!$E$7)*'Baseline scenario'!Q45</f>
        <v>0</v>
      </c>
      <c r="R42" s="52">
        <f>Results!$E$7*'Baseline scenario'!R132+(1-Results!$E$7)*'Baseline scenario'!R45</f>
        <v>0</v>
      </c>
      <c r="S42" s="52">
        <f>Results!$E$7*'Baseline scenario'!S132+(1-Results!$E$7)*'Baseline scenario'!S45</f>
        <v>0</v>
      </c>
      <c r="T42" s="52">
        <f>Results!$E$7*'Baseline scenario'!T132+(1-Results!$E$7)*'Baseline scenario'!T45</f>
        <v>0</v>
      </c>
      <c r="U42" s="52">
        <f>Results!$E$7*'Baseline scenario'!U132+(1-Results!$E$7)*'Baseline scenario'!U45</f>
        <v>0</v>
      </c>
      <c r="V42" s="52">
        <f>Results!$E$7*'Baseline scenario'!V132+(1-Results!$E$7)*'Baseline scenario'!V45</f>
        <v>0</v>
      </c>
      <c r="W42" s="75">
        <f>Results!$E$7*'Baseline scenario'!W132+(1-Results!$E$7)*'Baseline scenario'!W45</f>
        <v>0</v>
      </c>
    </row>
    <row r="43" spans="2:23" s="16" customFormat="1" ht="16" x14ac:dyDescent="0.2">
      <c r="B43" s="288" t="s">
        <v>40</v>
      </c>
      <c r="C43" s="53" t="s">
        <v>26</v>
      </c>
      <c r="D43" s="52">
        <f>Results!$E$7*'Baseline scenario'!D133+(1-Results!$E$7)*'Baseline scenario'!D46</f>
        <v>0</v>
      </c>
      <c r="E43" s="52">
        <f>Results!$E$7*'Baseline scenario'!E133+(1-Results!$E$7)*'Baseline scenario'!E46</f>
        <v>0</v>
      </c>
      <c r="F43" s="52">
        <f>Results!$E$7*'Baseline scenario'!F133+(1-Results!$E$7)*'Baseline scenario'!F46</f>
        <v>0</v>
      </c>
      <c r="G43" s="52">
        <f>Results!$E$7*'Baseline scenario'!G133+(1-Results!$E$7)*'Baseline scenario'!G46</f>
        <v>0</v>
      </c>
      <c r="H43" s="52">
        <f>Results!$E$7*'Baseline scenario'!H133+(1-Results!$E$7)*'Baseline scenario'!H46</f>
        <v>0</v>
      </c>
      <c r="I43" s="52">
        <f>Results!$E$7*'Baseline scenario'!I133+(1-Results!$E$7)*'Baseline scenario'!I46</f>
        <v>0</v>
      </c>
      <c r="J43" s="52">
        <f>Results!$E$7*'Baseline scenario'!J133+(1-Results!$E$7)*'Baseline scenario'!J46</f>
        <v>0</v>
      </c>
      <c r="K43" s="52">
        <f>Results!$E$7*'Baseline scenario'!K133+(1-Results!$E$7)*'Baseline scenario'!K46</f>
        <v>0</v>
      </c>
      <c r="L43" s="52">
        <f>Results!$E$7*'Baseline scenario'!L133+(1-Results!$E$7)*'Baseline scenario'!L46</f>
        <v>0</v>
      </c>
      <c r="M43" s="52">
        <f>Results!$E$7*'Baseline scenario'!M133+(1-Results!$E$7)*'Baseline scenario'!M46</f>
        <v>0</v>
      </c>
      <c r="N43" s="52">
        <f>Results!$E$7*'Baseline scenario'!N133+(1-Results!$E$7)*'Baseline scenario'!N46</f>
        <v>0</v>
      </c>
      <c r="O43" s="52">
        <f>Results!$E$7*'Baseline scenario'!O133+(1-Results!$E$7)*'Baseline scenario'!O46</f>
        <v>0</v>
      </c>
      <c r="P43" s="52">
        <f>Results!$E$7*'Baseline scenario'!P133+(1-Results!$E$7)*'Baseline scenario'!P46</f>
        <v>0</v>
      </c>
      <c r="Q43" s="52">
        <f>Results!$E$7*'Baseline scenario'!Q133+(1-Results!$E$7)*'Baseline scenario'!Q46</f>
        <v>0</v>
      </c>
      <c r="R43" s="52">
        <f>Results!$E$7*'Baseline scenario'!R133+(1-Results!$E$7)*'Baseline scenario'!R46</f>
        <v>0</v>
      </c>
      <c r="S43" s="52">
        <f>Results!$E$7*'Baseline scenario'!S133+(1-Results!$E$7)*'Baseline scenario'!S46</f>
        <v>0</v>
      </c>
      <c r="T43" s="52">
        <f>Results!$E$7*'Baseline scenario'!T133+(1-Results!$E$7)*'Baseline scenario'!T46</f>
        <v>0</v>
      </c>
      <c r="U43" s="52">
        <f>Results!$E$7*'Baseline scenario'!U133+(1-Results!$E$7)*'Baseline scenario'!U46</f>
        <v>0</v>
      </c>
      <c r="V43" s="52">
        <f>Results!$E$7*'Baseline scenario'!V133+(1-Results!$E$7)*'Baseline scenario'!V46</f>
        <v>0</v>
      </c>
      <c r="W43" s="75">
        <f>Results!$E$7*'Baseline scenario'!W133+(1-Results!$E$7)*'Baseline scenario'!W46</f>
        <v>0</v>
      </c>
    </row>
    <row r="44" spans="2:23" s="16" customFormat="1" x14ac:dyDescent="0.2">
      <c r="B44" s="288"/>
      <c r="C44" s="16" t="s">
        <v>25</v>
      </c>
      <c r="D44" s="52">
        <f>Results!$E$7*'Baseline scenario'!D134+(1-Results!$E$7)*'Baseline scenario'!D47</f>
        <v>0</v>
      </c>
      <c r="E44" s="52">
        <f>Results!$E$7*'Baseline scenario'!E134+(1-Results!$E$7)*'Baseline scenario'!E47</f>
        <v>0</v>
      </c>
      <c r="F44" s="52">
        <f>Results!$E$7*'Baseline scenario'!F134+(1-Results!$E$7)*'Baseline scenario'!F47</f>
        <v>0</v>
      </c>
      <c r="G44" s="52">
        <f>Results!$E$7*'Baseline scenario'!G134+(1-Results!$E$7)*'Baseline scenario'!G47</f>
        <v>0</v>
      </c>
      <c r="H44" s="52">
        <f>Results!$E$7*'Baseline scenario'!H134+(1-Results!$E$7)*'Baseline scenario'!H47</f>
        <v>0</v>
      </c>
      <c r="I44" s="52">
        <f>Results!$E$7*'Baseline scenario'!I134+(1-Results!$E$7)*'Baseline scenario'!I47</f>
        <v>0</v>
      </c>
      <c r="J44" s="52">
        <f>Results!$E$7*'Baseline scenario'!J134+(1-Results!$E$7)*'Baseline scenario'!J47</f>
        <v>0</v>
      </c>
      <c r="K44" s="52">
        <f>Results!$E$7*'Baseline scenario'!K134+(1-Results!$E$7)*'Baseline scenario'!K47</f>
        <v>0</v>
      </c>
      <c r="L44" s="52">
        <f>Results!$E$7*'Baseline scenario'!L134+(1-Results!$E$7)*'Baseline scenario'!L47</f>
        <v>0</v>
      </c>
      <c r="M44" s="52">
        <f>Results!$E$7*'Baseline scenario'!M134+(1-Results!$E$7)*'Baseline scenario'!M47</f>
        <v>0</v>
      </c>
      <c r="N44" s="52">
        <f>Results!$E$7*'Baseline scenario'!N134+(1-Results!$E$7)*'Baseline scenario'!N47</f>
        <v>0</v>
      </c>
      <c r="O44" s="52">
        <f>Results!$E$7*'Baseline scenario'!O134+(1-Results!$E$7)*'Baseline scenario'!O47</f>
        <v>0</v>
      </c>
      <c r="P44" s="52">
        <f>Results!$E$7*'Baseline scenario'!P134+(1-Results!$E$7)*'Baseline scenario'!P47</f>
        <v>0</v>
      </c>
      <c r="Q44" s="52">
        <f>Results!$E$7*'Baseline scenario'!Q134+(1-Results!$E$7)*'Baseline scenario'!Q47</f>
        <v>0</v>
      </c>
      <c r="R44" s="52">
        <f>Results!$E$7*'Baseline scenario'!R134+(1-Results!$E$7)*'Baseline scenario'!R47</f>
        <v>0</v>
      </c>
      <c r="S44" s="52">
        <f>Results!$E$7*'Baseline scenario'!S134+(1-Results!$E$7)*'Baseline scenario'!S47</f>
        <v>0</v>
      </c>
      <c r="T44" s="52">
        <f>Results!$E$7*'Baseline scenario'!T134+(1-Results!$E$7)*'Baseline scenario'!T47</f>
        <v>0</v>
      </c>
      <c r="U44" s="52">
        <f>Results!$E$7*'Baseline scenario'!U134+(1-Results!$E$7)*'Baseline scenario'!U47</f>
        <v>0</v>
      </c>
      <c r="V44" s="52">
        <f>Results!$E$7*'Baseline scenario'!V134+(1-Results!$E$7)*'Baseline scenario'!V47</f>
        <v>0</v>
      </c>
      <c r="W44" s="75">
        <f>Results!$E$7*'Baseline scenario'!W134+(1-Results!$E$7)*'Baseline scenario'!W47</f>
        <v>0</v>
      </c>
    </row>
    <row r="45" spans="2:23" s="16" customFormat="1" x14ac:dyDescent="0.2">
      <c r="B45" s="288"/>
      <c r="C45" s="16" t="s">
        <v>24</v>
      </c>
      <c r="D45" s="52">
        <f>Results!$E$7*'Baseline scenario'!D135+(1-Results!$E$7)*'Baseline scenario'!D48</f>
        <v>0</v>
      </c>
      <c r="E45" s="52">
        <f>Results!$E$7*'Baseline scenario'!E135+(1-Results!$E$7)*'Baseline scenario'!E48</f>
        <v>0</v>
      </c>
      <c r="F45" s="52">
        <f>Results!$E$7*'Baseline scenario'!F135+(1-Results!$E$7)*'Baseline scenario'!F48</f>
        <v>0</v>
      </c>
      <c r="G45" s="52">
        <f>Results!$E$7*'Baseline scenario'!G135+(1-Results!$E$7)*'Baseline scenario'!G48</f>
        <v>0</v>
      </c>
      <c r="H45" s="52">
        <f>Results!$E$7*'Baseline scenario'!H135+(1-Results!$E$7)*'Baseline scenario'!H48</f>
        <v>0</v>
      </c>
      <c r="I45" s="52">
        <f>Results!$E$7*'Baseline scenario'!I135+(1-Results!$E$7)*'Baseline scenario'!I48</f>
        <v>0</v>
      </c>
      <c r="J45" s="52">
        <f>Results!$E$7*'Baseline scenario'!J135+(1-Results!$E$7)*'Baseline scenario'!J48</f>
        <v>0</v>
      </c>
      <c r="K45" s="52">
        <f>Results!$E$7*'Baseline scenario'!K135+(1-Results!$E$7)*'Baseline scenario'!K48</f>
        <v>0</v>
      </c>
      <c r="L45" s="52">
        <f>Results!$E$7*'Baseline scenario'!L135+(1-Results!$E$7)*'Baseline scenario'!L48</f>
        <v>0</v>
      </c>
      <c r="M45" s="52">
        <f>Results!$E$7*'Baseline scenario'!M135+(1-Results!$E$7)*'Baseline scenario'!M48</f>
        <v>0</v>
      </c>
      <c r="N45" s="52">
        <f>Results!$E$7*'Baseline scenario'!N135+(1-Results!$E$7)*'Baseline scenario'!N48</f>
        <v>0</v>
      </c>
      <c r="O45" s="52">
        <f>Results!$E$7*'Baseline scenario'!O135+(1-Results!$E$7)*'Baseline scenario'!O48</f>
        <v>0</v>
      </c>
      <c r="P45" s="52">
        <f>Results!$E$7*'Baseline scenario'!P135+(1-Results!$E$7)*'Baseline scenario'!P48</f>
        <v>0</v>
      </c>
      <c r="Q45" s="52">
        <f>Results!$E$7*'Baseline scenario'!Q135+(1-Results!$E$7)*'Baseline scenario'!Q48</f>
        <v>0</v>
      </c>
      <c r="R45" s="52">
        <f>Results!$E$7*'Baseline scenario'!R135+(1-Results!$E$7)*'Baseline scenario'!R48</f>
        <v>0</v>
      </c>
      <c r="S45" s="52">
        <f>Results!$E$7*'Baseline scenario'!S135+(1-Results!$E$7)*'Baseline scenario'!S48</f>
        <v>0</v>
      </c>
      <c r="T45" s="52">
        <f>Results!$E$7*'Baseline scenario'!T135+(1-Results!$E$7)*'Baseline scenario'!T48</f>
        <v>0</v>
      </c>
      <c r="U45" s="52">
        <f>Results!$E$7*'Baseline scenario'!U135+(1-Results!$E$7)*'Baseline scenario'!U48</f>
        <v>0</v>
      </c>
      <c r="V45" s="52">
        <f>Results!$E$7*'Baseline scenario'!V135+(1-Results!$E$7)*'Baseline scenario'!V48</f>
        <v>0</v>
      </c>
      <c r="W45" s="75">
        <f>Results!$E$7*'Baseline scenario'!W135+(1-Results!$E$7)*'Baseline scenario'!W48</f>
        <v>0</v>
      </c>
    </row>
    <row r="46" spans="2:23" s="16" customFormat="1" ht="16" x14ac:dyDescent="0.2">
      <c r="B46" s="288" t="s">
        <v>41</v>
      </c>
      <c r="C46" s="53" t="s">
        <v>26</v>
      </c>
      <c r="D46" s="52">
        <f>Results!$E$7*'Baseline scenario'!D136+(1-Results!$E$7)*'Baseline scenario'!D49</f>
        <v>0</v>
      </c>
      <c r="E46" s="52">
        <f>Results!$E$7*'Baseline scenario'!E136+(1-Results!$E$7)*'Baseline scenario'!E49</f>
        <v>0</v>
      </c>
      <c r="F46" s="52">
        <f>Results!$E$7*'Baseline scenario'!F136+(1-Results!$E$7)*'Baseline scenario'!F49</f>
        <v>0</v>
      </c>
      <c r="G46" s="52">
        <f>Results!$E$7*'Baseline scenario'!G136+(1-Results!$E$7)*'Baseline scenario'!G49</f>
        <v>0</v>
      </c>
      <c r="H46" s="52">
        <f>Results!$E$7*'Baseline scenario'!H136+(1-Results!$E$7)*'Baseline scenario'!H49</f>
        <v>0</v>
      </c>
      <c r="I46" s="52">
        <f>Results!$E$7*'Baseline scenario'!I136+(1-Results!$E$7)*'Baseline scenario'!I49</f>
        <v>0</v>
      </c>
      <c r="J46" s="52">
        <f>Results!$E$7*'Baseline scenario'!J136+(1-Results!$E$7)*'Baseline scenario'!J49</f>
        <v>0</v>
      </c>
      <c r="K46" s="52">
        <f>Results!$E$7*'Baseline scenario'!K136+(1-Results!$E$7)*'Baseline scenario'!K49</f>
        <v>0</v>
      </c>
      <c r="L46" s="52">
        <f>Results!$E$7*'Baseline scenario'!L136+(1-Results!$E$7)*'Baseline scenario'!L49</f>
        <v>0</v>
      </c>
      <c r="M46" s="52">
        <f>Results!$E$7*'Baseline scenario'!M136+(1-Results!$E$7)*'Baseline scenario'!M49</f>
        <v>0</v>
      </c>
      <c r="N46" s="52">
        <f>Results!$E$7*'Baseline scenario'!N136+(1-Results!$E$7)*'Baseline scenario'!N49</f>
        <v>0</v>
      </c>
      <c r="O46" s="52">
        <f>Results!$E$7*'Baseline scenario'!O136+(1-Results!$E$7)*'Baseline scenario'!O49</f>
        <v>0</v>
      </c>
      <c r="P46" s="52">
        <f>Results!$E$7*'Baseline scenario'!P136+(1-Results!$E$7)*'Baseline scenario'!P49</f>
        <v>0</v>
      </c>
      <c r="Q46" s="52">
        <f>Results!$E$7*'Baseline scenario'!Q136+(1-Results!$E$7)*'Baseline scenario'!Q49</f>
        <v>0</v>
      </c>
      <c r="R46" s="52">
        <f>Results!$E$7*'Baseline scenario'!R136+(1-Results!$E$7)*'Baseline scenario'!R49</f>
        <v>0</v>
      </c>
      <c r="S46" s="52">
        <f>Results!$E$7*'Baseline scenario'!S136+(1-Results!$E$7)*'Baseline scenario'!S49</f>
        <v>0</v>
      </c>
      <c r="T46" s="52">
        <f>Results!$E$7*'Baseline scenario'!T136+(1-Results!$E$7)*'Baseline scenario'!T49</f>
        <v>0</v>
      </c>
      <c r="U46" s="52">
        <f>Results!$E$7*'Baseline scenario'!U136+(1-Results!$E$7)*'Baseline scenario'!U49</f>
        <v>0</v>
      </c>
      <c r="V46" s="52">
        <f>Results!$E$7*'Baseline scenario'!V136+(1-Results!$E$7)*'Baseline scenario'!V49</f>
        <v>0</v>
      </c>
      <c r="W46" s="75">
        <f>Results!$E$7*'Baseline scenario'!W136+(1-Results!$E$7)*'Baseline scenario'!W49</f>
        <v>0</v>
      </c>
    </row>
    <row r="47" spans="2:23" s="16" customFormat="1" x14ac:dyDescent="0.2">
      <c r="B47" s="288"/>
      <c r="C47" s="16" t="s">
        <v>25</v>
      </c>
      <c r="D47" s="52">
        <f>Results!$E$7*'Baseline scenario'!D137+(1-Results!$E$7)*'Baseline scenario'!D50</f>
        <v>0</v>
      </c>
      <c r="E47" s="52">
        <f>Results!$E$7*'Baseline scenario'!E137+(1-Results!$E$7)*'Baseline scenario'!E50</f>
        <v>0</v>
      </c>
      <c r="F47" s="52">
        <f>Results!$E$7*'Baseline scenario'!F137+(1-Results!$E$7)*'Baseline scenario'!F50</f>
        <v>0</v>
      </c>
      <c r="G47" s="52">
        <f>Results!$E$7*'Baseline scenario'!G137+(1-Results!$E$7)*'Baseline scenario'!G50</f>
        <v>0</v>
      </c>
      <c r="H47" s="52">
        <f>Results!$E$7*'Baseline scenario'!H137+(1-Results!$E$7)*'Baseline scenario'!H50</f>
        <v>0</v>
      </c>
      <c r="I47" s="52">
        <f>Results!$E$7*'Baseline scenario'!I137+(1-Results!$E$7)*'Baseline scenario'!I50</f>
        <v>0</v>
      </c>
      <c r="J47" s="52">
        <f>Results!$E$7*'Baseline scenario'!J137+(1-Results!$E$7)*'Baseline scenario'!J50</f>
        <v>0</v>
      </c>
      <c r="K47" s="52">
        <f>Results!$E$7*'Baseline scenario'!K137+(1-Results!$E$7)*'Baseline scenario'!K50</f>
        <v>0</v>
      </c>
      <c r="L47" s="52">
        <f>Results!$E$7*'Baseline scenario'!L137+(1-Results!$E$7)*'Baseline scenario'!L50</f>
        <v>0</v>
      </c>
      <c r="M47" s="52">
        <f>Results!$E$7*'Baseline scenario'!M137+(1-Results!$E$7)*'Baseline scenario'!M50</f>
        <v>0</v>
      </c>
      <c r="N47" s="52">
        <f>Results!$E$7*'Baseline scenario'!N137+(1-Results!$E$7)*'Baseline scenario'!N50</f>
        <v>0</v>
      </c>
      <c r="O47" s="52">
        <f>Results!$E$7*'Baseline scenario'!O137+(1-Results!$E$7)*'Baseline scenario'!O50</f>
        <v>0</v>
      </c>
      <c r="P47" s="52">
        <f>Results!$E$7*'Baseline scenario'!P137+(1-Results!$E$7)*'Baseline scenario'!P50</f>
        <v>0</v>
      </c>
      <c r="Q47" s="52">
        <f>Results!$E$7*'Baseline scenario'!Q137+(1-Results!$E$7)*'Baseline scenario'!Q50</f>
        <v>0</v>
      </c>
      <c r="R47" s="52">
        <f>Results!$E$7*'Baseline scenario'!R137+(1-Results!$E$7)*'Baseline scenario'!R50</f>
        <v>0</v>
      </c>
      <c r="S47" s="52">
        <f>Results!$E$7*'Baseline scenario'!S137+(1-Results!$E$7)*'Baseline scenario'!S50</f>
        <v>0</v>
      </c>
      <c r="T47" s="52">
        <f>Results!$E$7*'Baseline scenario'!T137+(1-Results!$E$7)*'Baseline scenario'!T50</f>
        <v>0</v>
      </c>
      <c r="U47" s="52">
        <f>Results!$E$7*'Baseline scenario'!U137+(1-Results!$E$7)*'Baseline scenario'!U50</f>
        <v>0</v>
      </c>
      <c r="V47" s="52">
        <f>Results!$E$7*'Baseline scenario'!V137+(1-Results!$E$7)*'Baseline scenario'!V50</f>
        <v>0</v>
      </c>
      <c r="W47" s="75">
        <f>Results!$E$7*'Baseline scenario'!W137+(1-Results!$E$7)*'Baseline scenario'!W50</f>
        <v>0</v>
      </c>
    </row>
    <row r="48" spans="2:23" s="16" customFormat="1" x14ac:dyDescent="0.2">
      <c r="B48" s="288"/>
      <c r="C48" s="16" t="s">
        <v>24</v>
      </c>
      <c r="D48" s="52">
        <f>Results!$E$7*'Baseline scenario'!D138+(1-Results!$E$7)*'Baseline scenario'!D51</f>
        <v>0</v>
      </c>
      <c r="E48" s="52">
        <f>Results!$E$7*'Baseline scenario'!E138+(1-Results!$E$7)*'Baseline scenario'!E51</f>
        <v>0</v>
      </c>
      <c r="F48" s="52">
        <f>Results!$E$7*'Baseline scenario'!F138+(1-Results!$E$7)*'Baseline scenario'!F51</f>
        <v>0</v>
      </c>
      <c r="G48" s="52">
        <f>Results!$E$7*'Baseline scenario'!G138+(1-Results!$E$7)*'Baseline scenario'!G51</f>
        <v>0</v>
      </c>
      <c r="H48" s="52">
        <f>Results!$E$7*'Baseline scenario'!H138+(1-Results!$E$7)*'Baseline scenario'!H51</f>
        <v>0</v>
      </c>
      <c r="I48" s="52">
        <f>Results!$E$7*'Baseline scenario'!I138+(1-Results!$E$7)*'Baseline scenario'!I51</f>
        <v>0</v>
      </c>
      <c r="J48" s="52">
        <f>Results!$E$7*'Baseline scenario'!J138+(1-Results!$E$7)*'Baseline scenario'!J51</f>
        <v>0</v>
      </c>
      <c r="K48" s="52">
        <f>Results!$E$7*'Baseline scenario'!K138+(1-Results!$E$7)*'Baseline scenario'!K51</f>
        <v>0</v>
      </c>
      <c r="L48" s="52">
        <f>Results!$E$7*'Baseline scenario'!L138+(1-Results!$E$7)*'Baseline scenario'!L51</f>
        <v>0</v>
      </c>
      <c r="M48" s="52">
        <f>Results!$E$7*'Baseline scenario'!M138+(1-Results!$E$7)*'Baseline scenario'!M51</f>
        <v>0</v>
      </c>
      <c r="N48" s="52">
        <f>Results!$E$7*'Baseline scenario'!N138+(1-Results!$E$7)*'Baseline scenario'!N51</f>
        <v>0</v>
      </c>
      <c r="O48" s="52">
        <f>Results!$E$7*'Baseline scenario'!O138+(1-Results!$E$7)*'Baseline scenario'!O51</f>
        <v>0</v>
      </c>
      <c r="P48" s="52">
        <f>Results!$E$7*'Baseline scenario'!P138+(1-Results!$E$7)*'Baseline scenario'!P51</f>
        <v>0</v>
      </c>
      <c r="Q48" s="52">
        <f>Results!$E$7*'Baseline scenario'!Q138+(1-Results!$E$7)*'Baseline scenario'!Q51</f>
        <v>0</v>
      </c>
      <c r="R48" s="52">
        <f>Results!$E$7*'Baseline scenario'!R138+(1-Results!$E$7)*'Baseline scenario'!R51</f>
        <v>0</v>
      </c>
      <c r="S48" s="52">
        <f>Results!$E$7*'Baseline scenario'!S138+(1-Results!$E$7)*'Baseline scenario'!S51</f>
        <v>0</v>
      </c>
      <c r="T48" s="52">
        <f>Results!$E$7*'Baseline scenario'!T138+(1-Results!$E$7)*'Baseline scenario'!T51</f>
        <v>0</v>
      </c>
      <c r="U48" s="52">
        <f>Results!$E$7*'Baseline scenario'!U138+(1-Results!$E$7)*'Baseline scenario'!U51</f>
        <v>0</v>
      </c>
      <c r="V48" s="52">
        <f>Results!$E$7*'Baseline scenario'!V138+(1-Results!$E$7)*'Baseline scenario'!V51</f>
        <v>0</v>
      </c>
      <c r="W48" s="75">
        <f>Results!$E$7*'Baseline scenario'!W138+(1-Results!$E$7)*'Baseline scenario'!W51</f>
        <v>0</v>
      </c>
    </row>
    <row r="49" spans="2:23" s="16" customFormat="1" ht="16" x14ac:dyDescent="0.2">
      <c r="B49" s="288" t="s">
        <v>42</v>
      </c>
      <c r="C49" s="53" t="s">
        <v>26</v>
      </c>
      <c r="D49" s="52">
        <f>Results!$E$7*'Baseline scenario'!D139+(1-Results!$E$7)*'Baseline scenario'!D52</f>
        <v>0</v>
      </c>
      <c r="E49" s="52">
        <f>Results!$E$7*'Baseline scenario'!E139+(1-Results!$E$7)*'Baseline scenario'!E52</f>
        <v>0</v>
      </c>
      <c r="F49" s="52">
        <f>Results!$E$7*'Baseline scenario'!F139+(1-Results!$E$7)*'Baseline scenario'!F52</f>
        <v>0</v>
      </c>
      <c r="G49" s="52">
        <f>Results!$E$7*'Baseline scenario'!G139+(1-Results!$E$7)*'Baseline scenario'!G52</f>
        <v>0</v>
      </c>
      <c r="H49" s="52">
        <f>Results!$E$7*'Baseline scenario'!H139+(1-Results!$E$7)*'Baseline scenario'!H52</f>
        <v>0</v>
      </c>
      <c r="I49" s="52">
        <f>Results!$E$7*'Baseline scenario'!I139+(1-Results!$E$7)*'Baseline scenario'!I52</f>
        <v>0</v>
      </c>
      <c r="J49" s="52">
        <f>Results!$E$7*'Baseline scenario'!J139+(1-Results!$E$7)*'Baseline scenario'!J52</f>
        <v>0</v>
      </c>
      <c r="K49" s="52">
        <f>Results!$E$7*'Baseline scenario'!K139+(1-Results!$E$7)*'Baseline scenario'!K52</f>
        <v>0</v>
      </c>
      <c r="L49" s="52">
        <f>Results!$E$7*'Baseline scenario'!L139+(1-Results!$E$7)*'Baseline scenario'!L52</f>
        <v>0</v>
      </c>
      <c r="M49" s="52">
        <f>Results!$E$7*'Baseline scenario'!M139+(1-Results!$E$7)*'Baseline scenario'!M52</f>
        <v>0</v>
      </c>
      <c r="N49" s="52">
        <f>Results!$E$7*'Baseline scenario'!N139+(1-Results!$E$7)*'Baseline scenario'!N52</f>
        <v>0</v>
      </c>
      <c r="O49" s="52">
        <f>Results!$E$7*'Baseline scenario'!O139+(1-Results!$E$7)*'Baseline scenario'!O52</f>
        <v>0</v>
      </c>
      <c r="P49" s="52">
        <f>Results!$E$7*'Baseline scenario'!P139+(1-Results!$E$7)*'Baseline scenario'!P52</f>
        <v>0</v>
      </c>
      <c r="Q49" s="52">
        <f>Results!$E$7*'Baseline scenario'!Q139+(1-Results!$E$7)*'Baseline scenario'!Q52</f>
        <v>0</v>
      </c>
      <c r="R49" s="52">
        <f>Results!$E$7*'Baseline scenario'!R139+(1-Results!$E$7)*'Baseline scenario'!R52</f>
        <v>0</v>
      </c>
      <c r="S49" s="52">
        <f>Results!$E$7*'Baseline scenario'!S139+(1-Results!$E$7)*'Baseline scenario'!S52</f>
        <v>0</v>
      </c>
      <c r="T49" s="52">
        <f>Results!$E$7*'Baseline scenario'!T139+(1-Results!$E$7)*'Baseline scenario'!T52</f>
        <v>0</v>
      </c>
      <c r="U49" s="52">
        <f>Results!$E$7*'Baseline scenario'!U139+(1-Results!$E$7)*'Baseline scenario'!U52</f>
        <v>0</v>
      </c>
      <c r="V49" s="52">
        <f>Results!$E$7*'Baseline scenario'!V139+(1-Results!$E$7)*'Baseline scenario'!V52</f>
        <v>0</v>
      </c>
      <c r="W49" s="75">
        <f>Results!$E$7*'Baseline scenario'!W139+(1-Results!$E$7)*'Baseline scenario'!W52</f>
        <v>0</v>
      </c>
    </row>
    <row r="50" spans="2:23" s="16" customFormat="1" x14ac:dyDescent="0.2">
      <c r="B50" s="288"/>
      <c r="C50" s="16" t="s">
        <v>25</v>
      </c>
      <c r="D50" s="52">
        <f>Results!$E$7*'Baseline scenario'!D140+(1-Results!$E$7)*'Baseline scenario'!D53</f>
        <v>0</v>
      </c>
      <c r="E50" s="52">
        <f>Results!$E$7*'Baseline scenario'!E140+(1-Results!$E$7)*'Baseline scenario'!E53</f>
        <v>0</v>
      </c>
      <c r="F50" s="52">
        <f>Results!$E$7*'Baseline scenario'!F140+(1-Results!$E$7)*'Baseline scenario'!F53</f>
        <v>0</v>
      </c>
      <c r="G50" s="52">
        <f>Results!$E$7*'Baseline scenario'!G140+(1-Results!$E$7)*'Baseline scenario'!G53</f>
        <v>0</v>
      </c>
      <c r="H50" s="52">
        <f>Results!$E$7*'Baseline scenario'!H140+(1-Results!$E$7)*'Baseline scenario'!H53</f>
        <v>0</v>
      </c>
      <c r="I50" s="52">
        <f>Results!$E$7*'Baseline scenario'!I140+(1-Results!$E$7)*'Baseline scenario'!I53</f>
        <v>0</v>
      </c>
      <c r="J50" s="52">
        <f>Results!$E$7*'Baseline scenario'!J140+(1-Results!$E$7)*'Baseline scenario'!J53</f>
        <v>0</v>
      </c>
      <c r="K50" s="52">
        <f>Results!$E$7*'Baseline scenario'!K140+(1-Results!$E$7)*'Baseline scenario'!K53</f>
        <v>0</v>
      </c>
      <c r="L50" s="52">
        <f>Results!$E$7*'Baseline scenario'!L140+(1-Results!$E$7)*'Baseline scenario'!L53</f>
        <v>0</v>
      </c>
      <c r="M50" s="52">
        <f>Results!$E$7*'Baseline scenario'!M140+(1-Results!$E$7)*'Baseline scenario'!M53</f>
        <v>0</v>
      </c>
      <c r="N50" s="52">
        <f>Results!$E$7*'Baseline scenario'!N140+(1-Results!$E$7)*'Baseline scenario'!N53</f>
        <v>0</v>
      </c>
      <c r="O50" s="52">
        <f>Results!$E$7*'Baseline scenario'!O140+(1-Results!$E$7)*'Baseline scenario'!O53</f>
        <v>0</v>
      </c>
      <c r="P50" s="52">
        <f>Results!$E$7*'Baseline scenario'!P140+(1-Results!$E$7)*'Baseline scenario'!P53</f>
        <v>0</v>
      </c>
      <c r="Q50" s="52">
        <f>Results!$E$7*'Baseline scenario'!Q140+(1-Results!$E$7)*'Baseline scenario'!Q53</f>
        <v>0</v>
      </c>
      <c r="R50" s="52">
        <f>Results!$E$7*'Baseline scenario'!R140+(1-Results!$E$7)*'Baseline scenario'!R53</f>
        <v>0</v>
      </c>
      <c r="S50" s="52">
        <f>Results!$E$7*'Baseline scenario'!S140+(1-Results!$E$7)*'Baseline scenario'!S53</f>
        <v>0</v>
      </c>
      <c r="T50" s="52">
        <f>Results!$E$7*'Baseline scenario'!T140+(1-Results!$E$7)*'Baseline scenario'!T53</f>
        <v>0</v>
      </c>
      <c r="U50" s="52">
        <f>Results!$E$7*'Baseline scenario'!U140+(1-Results!$E$7)*'Baseline scenario'!U53</f>
        <v>0</v>
      </c>
      <c r="V50" s="52">
        <f>Results!$E$7*'Baseline scenario'!V140+(1-Results!$E$7)*'Baseline scenario'!V53</f>
        <v>0</v>
      </c>
      <c r="W50" s="75">
        <f>Results!$E$7*'Baseline scenario'!W140+(1-Results!$E$7)*'Baseline scenario'!W53</f>
        <v>0</v>
      </c>
    </row>
    <row r="51" spans="2:23" s="16" customFormat="1" x14ac:dyDescent="0.2">
      <c r="B51" s="288"/>
      <c r="C51" s="16" t="s">
        <v>24</v>
      </c>
      <c r="D51" s="52">
        <f>Results!$E$7*'Baseline scenario'!D141+(1-Results!$E$7)*'Baseline scenario'!D54</f>
        <v>0</v>
      </c>
      <c r="E51" s="52">
        <f>Results!$E$7*'Baseline scenario'!E141+(1-Results!$E$7)*'Baseline scenario'!E54</f>
        <v>0</v>
      </c>
      <c r="F51" s="52">
        <f>Results!$E$7*'Baseline scenario'!F141+(1-Results!$E$7)*'Baseline scenario'!F54</f>
        <v>0</v>
      </c>
      <c r="G51" s="52">
        <f>Results!$E$7*'Baseline scenario'!G141+(1-Results!$E$7)*'Baseline scenario'!G54</f>
        <v>0</v>
      </c>
      <c r="H51" s="52">
        <f>Results!$E$7*'Baseline scenario'!H141+(1-Results!$E$7)*'Baseline scenario'!H54</f>
        <v>0</v>
      </c>
      <c r="I51" s="52">
        <f>Results!$E$7*'Baseline scenario'!I141+(1-Results!$E$7)*'Baseline scenario'!I54</f>
        <v>0</v>
      </c>
      <c r="J51" s="52">
        <f>Results!$E$7*'Baseline scenario'!J141+(1-Results!$E$7)*'Baseline scenario'!J54</f>
        <v>0</v>
      </c>
      <c r="K51" s="52">
        <f>Results!$E$7*'Baseline scenario'!K141+(1-Results!$E$7)*'Baseline scenario'!K54</f>
        <v>0</v>
      </c>
      <c r="L51" s="52">
        <f>Results!$E$7*'Baseline scenario'!L141+(1-Results!$E$7)*'Baseline scenario'!L54</f>
        <v>0</v>
      </c>
      <c r="M51" s="52">
        <f>Results!$E$7*'Baseline scenario'!M141+(1-Results!$E$7)*'Baseline scenario'!M54</f>
        <v>0</v>
      </c>
      <c r="N51" s="52">
        <f>Results!$E$7*'Baseline scenario'!N141+(1-Results!$E$7)*'Baseline scenario'!N54</f>
        <v>0</v>
      </c>
      <c r="O51" s="52">
        <f>Results!$E$7*'Baseline scenario'!O141+(1-Results!$E$7)*'Baseline scenario'!O54</f>
        <v>0</v>
      </c>
      <c r="P51" s="52">
        <f>Results!$E$7*'Baseline scenario'!P141+(1-Results!$E$7)*'Baseline scenario'!P54</f>
        <v>0</v>
      </c>
      <c r="Q51" s="52">
        <f>Results!$E$7*'Baseline scenario'!Q141+(1-Results!$E$7)*'Baseline scenario'!Q54</f>
        <v>0</v>
      </c>
      <c r="R51" s="52">
        <f>Results!$E$7*'Baseline scenario'!R141+(1-Results!$E$7)*'Baseline scenario'!R54</f>
        <v>0</v>
      </c>
      <c r="S51" s="52">
        <f>Results!$E$7*'Baseline scenario'!S141+(1-Results!$E$7)*'Baseline scenario'!S54</f>
        <v>0</v>
      </c>
      <c r="T51" s="52">
        <f>Results!$E$7*'Baseline scenario'!T141+(1-Results!$E$7)*'Baseline scenario'!T54</f>
        <v>0</v>
      </c>
      <c r="U51" s="52">
        <f>Results!$E$7*'Baseline scenario'!U141+(1-Results!$E$7)*'Baseline scenario'!U54</f>
        <v>0</v>
      </c>
      <c r="V51" s="52">
        <f>Results!$E$7*'Baseline scenario'!V141+(1-Results!$E$7)*'Baseline scenario'!V54</f>
        <v>0</v>
      </c>
      <c r="W51" s="75">
        <f>Results!$E$7*'Baseline scenario'!W141+(1-Results!$E$7)*'Baseline scenario'!W54</f>
        <v>0</v>
      </c>
    </row>
    <row r="52" spans="2:23" s="16" customFormat="1" ht="16" x14ac:dyDescent="0.2">
      <c r="B52" s="288" t="s">
        <v>43</v>
      </c>
      <c r="C52" s="53" t="s">
        <v>26</v>
      </c>
      <c r="D52" s="52">
        <f>Results!$E$7*'Baseline scenario'!D142+(1-Results!$E$7)*'Baseline scenario'!D55</f>
        <v>0</v>
      </c>
      <c r="E52" s="52">
        <f>Results!$E$7*'Baseline scenario'!E142+(1-Results!$E$7)*'Baseline scenario'!E55</f>
        <v>0</v>
      </c>
      <c r="F52" s="52">
        <f>Results!$E$7*'Baseline scenario'!F142+(1-Results!$E$7)*'Baseline scenario'!F55</f>
        <v>0</v>
      </c>
      <c r="G52" s="52">
        <f>Results!$E$7*'Baseline scenario'!G142+(1-Results!$E$7)*'Baseline scenario'!G55</f>
        <v>0</v>
      </c>
      <c r="H52" s="52">
        <f>Results!$E$7*'Baseline scenario'!H142+(1-Results!$E$7)*'Baseline scenario'!H55</f>
        <v>0</v>
      </c>
      <c r="I52" s="52">
        <f>Results!$E$7*'Baseline scenario'!I142+(1-Results!$E$7)*'Baseline scenario'!I55</f>
        <v>0</v>
      </c>
      <c r="J52" s="52">
        <f>Results!$E$7*'Baseline scenario'!J142+(1-Results!$E$7)*'Baseline scenario'!J55</f>
        <v>0</v>
      </c>
      <c r="K52" s="52">
        <f>Results!$E$7*'Baseline scenario'!K142+(1-Results!$E$7)*'Baseline scenario'!K55</f>
        <v>0</v>
      </c>
      <c r="L52" s="52">
        <f>Results!$E$7*'Baseline scenario'!L142+(1-Results!$E$7)*'Baseline scenario'!L55</f>
        <v>0</v>
      </c>
      <c r="M52" s="52">
        <f>Results!$E$7*'Baseline scenario'!M142+(1-Results!$E$7)*'Baseline scenario'!M55</f>
        <v>0</v>
      </c>
      <c r="N52" s="52">
        <f>Results!$E$7*'Baseline scenario'!N142+(1-Results!$E$7)*'Baseline scenario'!N55</f>
        <v>0</v>
      </c>
      <c r="O52" s="52">
        <f>Results!$E$7*'Baseline scenario'!O142+(1-Results!$E$7)*'Baseline scenario'!O55</f>
        <v>0</v>
      </c>
      <c r="P52" s="52">
        <f>Results!$E$7*'Baseline scenario'!P142+(1-Results!$E$7)*'Baseline scenario'!P55</f>
        <v>0</v>
      </c>
      <c r="Q52" s="52">
        <f>Results!$E$7*'Baseline scenario'!Q142+(1-Results!$E$7)*'Baseline scenario'!Q55</f>
        <v>0</v>
      </c>
      <c r="R52" s="52">
        <f>Results!$E$7*'Baseline scenario'!R142+(1-Results!$E$7)*'Baseline scenario'!R55</f>
        <v>0</v>
      </c>
      <c r="S52" s="52">
        <f>Results!$E$7*'Baseline scenario'!S142+(1-Results!$E$7)*'Baseline scenario'!S55</f>
        <v>0</v>
      </c>
      <c r="T52" s="52">
        <f>Results!$E$7*'Baseline scenario'!T142+(1-Results!$E$7)*'Baseline scenario'!T55</f>
        <v>0</v>
      </c>
      <c r="U52" s="52">
        <f>Results!$E$7*'Baseline scenario'!U142+(1-Results!$E$7)*'Baseline scenario'!U55</f>
        <v>0</v>
      </c>
      <c r="V52" s="52">
        <f>Results!$E$7*'Baseline scenario'!V142+(1-Results!$E$7)*'Baseline scenario'!V55</f>
        <v>0</v>
      </c>
      <c r="W52" s="75">
        <f>Results!$E$7*'Baseline scenario'!W142+(1-Results!$E$7)*'Baseline scenario'!W55</f>
        <v>0</v>
      </c>
    </row>
    <row r="53" spans="2:23" s="16" customFormat="1" x14ac:dyDescent="0.2">
      <c r="B53" s="288"/>
      <c r="C53" s="16" t="s">
        <v>25</v>
      </c>
      <c r="D53" s="52">
        <f>Results!$E$7*'Baseline scenario'!D143+(1-Results!$E$7)*'Baseline scenario'!D56</f>
        <v>0</v>
      </c>
      <c r="E53" s="52">
        <f>Results!$E$7*'Baseline scenario'!E143+(1-Results!$E$7)*'Baseline scenario'!E56</f>
        <v>0</v>
      </c>
      <c r="F53" s="52">
        <f>Results!$E$7*'Baseline scenario'!F143+(1-Results!$E$7)*'Baseline scenario'!F56</f>
        <v>0</v>
      </c>
      <c r="G53" s="52">
        <f>Results!$E$7*'Baseline scenario'!G143+(1-Results!$E$7)*'Baseline scenario'!G56</f>
        <v>0</v>
      </c>
      <c r="H53" s="52">
        <f>Results!$E$7*'Baseline scenario'!H143+(1-Results!$E$7)*'Baseline scenario'!H56</f>
        <v>0</v>
      </c>
      <c r="I53" s="52">
        <f>Results!$E$7*'Baseline scenario'!I143+(1-Results!$E$7)*'Baseline scenario'!I56</f>
        <v>0</v>
      </c>
      <c r="J53" s="52">
        <f>Results!$E$7*'Baseline scenario'!J143+(1-Results!$E$7)*'Baseline scenario'!J56</f>
        <v>0</v>
      </c>
      <c r="K53" s="52">
        <f>Results!$E$7*'Baseline scenario'!K143+(1-Results!$E$7)*'Baseline scenario'!K56</f>
        <v>0</v>
      </c>
      <c r="L53" s="52">
        <f>Results!$E$7*'Baseline scenario'!L143+(1-Results!$E$7)*'Baseline scenario'!L56</f>
        <v>0</v>
      </c>
      <c r="M53" s="52">
        <f>Results!$E$7*'Baseline scenario'!M143+(1-Results!$E$7)*'Baseline scenario'!M56</f>
        <v>0</v>
      </c>
      <c r="N53" s="52">
        <f>Results!$E$7*'Baseline scenario'!N143+(1-Results!$E$7)*'Baseline scenario'!N56</f>
        <v>0</v>
      </c>
      <c r="O53" s="52">
        <f>Results!$E$7*'Baseline scenario'!O143+(1-Results!$E$7)*'Baseline scenario'!O56</f>
        <v>0</v>
      </c>
      <c r="P53" s="52">
        <f>Results!$E$7*'Baseline scenario'!P143+(1-Results!$E$7)*'Baseline scenario'!P56</f>
        <v>0</v>
      </c>
      <c r="Q53" s="52">
        <f>Results!$E$7*'Baseline scenario'!Q143+(1-Results!$E$7)*'Baseline scenario'!Q56</f>
        <v>0</v>
      </c>
      <c r="R53" s="52">
        <f>Results!$E$7*'Baseline scenario'!R143+(1-Results!$E$7)*'Baseline scenario'!R56</f>
        <v>0</v>
      </c>
      <c r="S53" s="52">
        <f>Results!$E$7*'Baseline scenario'!S143+(1-Results!$E$7)*'Baseline scenario'!S56</f>
        <v>0</v>
      </c>
      <c r="T53" s="52">
        <f>Results!$E$7*'Baseline scenario'!T143+(1-Results!$E$7)*'Baseline scenario'!T56</f>
        <v>0</v>
      </c>
      <c r="U53" s="52">
        <f>Results!$E$7*'Baseline scenario'!U143+(1-Results!$E$7)*'Baseline scenario'!U56</f>
        <v>0</v>
      </c>
      <c r="V53" s="52">
        <f>Results!$E$7*'Baseline scenario'!V143+(1-Results!$E$7)*'Baseline scenario'!V56</f>
        <v>0</v>
      </c>
      <c r="W53" s="75">
        <f>Results!$E$7*'Baseline scenario'!W143+(1-Results!$E$7)*'Baseline scenario'!W56</f>
        <v>0</v>
      </c>
    </row>
    <row r="54" spans="2:23" s="16" customFormat="1" x14ac:dyDescent="0.2">
      <c r="B54" s="288"/>
      <c r="C54" s="16" t="s">
        <v>24</v>
      </c>
      <c r="D54" s="52">
        <f>Results!$E$7*'Baseline scenario'!D144+(1-Results!$E$7)*'Baseline scenario'!D57</f>
        <v>0</v>
      </c>
      <c r="E54" s="52">
        <f>Results!$E$7*'Baseline scenario'!E144+(1-Results!$E$7)*'Baseline scenario'!E57</f>
        <v>0</v>
      </c>
      <c r="F54" s="52">
        <f>Results!$E$7*'Baseline scenario'!F144+(1-Results!$E$7)*'Baseline scenario'!F57</f>
        <v>0</v>
      </c>
      <c r="G54" s="52">
        <f>Results!$E$7*'Baseline scenario'!G144+(1-Results!$E$7)*'Baseline scenario'!G57</f>
        <v>0</v>
      </c>
      <c r="H54" s="52">
        <f>Results!$E$7*'Baseline scenario'!H144+(1-Results!$E$7)*'Baseline scenario'!H57</f>
        <v>0</v>
      </c>
      <c r="I54" s="52">
        <f>Results!$E$7*'Baseline scenario'!I144+(1-Results!$E$7)*'Baseline scenario'!I57</f>
        <v>0</v>
      </c>
      <c r="J54" s="52">
        <f>Results!$E$7*'Baseline scenario'!J144+(1-Results!$E$7)*'Baseline scenario'!J57</f>
        <v>0</v>
      </c>
      <c r="K54" s="52">
        <f>Results!$E$7*'Baseline scenario'!K144+(1-Results!$E$7)*'Baseline scenario'!K57</f>
        <v>0</v>
      </c>
      <c r="L54" s="52">
        <f>Results!$E$7*'Baseline scenario'!L144+(1-Results!$E$7)*'Baseline scenario'!L57</f>
        <v>0</v>
      </c>
      <c r="M54" s="52">
        <f>Results!$E$7*'Baseline scenario'!M144+(1-Results!$E$7)*'Baseline scenario'!M57</f>
        <v>0</v>
      </c>
      <c r="N54" s="52">
        <f>Results!$E$7*'Baseline scenario'!N144+(1-Results!$E$7)*'Baseline scenario'!N57</f>
        <v>0</v>
      </c>
      <c r="O54" s="52">
        <f>Results!$E$7*'Baseline scenario'!O144+(1-Results!$E$7)*'Baseline scenario'!O57</f>
        <v>0</v>
      </c>
      <c r="P54" s="52">
        <f>Results!$E$7*'Baseline scenario'!P144+(1-Results!$E$7)*'Baseline scenario'!P57</f>
        <v>0</v>
      </c>
      <c r="Q54" s="52">
        <f>Results!$E$7*'Baseline scenario'!Q144+(1-Results!$E$7)*'Baseline scenario'!Q57</f>
        <v>0</v>
      </c>
      <c r="R54" s="52">
        <f>Results!$E$7*'Baseline scenario'!R144+(1-Results!$E$7)*'Baseline scenario'!R57</f>
        <v>0</v>
      </c>
      <c r="S54" s="52">
        <f>Results!$E$7*'Baseline scenario'!S144+(1-Results!$E$7)*'Baseline scenario'!S57</f>
        <v>0</v>
      </c>
      <c r="T54" s="52">
        <f>Results!$E$7*'Baseline scenario'!T144+(1-Results!$E$7)*'Baseline scenario'!T57</f>
        <v>0</v>
      </c>
      <c r="U54" s="52">
        <f>Results!$E$7*'Baseline scenario'!U144+(1-Results!$E$7)*'Baseline scenario'!U57</f>
        <v>0</v>
      </c>
      <c r="V54" s="52">
        <f>Results!$E$7*'Baseline scenario'!V144+(1-Results!$E$7)*'Baseline scenario'!V57</f>
        <v>0</v>
      </c>
      <c r="W54" s="75">
        <f>Results!$E$7*'Baseline scenario'!W144+(1-Results!$E$7)*'Baseline scenario'!W57</f>
        <v>0</v>
      </c>
    </row>
    <row r="55" spans="2:23" s="16" customFormat="1" ht="16" x14ac:dyDescent="0.2">
      <c r="B55" s="288" t="s">
        <v>44</v>
      </c>
      <c r="C55" s="53" t="s">
        <v>26</v>
      </c>
      <c r="D55" s="52">
        <f>Results!$E$7*'Baseline scenario'!D145+(1-Results!$E$7)*'Baseline scenario'!D58</f>
        <v>0</v>
      </c>
      <c r="E55" s="52">
        <f>Results!$E$7*'Baseline scenario'!E145+(1-Results!$E$7)*'Baseline scenario'!E58</f>
        <v>0</v>
      </c>
      <c r="F55" s="52">
        <f>Results!$E$7*'Baseline scenario'!F145+(1-Results!$E$7)*'Baseline scenario'!F58</f>
        <v>0</v>
      </c>
      <c r="G55" s="52">
        <f>Results!$E$7*'Baseline scenario'!G145+(1-Results!$E$7)*'Baseline scenario'!G58</f>
        <v>0</v>
      </c>
      <c r="H55" s="52">
        <f>Results!$E$7*'Baseline scenario'!H145+(1-Results!$E$7)*'Baseline scenario'!H58</f>
        <v>0</v>
      </c>
      <c r="I55" s="52">
        <f>Results!$E$7*'Baseline scenario'!I145+(1-Results!$E$7)*'Baseline scenario'!I58</f>
        <v>0</v>
      </c>
      <c r="J55" s="52">
        <f>Results!$E$7*'Baseline scenario'!J145+(1-Results!$E$7)*'Baseline scenario'!J58</f>
        <v>0</v>
      </c>
      <c r="K55" s="52">
        <f>Results!$E$7*'Baseline scenario'!K145+(1-Results!$E$7)*'Baseline scenario'!K58</f>
        <v>0</v>
      </c>
      <c r="L55" s="52">
        <f>Results!$E$7*'Baseline scenario'!L145+(1-Results!$E$7)*'Baseline scenario'!L58</f>
        <v>0</v>
      </c>
      <c r="M55" s="52">
        <f>Results!$E$7*'Baseline scenario'!M145+(1-Results!$E$7)*'Baseline scenario'!M58</f>
        <v>0</v>
      </c>
      <c r="N55" s="52">
        <f>Results!$E$7*'Baseline scenario'!N145+(1-Results!$E$7)*'Baseline scenario'!N58</f>
        <v>0</v>
      </c>
      <c r="O55" s="52">
        <f>Results!$E$7*'Baseline scenario'!O145+(1-Results!$E$7)*'Baseline scenario'!O58</f>
        <v>0</v>
      </c>
      <c r="P55" s="52">
        <f>Results!$E$7*'Baseline scenario'!P145+(1-Results!$E$7)*'Baseline scenario'!P58</f>
        <v>0</v>
      </c>
      <c r="Q55" s="52">
        <f>Results!$E$7*'Baseline scenario'!Q145+(1-Results!$E$7)*'Baseline scenario'!Q58</f>
        <v>0</v>
      </c>
      <c r="R55" s="52">
        <f>Results!$E$7*'Baseline scenario'!R145+(1-Results!$E$7)*'Baseline scenario'!R58</f>
        <v>0</v>
      </c>
      <c r="S55" s="52">
        <f>Results!$E$7*'Baseline scenario'!S145+(1-Results!$E$7)*'Baseline scenario'!S58</f>
        <v>0</v>
      </c>
      <c r="T55" s="52">
        <f>Results!$E$7*'Baseline scenario'!T145+(1-Results!$E$7)*'Baseline scenario'!T58</f>
        <v>0</v>
      </c>
      <c r="U55" s="52">
        <f>Results!$E$7*'Baseline scenario'!U145+(1-Results!$E$7)*'Baseline scenario'!U58</f>
        <v>0</v>
      </c>
      <c r="V55" s="52">
        <f>Results!$E$7*'Baseline scenario'!V145+(1-Results!$E$7)*'Baseline scenario'!V58</f>
        <v>0</v>
      </c>
      <c r="W55" s="75">
        <f>Results!$E$7*'Baseline scenario'!W145+(1-Results!$E$7)*'Baseline scenario'!W58</f>
        <v>0</v>
      </c>
    </row>
    <row r="56" spans="2:23" s="16" customFormat="1" x14ac:dyDescent="0.2">
      <c r="B56" s="288"/>
      <c r="C56" s="16" t="s">
        <v>25</v>
      </c>
      <c r="D56" s="52">
        <f>Results!$E$7*'Baseline scenario'!D146+(1-Results!$E$7)*'Baseline scenario'!D59</f>
        <v>0</v>
      </c>
      <c r="E56" s="52">
        <f>Results!$E$7*'Baseline scenario'!E146+(1-Results!$E$7)*'Baseline scenario'!E59</f>
        <v>0</v>
      </c>
      <c r="F56" s="52">
        <f>Results!$E$7*'Baseline scenario'!F146+(1-Results!$E$7)*'Baseline scenario'!F59</f>
        <v>0</v>
      </c>
      <c r="G56" s="52">
        <f>Results!$E$7*'Baseline scenario'!G146+(1-Results!$E$7)*'Baseline scenario'!G59</f>
        <v>0</v>
      </c>
      <c r="H56" s="52">
        <f>Results!$E$7*'Baseline scenario'!H146+(1-Results!$E$7)*'Baseline scenario'!H59</f>
        <v>0</v>
      </c>
      <c r="I56" s="52">
        <f>Results!$E$7*'Baseline scenario'!I146+(1-Results!$E$7)*'Baseline scenario'!I59</f>
        <v>0</v>
      </c>
      <c r="J56" s="52">
        <f>Results!$E$7*'Baseline scenario'!J146+(1-Results!$E$7)*'Baseline scenario'!J59</f>
        <v>0</v>
      </c>
      <c r="K56" s="52">
        <f>Results!$E$7*'Baseline scenario'!K146+(1-Results!$E$7)*'Baseline scenario'!K59</f>
        <v>0</v>
      </c>
      <c r="L56" s="52">
        <f>Results!$E$7*'Baseline scenario'!L146+(1-Results!$E$7)*'Baseline scenario'!L59</f>
        <v>0</v>
      </c>
      <c r="M56" s="52">
        <f>Results!$E$7*'Baseline scenario'!M146+(1-Results!$E$7)*'Baseline scenario'!M59</f>
        <v>0</v>
      </c>
      <c r="N56" s="52">
        <f>Results!$E$7*'Baseline scenario'!N146+(1-Results!$E$7)*'Baseline scenario'!N59</f>
        <v>0</v>
      </c>
      <c r="O56" s="52">
        <f>Results!$E$7*'Baseline scenario'!O146+(1-Results!$E$7)*'Baseline scenario'!O59</f>
        <v>0</v>
      </c>
      <c r="P56" s="52">
        <f>Results!$E$7*'Baseline scenario'!P146+(1-Results!$E$7)*'Baseline scenario'!P59</f>
        <v>0</v>
      </c>
      <c r="Q56" s="52">
        <f>Results!$E$7*'Baseline scenario'!Q146+(1-Results!$E$7)*'Baseline scenario'!Q59</f>
        <v>0</v>
      </c>
      <c r="R56" s="52">
        <f>Results!$E$7*'Baseline scenario'!R146+(1-Results!$E$7)*'Baseline scenario'!R59</f>
        <v>0</v>
      </c>
      <c r="S56" s="52">
        <f>Results!$E$7*'Baseline scenario'!S146+(1-Results!$E$7)*'Baseline scenario'!S59</f>
        <v>0</v>
      </c>
      <c r="T56" s="52">
        <f>Results!$E$7*'Baseline scenario'!T146+(1-Results!$E$7)*'Baseline scenario'!T59</f>
        <v>0</v>
      </c>
      <c r="U56" s="52">
        <f>Results!$E$7*'Baseline scenario'!U146+(1-Results!$E$7)*'Baseline scenario'!U59</f>
        <v>0</v>
      </c>
      <c r="V56" s="52">
        <f>Results!$E$7*'Baseline scenario'!V146+(1-Results!$E$7)*'Baseline scenario'!V59</f>
        <v>0</v>
      </c>
      <c r="W56" s="75">
        <f>Results!$E$7*'Baseline scenario'!W146+(1-Results!$E$7)*'Baseline scenario'!W59</f>
        <v>0</v>
      </c>
    </row>
    <row r="57" spans="2:23" s="16" customFormat="1" x14ac:dyDescent="0.2">
      <c r="B57" s="288"/>
      <c r="C57" s="16" t="s">
        <v>24</v>
      </c>
      <c r="D57" s="52">
        <f>Results!$E$7*'Baseline scenario'!D147+(1-Results!$E$7)*'Baseline scenario'!D60</f>
        <v>0</v>
      </c>
      <c r="E57" s="52">
        <f>Results!$E$7*'Baseline scenario'!E147+(1-Results!$E$7)*'Baseline scenario'!E60</f>
        <v>0</v>
      </c>
      <c r="F57" s="52">
        <f>Results!$E$7*'Baseline scenario'!F147+(1-Results!$E$7)*'Baseline scenario'!F60</f>
        <v>0</v>
      </c>
      <c r="G57" s="52">
        <f>Results!$E$7*'Baseline scenario'!G147+(1-Results!$E$7)*'Baseline scenario'!G60</f>
        <v>0</v>
      </c>
      <c r="H57" s="52">
        <f>Results!$E$7*'Baseline scenario'!H147+(1-Results!$E$7)*'Baseline scenario'!H60</f>
        <v>0</v>
      </c>
      <c r="I57" s="52">
        <f>Results!$E$7*'Baseline scenario'!I147+(1-Results!$E$7)*'Baseline scenario'!I60</f>
        <v>0</v>
      </c>
      <c r="J57" s="52">
        <f>Results!$E$7*'Baseline scenario'!J147+(1-Results!$E$7)*'Baseline scenario'!J60</f>
        <v>0</v>
      </c>
      <c r="K57" s="52">
        <f>Results!$E$7*'Baseline scenario'!K147+(1-Results!$E$7)*'Baseline scenario'!K60</f>
        <v>0</v>
      </c>
      <c r="L57" s="52">
        <f>Results!$E$7*'Baseline scenario'!L147+(1-Results!$E$7)*'Baseline scenario'!L60</f>
        <v>0</v>
      </c>
      <c r="M57" s="52">
        <f>Results!$E$7*'Baseline scenario'!M147+(1-Results!$E$7)*'Baseline scenario'!M60</f>
        <v>0</v>
      </c>
      <c r="N57" s="52">
        <f>Results!$E$7*'Baseline scenario'!N147+(1-Results!$E$7)*'Baseline scenario'!N60</f>
        <v>0</v>
      </c>
      <c r="O57" s="52">
        <f>Results!$E$7*'Baseline scenario'!O147+(1-Results!$E$7)*'Baseline scenario'!O60</f>
        <v>0</v>
      </c>
      <c r="P57" s="52">
        <f>Results!$E$7*'Baseline scenario'!P147+(1-Results!$E$7)*'Baseline scenario'!P60</f>
        <v>0</v>
      </c>
      <c r="Q57" s="52">
        <f>Results!$E$7*'Baseline scenario'!Q147+(1-Results!$E$7)*'Baseline scenario'!Q60</f>
        <v>0</v>
      </c>
      <c r="R57" s="52">
        <f>Results!$E$7*'Baseline scenario'!R147+(1-Results!$E$7)*'Baseline scenario'!R60</f>
        <v>0</v>
      </c>
      <c r="S57" s="52">
        <f>Results!$E$7*'Baseline scenario'!S147+(1-Results!$E$7)*'Baseline scenario'!S60</f>
        <v>0</v>
      </c>
      <c r="T57" s="52">
        <f>Results!$E$7*'Baseline scenario'!T147+(1-Results!$E$7)*'Baseline scenario'!T60</f>
        <v>0</v>
      </c>
      <c r="U57" s="52">
        <f>Results!$E$7*'Baseline scenario'!U147+(1-Results!$E$7)*'Baseline scenario'!U60</f>
        <v>0</v>
      </c>
      <c r="V57" s="52">
        <f>Results!$E$7*'Baseline scenario'!V147+(1-Results!$E$7)*'Baseline scenario'!V60</f>
        <v>0</v>
      </c>
      <c r="W57" s="75">
        <f>Results!$E$7*'Baseline scenario'!W147+(1-Results!$E$7)*'Baseline scenario'!W60</f>
        <v>0</v>
      </c>
    </row>
    <row r="58" spans="2:23" s="16" customFormat="1" ht="16" x14ac:dyDescent="0.2">
      <c r="B58" s="288" t="s">
        <v>45</v>
      </c>
      <c r="C58" s="53" t="s">
        <v>26</v>
      </c>
      <c r="D58" s="52">
        <f>Results!$E$7*'Baseline scenario'!D148+(1-Results!$E$7)*'Baseline scenario'!D61</f>
        <v>0</v>
      </c>
      <c r="E58" s="52">
        <f>Results!$E$7*'Baseline scenario'!E148+(1-Results!$E$7)*'Baseline scenario'!E61</f>
        <v>0</v>
      </c>
      <c r="F58" s="52">
        <f>Results!$E$7*'Baseline scenario'!F148+(1-Results!$E$7)*'Baseline scenario'!F61</f>
        <v>0</v>
      </c>
      <c r="G58" s="52">
        <f>Results!$E$7*'Baseline scenario'!G148+(1-Results!$E$7)*'Baseline scenario'!G61</f>
        <v>0</v>
      </c>
      <c r="H58" s="52">
        <f>Results!$E$7*'Baseline scenario'!H148+(1-Results!$E$7)*'Baseline scenario'!H61</f>
        <v>0</v>
      </c>
      <c r="I58" s="52">
        <f>Results!$E$7*'Baseline scenario'!I148+(1-Results!$E$7)*'Baseline scenario'!I61</f>
        <v>0</v>
      </c>
      <c r="J58" s="52">
        <f>Results!$E$7*'Baseline scenario'!J148+(1-Results!$E$7)*'Baseline scenario'!J61</f>
        <v>0</v>
      </c>
      <c r="K58" s="52">
        <f>Results!$E$7*'Baseline scenario'!K148+(1-Results!$E$7)*'Baseline scenario'!K61</f>
        <v>0</v>
      </c>
      <c r="L58" s="52">
        <f>Results!$E$7*'Baseline scenario'!L148+(1-Results!$E$7)*'Baseline scenario'!L61</f>
        <v>0</v>
      </c>
      <c r="M58" s="52">
        <f>Results!$E$7*'Baseline scenario'!M148+(1-Results!$E$7)*'Baseline scenario'!M61</f>
        <v>0</v>
      </c>
      <c r="N58" s="52">
        <f>Results!$E$7*'Baseline scenario'!N148+(1-Results!$E$7)*'Baseline scenario'!N61</f>
        <v>0</v>
      </c>
      <c r="O58" s="52">
        <f>Results!$E$7*'Baseline scenario'!O148+(1-Results!$E$7)*'Baseline scenario'!O61</f>
        <v>0</v>
      </c>
      <c r="P58" s="52">
        <f>Results!$E$7*'Baseline scenario'!P148+(1-Results!$E$7)*'Baseline scenario'!P61</f>
        <v>0</v>
      </c>
      <c r="Q58" s="52">
        <f>Results!$E$7*'Baseline scenario'!Q148+(1-Results!$E$7)*'Baseline scenario'!Q61</f>
        <v>0</v>
      </c>
      <c r="R58" s="52">
        <f>Results!$E$7*'Baseline scenario'!R148+(1-Results!$E$7)*'Baseline scenario'!R61</f>
        <v>0</v>
      </c>
      <c r="S58" s="52">
        <f>Results!$E$7*'Baseline scenario'!S148+(1-Results!$E$7)*'Baseline scenario'!S61</f>
        <v>0</v>
      </c>
      <c r="T58" s="52">
        <f>Results!$E$7*'Baseline scenario'!T148+(1-Results!$E$7)*'Baseline scenario'!T61</f>
        <v>0</v>
      </c>
      <c r="U58" s="52">
        <f>Results!$E$7*'Baseline scenario'!U148+(1-Results!$E$7)*'Baseline scenario'!U61</f>
        <v>0</v>
      </c>
      <c r="V58" s="52">
        <f>Results!$E$7*'Baseline scenario'!V148+(1-Results!$E$7)*'Baseline scenario'!V61</f>
        <v>0</v>
      </c>
      <c r="W58" s="75">
        <f>Results!$E$7*'Baseline scenario'!W148+(1-Results!$E$7)*'Baseline scenario'!W61</f>
        <v>0</v>
      </c>
    </row>
    <row r="59" spans="2:23" s="16" customFormat="1" x14ac:dyDescent="0.2">
      <c r="B59" s="288"/>
      <c r="C59" s="16" t="s">
        <v>25</v>
      </c>
      <c r="D59" s="52">
        <f>Results!$E$7*'Baseline scenario'!D149+(1-Results!$E$7)*'Baseline scenario'!D62</f>
        <v>0</v>
      </c>
      <c r="E59" s="52">
        <f>Results!$E$7*'Baseline scenario'!E149+(1-Results!$E$7)*'Baseline scenario'!E62</f>
        <v>0</v>
      </c>
      <c r="F59" s="52">
        <f>Results!$E$7*'Baseline scenario'!F149+(1-Results!$E$7)*'Baseline scenario'!F62</f>
        <v>0</v>
      </c>
      <c r="G59" s="52">
        <f>Results!$E$7*'Baseline scenario'!G149+(1-Results!$E$7)*'Baseline scenario'!G62</f>
        <v>0</v>
      </c>
      <c r="H59" s="52">
        <f>Results!$E$7*'Baseline scenario'!H149+(1-Results!$E$7)*'Baseline scenario'!H62</f>
        <v>0</v>
      </c>
      <c r="I59" s="52">
        <f>Results!$E$7*'Baseline scenario'!I149+(1-Results!$E$7)*'Baseline scenario'!I62</f>
        <v>0</v>
      </c>
      <c r="J59" s="52">
        <f>Results!$E$7*'Baseline scenario'!J149+(1-Results!$E$7)*'Baseline scenario'!J62</f>
        <v>0</v>
      </c>
      <c r="K59" s="52">
        <f>Results!$E$7*'Baseline scenario'!K149+(1-Results!$E$7)*'Baseline scenario'!K62</f>
        <v>0</v>
      </c>
      <c r="L59" s="52">
        <f>Results!$E$7*'Baseline scenario'!L149+(1-Results!$E$7)*'Baseline scenario'!L62</f>
        <v>0</v>
      </c>
      <c r="M59" s="52">
        <f>Results!$E$7*'Baseline scenario'!M149+(1-Results!$E$7)*'Baseline scenario'!M62</f>
        <v>0</v>
      </c>
      <c r="N59" s="52">
        <f>Results!$E$7*'Baseline scenario'!N149+(1-Results!$E$7)*'Baseline scenario'!N62</f>
        <v>0</v>
      </c>
      <c r="O59" s="52">
        <f>Results!$E$7*'Baseline scenario'!O149+(1-Results!$E$7)*'Baseline scenario'!O62</f>
        <v>0</v>
      </c>
      <c r="P59" s="52">
        <f>Results!$E$7*'Baseline scenario'!P149+(1-Results!$E$7)*'Baseline scenario'!P62</f>
        <v>0</v>
      </c>
      <c r="Q59" s="52">
        <f>Results!$E$7*'Baseline scenario'!Q149+(1-Results!$E$7)*'Baseline scenario'!Q62</f>
        <v>0</v>
      </c>
      <c r="R59" s="52">
        <f>Results!$E$7*'Baseline scenario'!R149+(1-Results!$E$7)*'Baseline scenario'!R62</f>
        <v>0</v>
      </c>
      <c r="S59" s="52">
        <f>Results!$E$7*'Baseline scenario'!S149+(1-Results!$E$7)*'Baseline scenario'!S62</f>
        <v>0</v>
      </c>
      <c r="T59" s="52">
        <f>Results!$E$7*'Baseline scenario'!T149+(1-Results!$E$7)*'Baseline scenario'!T62</f>
        <v>0</v>
      </c>
      <c r="U59" s="52">
        <f>Results!$E$7*'Baseline scenario'!U149+(1-Results!$E$7)*'Baseline scenario'!U62</f>
        <v>0</v>
      </c>
      <c r="V59" s="52">
        <f>Results!$E$7*'Baseline scenario'!V149+(1-Results!$E$7)*'Baseline scenario'!V62</f>
        <v>0</v>
      </c>
      <c r="W59" s="75">
        <f>Results!$E$7*'Baseline scenario'!W149+(1-Results!$E$7)*'Baseline scenario'!W62</f>
        <v>0</v>
      </c>
    </row>
    <row r="60" spans="2:23" s="16" customFormat="1" x14ac:dyDescent="0.2">
      <c r="B60" s="288"/>
      <c r="C60" s="16" t="s">
        <v>24</v>
      </c>
      <c r="D60" s="52">
        <f>Results!$E$7*'Baseline scenario'!D150+(1-Results!$E$7)*'Baseline scenario'!D63</f>
        <v>0</v>
      </c>
      <c r="E60" s="52">
        <f>Results!$E$7*'Baseline scenario'!E150+(1-Results!$E$7)*'Baseline scenario'!E63</f>
        <v>0</v>
      </c>
      <c r="F60" s="52">
        <f>Results!$E$7*'Baseline scenario'!F150+(1-Results!$E$7)*'Baseline scenario'!F63</f>
        <v>0</v>
      </c>
      <c r="G60" s="52">
        <f>Results!$E$7*'Baseline scenario'!G150+(1-Results!$E$7)*'Baseline scenario'!G63</f>
        <v>0</v>
      </c>
      <c r="H60" s="52">
        <f>Results!$E$7*'Baseline scenario'!H150+(1-Results!$E$7)*'Baseline scenario'!H63</f>
        <v>0</v>
      </c>
      <c r="I60" s="52">
        <f>Results!$E$7*'Baseline scenario'!I150+(1-Results!$E$7)*'Baseline scenario'!I63</f>
        <v>0</v>
      </c>
      <c r="J60" s="52">
        <f>Results!$E$7*'Baseline scenario'!J150+(1-Results!$E$7)*'Baseline scenario'!J63</f>
        <v>0</v>
      </c>
      <c r="K60" s="52">
        <f>Results!$E$7*'Baseline scenario'!K150+(1-Results!$E$7)*'Baseline scenario'!K63</f>
        <v>0</v>
      </c>
      <c r="L60" s="52">
        <f>Results!$E$7*'Baseline scenario'!L150+(1-Results!$E$7)*'Baseline scenario'!L63</f>
        <v>0</v>
      </c>
      <c r="M60" s="52">
        <f>Results!$E$7*'Baseline scenario'!M150+(1-Results!$E$7)*'Baseline scenario'!M63</f>
        <v>0</v>
      </c>
      <c r="N60" s="52">
        <f>Results!$E$7*'Baseline scenario'!N150+(1-Results!$E$7)*'Baseline scenario'!N63</f>
        <v>0</v>
      </c>
      <c r="O60" s="52">
        <f>Results!$E$7*'Baseline scenario'!O150+(1-Results!$E$7)*'Baseline scenario'!O63</f>
        <v>0</v>
      </c>
      <c r="P60" s="52">
        <f>Results!$E$7*'Baseline scenario'!P150+(1-Results!$E$7)*'Baseline scenario'!P63</f>
        <v>0</v>
      </c>
      <c r="Q60" s="52">
        <f>Results!$E$7*'Baseline scenario'!Q150+(1-Results!$E$7)*'Baseline scenario'!Q63</f>
        <v>0</v>
      </c>
      <c r="R60" s="52">
        <f>Results!$E$7*'Baseline scenario'!R150+(1-Results!$E$7)*'Baseline scenario'!R63</f>
        <v>0</v>
      </c>
      <c r="S60" s="52">
        <f>Results!$E$7*'Baseline scenario'!S150+(1-Results!$E$7)*'Baseline scenario'!S63</f>
        <v>0</v>
      </c>
      <c r="T60" s="52">
        <f>Results!$E$7*'Baseline scenario'!T150+(1-Results!$E$7)*'Baseline scenario'!T63</f>
        <v>0</v>
      </c>
      <c r="U60" s="52">
        <f>Results!$E$7*'Baseline scenario'!U150+(1-Results!$E$7)*'Baseline scenario'!U63</f>
        <v>0</v>
      </c>
      <c r="V60" s="52">
        <f>Results!$E$7*'Baseline scenario'!V150+(1-Results!$E$7)*'Baseline scenario'!V63</f>
        <v>0</v>
      </c>
      <c r="W60" s="75">
        <f>Results!$E$7*'Baseline scenario'!W150+(1-Results!$E$7)*'Baseline scenario'!W63</f>
        <v>0</v>
      </c>
    </row>
    <row r="61" spans="2:23" s="16" customFormat="1" ht="16" x14ac:dyDescent="0.2">
      <c r="B61" s="288" t="s">
        <v>46</v>
      </c>
      <c r="C61" s="53" t="s">
        <v>26</v>
      </c>
      <c r="D61" s="52">
        <f>Results!$E$7*'Baseline scenario'!D151+(1-Results!$E$7)*'Baseline scenario'!D64</f>
        <v>0</v>
      </c>
      <c r="E61" s="52">
        <f>Results!$E$7*'Baseline scenario'!E151+(1-Results!$E$7)*'Baseline scenario'!E64</f>
        <v>0</v>
      </c>
      <c r="F61" s="52">
        <f>Results!$E$7*'Baseline scenario'!F151+(1-Results!$E$7)*'Baseline scenario'!F64</f>
        <v>0</v>
      </c>
      <c r="G61" s="52">
        <f>Results!$E$7*'Baseline scenario'!G151+(1-Results!$E$7)*'Baseline scenario'!G64</f>
        <v>0</v>
      </c>
      <c r="H61" s="52">
        <f>Results!$E$7*'Baseline scenario'!H151+(1-Results!$E$7)*'Baseline scenario'!H64</f>
        <v>0</v>
      </c>
      <c r="I61" s="52">
        <f>Results!$E$7*'Baseline scenario'!I151+(1-Results!$E$7)*'Baseline scenario'!I64</f>
        <v>0</v>
      </c>
      <c r="J61" s="52">
        <f>Results!$E$7*'Baseline scenario'!J151+(1-Results!$E$7)*'Baseline scenario'!J64</f>
        <v>0</v>
      </c>
      <c r="K61" s="52">
        <f>Results!$E$7*'Baseline scenario'!K151+(1-Results!$E$7)*'Baseline scenario'!K64</f>
        <v>0</v>
      </c>
      <c r="L61" s="52">
        <f>Results!$E$7*'Baseline scenario'!L151+(1-Results!$E$7)*'Baseline scenario'!L64</f>
        <v>0</v>
      </c>
      <c r="M61" s="52">
        <f>Results!$E$7*'Baseline scenario'!M151+(1-Results!$E$7)*'Baseline scenario'!M64</f>
        <v>0</v>
      </c>
      <c r="N61" s="52">
        <f>Results!$E$7*'Baseline scenario'!N151+(1-Results!$E$7)*'Baseline scenario'!N64</f>
        <v>0</v>
      </c>
      <c r="O61" s="52">
        <f>Results!$E$7*'Baseline scenario'!O151+(1-Results!$E$7)*'Baseline scenario'!O64</f>
        <v>0</v>
      </c>
      <c r="P61" s="52">
        <f>Results!$E$7*'Baseline scenario'!P151+(1-Results!$E$7)*'Baseline scenario'!P64</f>
        <v>0</v>
      </c>
      <c r="Q61" s="52">
        <f>Results!$E$7*'Baseline scenario'!Q151+(1-Results!$E$7)*'Baseline scenario'!Q64</f>
        <v>0</v>
      </c>
      <c r="R61" s="52">
        <f>Results!$E$7*'Baseline scenario'!R151+(1-Results!$E$7)*'Baseline scenario'!R64</f>
        <v>0</v>
      </c>
      <c r="S61" s="52">
        <f>Results!$E$7*'Baseline scenario'!S151+(1-Results!$E$7)*'Baseline scenario'!S64</f>
        <v>0</v>
      </c>
      <c r="T61" s="52">
        <f>Results!$E$7*'Baseline scenario'!T151+(1-Results!$E$7)*'Baseline scenario'!T64</f>
        <v>0</v>
      </c>
      <c r="U61" s="52">
        <f>Results!$E$7*'Baseline scenario'!U151+(1-Results!$E$7)*'Baseline scenario'!U64</f>
        <v>0</v>
      </c>
      <c r="V61" s="52">
        <f>Results!$E$7*'Baseline scenario'!V151+(1-Results!$E$7)*'Baseline scenario'!V64</f>
        <v>0</v>
      </c>
      <c r="W61" s="75">
        <f>Results!$E$7*'Baseline scenario'!W151+(1-Results!$E$7)*'Baseline scenario'!W64</f>
        <v>0</v>
      </c>
    </row>
    <row r="62" spans="2:23" s="16" customFormat="1" x14ac:dyDescent="0.2">
      <c r="B62" s="288"/>
      <c r="C62" s="16" t="s">
        <v>25</v>
      </c>
      <c r="D62" s="52">
        <f>Results!$E$7*'Baseline scenario'!D152+(1-Results!$E$7)*'Baseline scenario'!D65</f>
        <v>0</v>
      </c>
      <c r="E62" s="52">
        <f>Results!$E$7*'Baseline scenario'!E152+(1-Results!$E$7)*'Baseline scenario'!E65</f>
        <v>0</v>
      </c>
      <c r="F62" s="52">
        <f>Results!$E$7*'Baseline scenario'!F152+(1-Results!$E$7)*'Baseline scenario'!F65</f>
        <v>0</v>
      </c>
      <c r="G62" s="52">
        <f>Results!$E$7*'Baseline scenario'!G152+(1-Results!$E$7)*'Baseline scenario'!G65</f>
        <v>0</v>
      </c>
      <c r="H62" s="52">
        <f>Results!$E$7*'Baseline scenario'!H152+(1-Results!$E$7)*'Baseline scenario'!H65</f>
        <v>0</v>
      </c>
      <c r="I62" s="52">
        <f>Results!$E$7*'Baseline scenario'!I152+(1-Results!$E$7)*'Baseline scenario'!I65</f>
        <v>0</v>
      </c>
      <c r="J62" s="52">
        <f>Results!$E$7*'Baseline scenario'!J152+(1-Results!$E$7)*'Baseline scenario'!J65</f>
        <v>0</v>
      </c>
      <c r="K62" s="52">
        <f>Results!$E$7*'Baseline scenario'!K152+(1-Results!$E$7)*'Baseline scenario'!K65</f>
        <v>0</v>
      </c>
      <c r="L62" s="52">
        <f>Results!$E$7*'Baseline scenario'!L152+(1-Results!$E$7)*'Baseline scenario'!L65</f>
        <v>0</v>
      </c>
      <c r="M62" s="52">
        <f>Results!$E$7*'Baseline scenario'!M152+(1-Results!$E$7)*'Baseline scenario'!M65</f>
        <v>0</v>
      </c>
      <c r="N62" s="52">
        <f>Results!$E$7*'Baseline scenario'!N152+(1-Results!$E$7)*'Baseline scenario'!N65</f>
        <v>0</v>
      </c>
      <c r="O62" s="52">
        <f>Results!$E$7*'Baseline scenario'!O152+(1-Results!$E$7)*'Baseline scenario'!O65</f>
        <v>0</v>
      </c>
      <c r="P62" s="52">
        <f>Results!$E$7*'Baseline scenario'!P152+(1-Results!$E$7)*'Baseline scenario'!P65</f>
        <v>0</v>
      </c>
      <c r="Q62" s="52">
        <f>Results!$E$7*'Baseline scenario'!Q152+(1-Results!$E$7)*'Baseline scenario'!Q65</f>
        <v>0</v>
      </c>
      <c r="R62" s="52">
        <f>Results!$E$7*'Baseline scenario'!R152+(1-Results!$E$7)*'Baseline scenario'!R65</f>
        <v>0</v>
      </c>
      <c r="S62" s="52">
        <f>Results!$E$7*'Baseline scenario'!S152+(1-Results!$E$7)*'Baseline scenario'!S65</f>
        <v>0</v>
      </c>
      <c r="T62" s="52">
        <f>Results!$E$7*'Baseline scenario'!T152+(1-Results!$E$7)*'Baseline scenario'!T65</f>
        <v>0</v>
      </c>
      <c r="U62" s="52">
        <f>Results!$E$7*'Baseline scenario'!U152+(1-Results!$E$7)*'Baseline scenario'!U65</f>
        <v>0</v>
      </c>
      <c r="V62" s="52">
        <f>Results!$E$7*'Baseline scenario'!V152+(1-Results!$E$7)*'Baseline scenario'!V65</f>
        <v>0</v>
      </c>
      <c r="W62" s="75">
        <f>Results!$E$7*'Baseline scenario'!W152+(1-Results!$E$7)*'Baseline scenario'!W65</f>
        <v>0</v>
      </c>
    </row>
    <row r="63" spans="2:23" s="16" customFormat="1" x14ac:dyDescent="0.2">
      <c r="B63" s="288"/>
      <c r="C63" s="16" t="s">
        <v>24</v>
      </c>
      <c r="D63" s="52">
        <f>Results!$E$7*'Baseline scenario'!D153+(1-Results!$E$7)*'Baseline scenario'!D66</f>
        <v>0</v>
      </c>
      <c r="E63" s="52">
        <f>Results!$E$7*'Baseline scenario'!E153+(1-Results!$E$7)*'Baseline scenario'!E66</f>
        <v>0</v>
      </c>
      <c r="F63" s="52">
        <f>Results!$E$7*'Baseline scenario'!F153+(1-Results!$E$7)*'Baseline scenario'!F66</f>
        <v>0</v>
      </c>
      <c r="G63" s="52">
        <f>Results!$E$7*'Baseline scenario'!G153+(1-Results!$E$7)*'Baseline scenario'!G66</f>
        <v>0</v>
      </c>
      <c r="H63" s="52">
        <f>Results!$E$7*'Baseline scenario'!H153+(1-Results!$E$7)*'Baseline scenario'!H66</f>
        <v>0</v>
      </c>
      <c r="I63" s="52">
        <f>Results!$E$7*'Baseline scenario'!I153+(1-Results!$E$7)*'Baseline scenario'!I66</f>
        <v>0</v>
      </c>
      <c r="J63" s="52">
        <f>Results!$E$7*'Baseline scenario'!J153+(1-Results!$E$7)*'Baseline scenario'!J66</f>
        <v>0</v>
      </c>
      <c r="K63" s="52">
        <f>Results!$E$7*'Baseline scenario'!K153+(1-Results!$E$7)*'Baseline scenario'!K66</f>
        <v>0</v>
      </c>
      <c r="L63" s="52">
        <f>Results!$E$7*'Baseline scenario'!L153+(1-Results!$E$7)*'Baseline scenario'!L66</f>
        <v>0</v>
      </c>
      <c r="M63" s="52">
        <f>Results!$E$7*'Baseline scenario'!M153+(1-Results!$E$7)*'Baseline scenario'!M66</f>
        <v>0</v>
      </c>
      <c r="N63" s="52">
        <f>Results!$E$7*'Baseline scenario'!N153+(1-Results!$E$7)*'Baseline scenario'!N66</f>
        <v>0</v>
      </c>
      <c r="O63" s="52">
        <f>Results!$E$7*'Baseline scenario'!O153+(1-Results!$E$7)*'Baseline scenario'!O66</f>
        <v>0</v>
      </c>
      <c r="P63" s="52">
        <f>Results!$E$7*'Baseline scenario'!P153+(1-Results!$E$7)*'Baseline scenario'!P66</f>
        <v>0</v>
      </c>
      <c r="Q63" s="52">
        <f>Results!$E$7*'Baseline scenario'!Q153+(1-Results!$E$7)*'Baseline scenario'!Q66</f>
        <v>0</v>
      </c>
      <c r="R63" s="52">
        <f>Results!$E$7*'Baseline scenario'!R153+(1-Results!$E$7)*'Baseline scenario'!R66</f>
        <v>0</v>
      </c>
      <c r="S63" s="52">
        <f>Results!$E$7*'Baseline scenario'!S153+(1-Results!$E$7)*'Baseline scenario'!S66</f>
        <v>0</v>
      </c>
      <c r="T63" s="52">
        <f>Results!$E$7*'Baseline scenario'!T153+(1-Results!$E$7)*'Baseline scenario'!T66</f>
        <v>0</v>
      </c>
      <c r="U63" s="52">
        <f>Results!$E$7*'Baseline scenario'!U153+(1-Results!$E$7)*'Baseline scenario'!U66</f>
        <v>0</v>
      </c>
      <c r="V63" s="52">
        <f>Results!$E$7*'Baseline scenario'!V153+(1-Results!$E$7)*'Baseline scenario'!V66</f>
        <v>0</v>
      </c>
      <c r="W63" s="75">
        <f>Results!$E$7*'Baseline scenario'!W153+(1-Results!$E$7)*'Baseline scenario'!W66</f>
        <v>0</v>
      </c>
    </row>
    <row r="64" spans="2:23" s="16" customFormat="1" ht="16" x14ac:dyDescent="0.2">
      <c r="B64" s="288" t="s">
        <v>47</v>
      </c>
      <c r="C64" s="53" t="s">
        <v>26</v>
      </c>
      <c r="D64" s="52">
        <f>Results!$E$7*'Baseline scenario'!D154+(1-Results!$E$7)*'Baseline scenario'!D67</f>
        <v>0</v>
      </c>
      <c r="E64" s="52">
        <f>Results!$E$7*'Baseline scenario'!E154+(1-Results!$E$7)*'Baseline scenario'!E67</f>
        <v>0</v>
      </c>
      <c r="F64" s="52">
        <f>Results!$E$7*'Baseline scenario'!F154+(1-Results!$E$7)*'Baseline scenario'!F67</f>
        <v>0</v>
      </c>
      <c r="G64" s="52">
        <f>Results!$E$7*'Baseline scenario'!G154+(1-Results!$E$7)*'Baseline scenario'!G67</f>
        <v>0</v>
      </c>
      <c r="H64" s="52">
        <f>Results!$E$7*'Baseline scenario'!H154+(1-Results!$E$7)*'Baseline scenario'!H67</f>
        <v>0</v>
      </c>
      <c r="I64" s="52">
        <f>Results!$E$7*'Baseline scenario'!I154+(1-Results!$E$7)*'Baseline scenario'!I67</f>
        <v>0</v>
      </c>
      <c r="J64" s="52">
        <f>Results!$E$7*'Baseline scenario'!J154+(1-Results!$E$7)*'Baseline scenario'!J67</f>
        <v>0</v>
      </c>
      <c r="K64" s="52">
        <f>Results!$E$7*'Baseline scenario'!K154+(1-Results!$E$7)*'Baseline scenario'!K67</f>
        <v>0</v>
      </c>
      <c r="L64" s="52">
        <f>Results!$E$7*'Baseline scenario'!L154+(1-Results!$E$7)*'Baseline scenario'!L67</f>
        <v>0</v>
      </c>
      <c r="M64" s="52">
        <f>Results!$E$7*'Baseline scenario'!M154+(1-Results!$E$7)*'Baseline scenario'!M67</f>
        <v>0</v>
      </c>
      <c r="N64" s="52">
        <f>Results!$E$7*'Baseline scenario'!N154+(1-Results!$E$7)*'Baseline scenario'!N67</f>
        <v>0</v>
      </c>
      <c r="O64" s="52">
        <f>Results!$E$7*'Baseline scenario'!O154+(1-Results!$E$7)*'Baseline scenario'!O67</f>
        <v>0</v>
      </c>
      <c r="P64" s="52">
        <f>Results!$E$7*'Baseline scenario'!P154+(1-Results!$E$7)*'Baseline scenario'!P67</f>
        <v>0</v>
      </c>
      <c r="Q64" s="52">
        <f>Results!$E$7*'Baseline scenario'!Q154+(1-Results!$E$7)*'Baseline scenario'!Q67</f>
        <v>0</v>
      </c>
      <c r="R64" s="52">
        <f>Results!$E$7*'Baseline scenario'!R154+(1-Results!$E$7)*'Baseline scenario'!R67</f>
        <v>0</v>
      </c>
      <c r="S64" s="52">
        <f>Results!$E$7*'Baseline scenario'!S154+(1-Results!$E$7)*'Baseline scenario'!S67</f>
        <v>0</v>
      </c>
      <c r="T64" s="52">
        <f>Results!$E$7*'Baseline scenario'!T154+(1-Results!$E$7)*'Baseline scenario'!T67</f>
        <v>0</v>
      </c>
      <c r="U64" s="52">
        <f>Results!$E$7*'Baseline scenario'!U154+(1-Results!$E$7)*'Baseline scenario'!U67</f>
        <v>0</v>
      </c>
      <c r="V64" s="52">
        <f>Results!$E$7*'Baseline scenario'!V154+(1-Results!$E$7)*'Baseline scenario'!V67</f>
        <v>0</v>
      </c>
      <c r="W64" s="75">
        <f>Results!$E$7*'Baseline scenario'!W154+(1-Results!$E$7)*'Baseline scenario'!W67</f>
        <v>0</v>
      </c>
    </row>
    <row r="65" spans="2:23" s="16" customFormat="1" x14ac:dyDescent="0.2">
      <c r="B65" s="288"/>
      <c r="C65" s="16" t="s">
        <v>25</v>
      </c>
      <c r="D65" s="52">
        <f>Results!$E$7*'Baseline scenario'!D155+(1-Results!$E$7)*'Baseline scenario'!D68</f>
        <v>0</v>
      </c>
      <c r="E65" s="52">
        <f>Results!$E$7*'Baseline scenario'!E155+(1-Results!$E$7)*'Baseline scenario'!E68</f>
        <v>0</v>
      </c>
      <c r="F65" s="52">
        <f>Results!$E$7*'Baseline scenario'!F155+(1-Results!$E$7)*'Baseline scenario'!F68</f>
        <v>0</v>
      </c>
      <c r="G65" s="52">
        <f>Results!$E$7*'Baseline scenario'!G155+(1-Results!$E$7)*'Baseline scenario'!G68</f>
        <v>0</v>
      </c>
      <c r="H65" s="52">
        <f>Results!$E$7*'Baseline scenario'!H155+(1-Results!$E$7)*'Baseline scenario'!H68</f>
        <v>0</v>
      </c>
      <c r="I65" s="52">
        <f>Results!$E$7*'Baseline scenario'!I155+(1-Results!$E$7)*'Baseline scenario'!I68</f>
        <v>0</v>
      </c>
      <c r="J65" s="52">
        <f>Results!$E$7*'Baseline scenario'!J155+(1-Results!$E$7)*'Baseline scenario'!J68</f>
        <v>0</v>
      </c>
      <c r="K65" s="52">
        <f>Results!$E$7*'Baseline scenario'!K155+(1-Results!$E$7)*'Baseline scenario'!K68</f>
        <v>0</v>
      </c>
      <c r="L65" s="52">
        <f>Results!$E$7*'Baseline scenario'!L155+(1-Results!$E$7)*'Baseline scenario'!L68</f>
        <v>0</v>
      </c>
      <c r="M65" s="52">
        <f>Results!$E$7*'Baseline scenario'!M155+(1-Results!$E$7)*'Baseline scenario'!M68</f>
        <v>0</v>
      </c>
      <c r="N65" s="52">
        <f>Results!$E$7*'Baseline scenario'!N155+(1-Results!$E$7)*'Baseline scenario'!N68</f>
        <v>0</v>
      </c>
      <c r="O65" s="52">
        <f>Results!$E$7*'Baseline scenario'!O155+(1-Results!$E$7)*'Baseline scenario'!O68</f>
        <v>0</v>
      </c>
      <c r="P65" s="52">
        <f>Results!$E$7*'Baseline scenario'!P155+(1-Results!$E$7)*'Baseline scenario'!P68</f>
        <v>0</v>
      </c>
      <c r="Q65" s="52">
        <f>Results!$E$7*'Baseline scenario'!Q155+(1-Results!$E$7)*'Baseline scenario'!Q68</f>
        <v>0</v>
      </c>
      <c r="R65" s="52">
        <f>Results!$E$7*'Baseline scenario'!R155+(1-Results!$E$7)*'Baseline scenario'!R68</f>
        <v>0</v>
      </c>
      <c r="S65" s="52">
        <f>Results!$E$7*'Baseline scenario'!S155+(1-Results!$E$7)*'Baseline scenario'!S68</f>
        <v>0</v>
      </c>
      <c r="T65" s="52">
        <f>Results!$E$7*'Baseline scenario'!T155+(1-Results!$E$7)*'Baseline scenario'!T68</f>
        <v>0</v>
      </c>
      <c r="U65" s="52">
        <f>Results!$E$7*'Baseline scenario'!U155+(1-Results!$E$7)*'Baseline scenario'!U68</f>
        <v>0</v>
      </c>
      <c r="V65" s="52">
        <f>Results!$E$7*'Baseline scenario'!V155+(1-Results!$E$7)*'Baseline scenario'!V68</f>
        <v>0</v>
      </c>
      <c r="W65" s="75">
        <f>Results!$E$7*'Baseline scenario'!W155+(1-Results!$E$7)*'Baseline scenario'!W68</f>
        <v>0</v>
      </c>
    </row>
    <row r="66" spans="2:23" s="16" customFormat="1" x14ac:dyDescent="0.2">
      <c r="B66" s="288"/>
      <c r="C66" s="16" t="s">
        <v>24</v>
      </c>
      <c r="D66" s="52">
        <f>Results!$E$7*'Baseline scenario'!D156+(1-Results!$E$7)*'Baseline scenario'!D69</f>
        <v>0</v>
      </c>
      <c r="E66" s="52">
        <f>Results!$E$7*'Baseline scenario'!E156+(1-Results!$E$7)*'Baseline scenario'!E69</f>
        <v>0</v>
      </c>
      <c r="F66" s="52">
        <f>Results!$E$7*'Baseline scenario'!F156+(1-Results!$E$7)*'Baseline scenario'!F69</f>
        <v>0</v>
      </c>
      <c r="G66" s="52">
        <f>Results!$E$7*'Baseline scenario'!G156+(1-Results!$E$7)*'Baseline scenario'!G69</f>
        <v>0</v>
      </c>
      <c r="H66" s="52">
        <f>Results!$E$7*'Baseline scenario'!H156+(1-Results!$E$7)*'Baseline scenario'!H69</f>
        <v>0</v>
      </c>
      <c r="I66" s="52">
        <f>Results!$E$7*'Baseline scenario'!I156+(1-Results!$E$7)*'Baseline scenario'!I69</f>
        <v>0</v>
      </c>
      <c r="J66" s="52">
        <f>Results!$E$7*'Baseline scenario'!J156+(1-Results!$E$7)*'Baseline scenario'!J69</f>
        <v>0</v>
      </c>
      <c r="K66" s="52">
        <f>Results!$E$7*'Baseline scenario'!K156+(1-Results!$E$7)*'Baseline scenario'!K69</f>
        <v>0</v>
      </c>
      <c r="L66" s="52">
        <f>Results!$E$7*'Baseline scenario'!L156+(1-Results!$E$7)*'Baseline scenario'!L69</f>
        <v>0</v>
      </c>
      <c r="M66" s="52">
        <f>Results!$E$7*'Baseline scenario'!M156+(1-Results!$E$7)*'Baseline scenario'!M69</f>
        <v>0</v>
      </c>
      <c r="N66" s="52">
        <f>Results!$E$7*'Baseline scenario'!N156+(1-Results!$E$7)*'Baseline scenario'!N69</f>
        <v>0</v>
      </c>
      <c r="O66" s="52">
        <f>Results!$E$7*'Baseline scenario'!O156+(1-Results!$E$7)*'Baseline scenario'!O69</f>
        <v>0</v>
      </c>
      <c r="P66" s="52">
        <f>Results!$E$7*'Baseline scenario'!P156+(1-Results!$E$7)*'Baseline scenario'!P69</f>
        <v>0</v>
      </c>
      <c r="Q66" s="52">
        <f>Results!$E$7*'Baseline scenario'!Q156+(1-Results!$E$7)*'Baseline scenario'!Q69</f>
        <v>0</v>
      </c>
      <c r="R66" s="52">
        <f>Results!$E$7*'Baseline scenario'!R156+(1-Results!$E$7)*'Baseline scenario'!R69</f>
        <v>0</v>
      </c>
      <c r="S66" s="52">
        <f>Results!$E$7*'Baseline scenario'!S156+(1-Results!$E$7)*'Baseline scenario'!S69</f>
        <v>0</v>
      </c>
      <c r="T66" s="52">
        <f>Results!$E$7*'Baseline scenario'!T156+(1-Results!$E$7)*'Baseline scenario'!T69</f>
        <v>0</v>
      </c>
      <c r="U66" s="52">
        <f>Results!$E$7*'Baseline scenario'!U156+(1-Results!$E$7)*'Baseline scenario'!U69</f>
        <v>0</v>
      </c>
      <c r="V66" s="52">
        <f>Results!$E$7*'Baseline scenario'!V156+(1-Results!$E$7)*'Baseline scenario'!V69</f>
        <v>0</v>
      </c>
      <c r="W66" s="75">
        <f>Results!$E$7*'Baseline scenario'!W156+(1-Results!$E$7)*'Baseline scenario'!W69</f>
        <v>0</v>
      </c>
    </row>
    <row r="67" spans="2:23" s="16" customFormat="1" ht="16" x14ac:dyDescent="0.2">
      <c r="B67" s="288" t="s">
        <v>48</v>
      </c>
      <c r="C67" s="53" t="s">
        <v>26</v>
      </c>
      <c r="D67" s="52">
        <f>Results!$E$7*'Baseline scenario'!D157+(1-Results!$E$7)*'Baseline scenario'!D70</f>
        <v>0</v>
      </c>
      <c r="E67" s="52">
        <f>Results!$E$7*'Baseline scenario'!E157+(1-Results!$E$7)*'Baseline scenario'!E70</f>
        <v>0</v>
      </c>
      <c r="F67" s="52">
        <f>Results!$E$7*'Baseline scenario'!F157+(1-Results!$E$7)*'Baseline scenario'!F70</f>
        <v>0</v>
      </c>
      <c r="G67" s="52">
        <f>Results!$E$7*'Baseline scenario'!G157+(1-Results!$E$7)*'Baseline scenario'!G70</f>
        <v>0</v>
      </c>
      <c r="H67" s="52">
        <f>Results!$E$7*'Baseline scenario'!H157+(1-Results!$E$7)*'Baseline scenario'!H70</f>
        <v>0</v>
      </c>
      <c r="I67" s="52">
        <f>Results!$E$7*'Baseline scenario'!I157+(1-Results!$E$7)*'Baseline scenario'!I70</f>
        <v>0</v>
      </c>
      <c r="J67" s="52">
        <f>Results!$E$7*'Baseline scenario'!J157+(1-Results!$E$7)*'Baseline scenario'!J70</f>
        <v>0</v>
      </c>
      <c r="K67" s="52">
        <f>Results!$E$7*'Baseline scenario'!K157+(1-Results!$E$7)*'Baseline scenario'!K70</f>
        <v>0</v>
      </c>
      <c r="L67" s="52">
        <f>Results!$E$7*'Baseline scenario'!L157+(1-Results!$E$7)*'Baseline scenario'!L70</f>
        <v>0</v>
      </c>
      <c r="M67" s="52">
        <f>Results!$E$7*'Baseline scenario'!M157+(1-Results!$E$7)*'Baseline scenario'!M70</f>
        <v>0</v>
      </c>
      <c r="N67" s="52">
        <f>Results!$E$7*'Baseline scenario'!N157+(1-Results!$E$7)*'Baseline scenario'!N70</f>
        <v>0</v>
      </c>
      <c r="O67" s="52">
        <f>Results!$E$7*'Baseline scenario'!O157+(1-Results!$E$7)*'Baseline scenario'!O70</f>
        <v>0</v>
      </c>
      <c r="P67" s="52">
        <f>Results!$E$7*'Baseline scenario'!P157+(1-Results!$E$7)*'Baseline scenario'!P70</f>
        <v>0</v>
      </c>
      <c r="Q67" s="52">
        <f>Results!$E$7*'Baseline scenario'!Q157+(1-Results!$E$7)*'Baseline scenario'!Q70</f>
        <v>0</v>
      </c>
      <c r="R67" s="52">
        <f>Results!$E$7*'Baseline scenario'!R157+(1-Results!$E$7)*'Baseline scenario'!R70</f>
        <v>0</v>
      </c>
      <c r="S67" s="52">
        <f>Results!$E$7*'Baseline scenario'!S157+(1-Results!$E$7)*'Baseline scenario'!S70</f>
        <v>0</v>
      </c>
      <c r="T67" s="52">
        <f>Results!$E$7*'Baseline scenario'!T157+(1-Results!$E$7)*'Baseline scenario'!T70</f>
        <v>0</v>
      </c>
      <c r="U67" s="52">
        <f>Results!$E$7*'Baseline scenario'!U157+(1-Results!$E$7)*'Baseline scenario'!U70</f>
        <v>0</v>
      </c>
      <c r="V67" s="52">
        <f>Results!$E$7*'Baseline scenario'!V157+(1-Results!$E$7)*'Baseline scenario'!V70</f>
        <v>0</v>
      </c>
      <c r="W67" s="75">
        <f>Results!$E$7*'Baseline scenario'!W157+(1-Results!$E$7)*'Baseline scenario'!W70</f>
        <v>0</v>
      </c>
    </row>
    <row r="68" spans="2:23" s="16" customFormat="1" x14ac:dyDescent="0.2">
      <c r="B68" s="288"/>
      <c r="C68" s="16" t="s">
        <v>25</v>
      </c>
      <c r="D68" s="52">
        <f>Results!$E$7*'Baseline scenario'!D158+(1-Results!$E$7)*'Baseline scenario'!D71</f>
        <v>0</v>
      </c>
      <c r="E68" s="52">
        <f>Results!$E$7*'Baseline scenario'!E158+(1-Results!$E$7)*'Baseline scenario'!E71</f>
        <v>0</v>
      </c>
      <c r="F68" s="52">
        <f>Results!$E$7*'Baseline scenario'!F158+(1-Results!$E$7)*'Baseline scenario'!F71</f>
        <v>0</v>
      </c>
      <c r="G68" s="52">
        <f>Results!$E$7*'Baseline scenario'!G158+(1-Results!$E$7)*'Baseline scenario'!G71</f>
        <v>0</v>
      </c>
      <c r="H68" s="52">
        <f>Results!$E$7*'Baseline scenario'!H158+(1-Results!$E$7)*'Baseline scenario'!H71</f>
        <v>0</v>
      </c>
      <c r="I68" s="52">
        <f>Results!$E$7*'Baseline scenario'!I158+(1-Results!$E$7)*'Baseline scenario'!I71</f>
        <v>0</v>
      </c>
      <c r="J68" s="52">
        <f>Results!$E$7*'Baseline scenario'!J158+(1-Results!$E$7)*'Baseline scenario'!J71</f>
        <v>0</v>
      </c>
      <c r="K68" s="52">
        <f>Results!$E$7*'Baseline scenario'!K158+(1-Results!$E$7)*'Baseline scenario'!K71</f>
        <v>0</v>
      </c>
      <c r="L68" s="52">
        <f>Results!$E$7*'Baseline scenario'!L158+(1-Results!$E$7)*'Baseline scenario'!L71</f>
        <v>0</v>
      </c>
      <c r="M68" s="52">
        <f>Results!$E$7*'Baseline scenario'!M158+(1-Results!$E$7)*'Baseline scenario'!M71</f>
        <v>0</v>
      </c>
      <c r="N68" s="52">
        <f>Results!$E$7*'Baseline scenario'!N158+(1-Results!$E$7)*'Baseline scenario'!N71</f>
        <v>0</v>
      </c>
      <c r="O68" s="52">
        <f>Results!$E$7*'Baseline scenario'!O158+(1-Results!$E$7)*'Baseline scenario'!O71</f>
        <v>0</v>
      </c>
      <c r="P68" s="52">
        <f>Results!$E$7*'Baseline scenario'!P158+(1-Results!$E$7)*'Baseline scenario'!P71</f>
        <v>0</v>
      </c>
      <c r="Q68" s="52">
        <f>Results!$E$7*'Baseline scenario'!Q158+(1-Results!$E$7)*'Baseline scenario'!Q71</f>
        <v>0</v>
      </c>
      <c r="R68" s="52">
        <f>Results!$E$7*'Baseline scenario'!R158+(1-Results!$E$7)*'Baseline scenario'!R71</f>
        <v>0</v>
      </c>
      <c r="S68" s="52">
        <f>Results!$E$7*'Baseline scenario'!S158+(1-Results!$E$7)*'Baseline scenario'!S71</f>
        <v>0</v>
      </c>
      <c r="T68" s="52">
        <f>Results!$E$7*'Baseline scenario'!T158+(1-Results!$E$7)*'Baseline scenario'!T71</f>
        <v>0</v>
      </c>
      <c r="U68" s="52">
        <f>Results!$E$7*'Baseline scenario'!U158+(1-Results!$E$7)*'Baseline scenario'!U71</f>
        <v>0</v>
      </c>
      <c r="V68" s="52">
        <f>Results!$E$7*'Baseline scenario'!V158+(1-Results!$E$7)*'Baseline scenario'!V71</f>
        <v>0</v>
      </c>
      <c r="W68" s="75">
        <f>Results!$E$7*'Baseline scenario'!W158+(1-Results!$E$7)*'Baseline scenario'!W71</f>
        <v>0</v>
      </c>
    </row>
    <row r="69" spans="2:23" s="16" customFormat="1" x14ac:dyDescent="0.2">
      <c r="B69" s="288"/>
      <c r="C69" s="16" t="s">
        <v>24</v>
      </c>
      <c r="D69" s="52">
        <f>Results!$E$7*'Baseline scenario'!D159+(1-Results!$E$7)*'Baseline scenario'!D72</f>
        <v>0</v>
      </c>
      <c r="E69" s="52">
        <f>Results!$E$7*'Baseline scenario'!E159+(1-Results!$E$7)*'Baseline scenario'!E72</f>
        <v>0</v>
      </c>
      <c r="F69" s="52">
        <f>Results!$E$7*'Baseline scenario'!F159+(1-Results!$E$7)*'Baseline scenario'!F72</f>
        <v>0</v>
      </c>
      <c r="G69" s="52">
        <f>Results!$E$7*'Baseline scenario'!G159+(1-Results!$E$7)*'Baseline scenario'!G72</f>
        <v>0</v>
      </c>
      <c r="H69" s="52">
        <f>Results!$E$7*'Baseline scenario'!H159+(1-Results!$E$7)*'Baseline scenario'!H72</f>
        <v>0</v>
      </c>
      <c r="I69" s="52">
        <f>Results!$E$7*'Baseline scenario'!I159+(1-Results!$E$7)*'Baseline scenario'!I72</f>
        <v>0</v>
      </c>
      <c r="J69" s="52">
        <f>Results!$E$7*'Baseline scenario'!J159+(1-Results!$E$7)*'Baseline scenario'!J72</f>
        <v>0</v>
      </c>
      <c r="K69" s="52">
        <f>Results!$E$7*'Baseline scenario'!K159+(1-Results!$E$7)*'Baseline scenario'!K72</f>
        <v>0</v>
      </c>
      <c r="L69" s="52">
        <f>Results!$E$7*'Baseline scenario'!L159+(1-Results!$E$7)*'Baseline scenario'!L72</f>
        <v>0</v>
      </c>
      <c r="M69" s="52">
        <f>Results!$E$7*'Baseline scenario'!M159+(1-Results!$E$7)*'Baseline scenario'!M72</f>
        <v>0</v>
      </c>
      <c r="N69" s="52">
        <f>Results!$E$7*'Baseline scenario'!N159+(1-Results!$E$7)*'Baseline scenario'!N72</f>
        <v>0</v>
      </c>
      <c r="O69" s="52">
        <f>Results!$E$7*'Baseline scenario'!O159+(1-Results!$E$7)*'Baseline scenario'!O72</f>
        <v>0</v>
      </c>
      <c r="P69" s="52">
        <f>Results!$E$7*'Baseline scenario'!P159+(1-Results!$E$7)*'Baseline scenario'!P72</f>
        <v>0</v>
      </c>
      <c r="Q69" s="52">
        <f>Results!$E$7*'Baseline scenario'!Q159+(1-Results!$E$7)*'Baseline scenario'!Q72</f>
        <v>0</v>
      </c>
      <c r="R69" s="52">
        <f>Results!$E$7*'Baseline scenario'!R159+(1-Results!$E$7)*'Baseline scenario'!R72</f>
        <v>0</v>
      </c>
      <c r="S69" s="52">
        <f>Results!$E$7*'Baseline scenario'!S159+(1-Results!$E$7)*'Baseline scenario'!S72</f>
        <v>0</v>
      </c>
      <c r="T69" s="52">
        <f>Results!$E$7*'Baseline scenario'!T159+(1-Results!$E$7)*'Baseline scenario'!T72</f>
        <v>0</v>
      </c>
      <c r="U69" s="52">
        <f>Results!$E$7*'Baseline scenario'!U159+(1-Results!$E$7)*'Baseline scenario'!U72</f>
        <v>0</v>
      </c>
      <c r="V69" s="52">
        <f>Results!$E$7*'Baseline scenario'!V159+(1-Results!$E$7)*'Baseline scenario'!V72</f>
        <v>0</v>
      </c>
      <c r="W69" s="75">
        <f>Results!$E$7*'Baseline scenario'!W159+(1-Results!$E$7)*'Baseline scenario'!W72</f>
        <v>0</v>
      </c>
    </row>
    <row r="70" spans="2:23" s="16" customFormat="1" ht="16" x14ac:dyDescent="0.2">
      <c r="B70" s="288" t="s">
        <v>49</v>
      </c>
      <c r="C70" s="53" t="s">
        <v>26</v>
      </c>
      <c r="D70" s="52">
        <f>Results!$E$7*'Baseline scenario'!D160+(1-Results!$E$7)*'Baseline scenario'!D73</f>
        <v>0</v>
      </c>
      <c r="E70" s="52">
        <f>Results!$E$7*'Baseline scenario'!E160+(1-Results!$E$7)*'Baseline scenario'!E73</f>
        <v>0</v>
      </c>
      <c r="F70" s="52">
        <f>Results!$E$7*'Baseline scenario'!F160+(1-Results!$E$7)*'Baseline scenario'!F73</f>
        <v>0</v>
      </c>
      <c r="G70" s="52">
        <f>Results!$E$7*'Baseline scenario'!G160+(1-Results!$E$7)*'Baseline scenario'!G73</f>
        <v>0</v>
      </c>
      <c r="H70" s="52">
        <f>Results!$E$7*'Baseline scenario'!H160+(1-Results!$E$7)*'Baseline scenario'!H73</f>
        <v>0</v>
      </c>
      <c r="I70" s="52">
        <f>Results!$E$7*'Baseline scenario'!I160+(1-Results!$E$7)*'Baseline scenario'!I73</f>
        <v>0</v>
      </c>
      <c r="J70" s="52">
        <f>Results!$E$7*'Baseline scenario'!J160+(1-Results!$E$7)*'Baseline scenario'!J73</f>
        <v>0</v>
      </c>
      <c r="K70" s="52">
        <f>Results!$E$7*'Baseline scenario'!K160+(1-Results!$E$7)*'Baseline scenario'!K73</f>
        <v>0</v>
      </c>
      <c r="L70" s="52">
        <f>Results!$E$7*'Baseline scenario'!L160+(1-Results!$E$7)*'Baseline scenario'!L73</f>
        <v>0</v>
      </c>
      <c r="M70" s="52">
        <f>Results!$E$7*'Baseline scenario'!M160+(1-Results!$E$7)*'Baseline scenario'!M73</f>
        <v>0</v>
      </c>
      <c r="N70" s="52">
        <f>Results!$E$7*'Baseline scenario'!N160+(1-Results!$E$7)*'Baseline scenario'!N73</f>
        <v>0</v>
      </c>
      <c r="O70" s="52">
        <f>Results!$E$7*'Baseline scenario'!O160+(1-Results!$E$7)*'Baseline scenario'!O73</f>
        <v>0</v>
      </c>
      <c r="P70" s="52">
        <f>Results!$E$7*'Baseline scenario'!P160+(1-Results!$E$7)*'Baseline scenario'!P73</f>
        <v>0</v>
      </c>
      <c r="Q70" s="52">
        <f>Results!$E$7*'Baseline scenario'!Q160+(1-Results!$E$7)*'Baseline scenario'!Q73</f>
        <v>0</v>
      </c>
      <c r="R70" s="52">
        <f>Results!$E$7*'Baseline scenario'!R160+(1-Results!$E$7)*'Baseline scenario'!R73</f>
        <v>0</v>
      </c>
      <c r="S70" s="52">
        <f>Results!$E$7*'Baseline scenario'!S160+(1-Results!$E$7)*'Baseline scenario'!S73</f>
        <v>0</v>
      </c>
      <c r="T70" s="52">
        <f>Results!$E$7*'Baseline scenario'!T160+(1-Results!$E$7)*'Baseline scenario'!T73</f>
        <v>0</v>
      </c>
      <c r="U70" s="52">
        <f>Results!$E$7*'Baseline scenario'!U160+(1-Results!$E$7)*'Baseline scenario'!U73</f>
        <v>0</v>
      </c>
      <c r="V70" s="52">
        <f>Results!$E$7*'Baseline scenario'!V160+(1-Results!$E$7)*'Baseline scenario'!V73</f>
        <v>0</v>
      </c>
      <c r="W70" s="75">
        <f>Results!$E$7*'Baseline scenario'!W160+(1-Results!$E$7)*'Baseline scenario'!W73</f>
        <v>0</v>
      </c>
    </row>
    <row r="71" spans="2:23" s="16" customFormat="1" x14ac:dyDescent="0.2">
      <c r="B71" s="288"/>
      <c r="C71" s="16" t="s">
        <v>25</v>
      </c>
      <c r="D71" s="52">
        <f>Results!$E$7*'Baseline scenario'!D161+(1-Results!$E$7)*'Baseline scenario'!D74</f>
        <v>0</v>
      </c>
      <c r="E71" s="52">
        <f>Results!$E$7*'Baseline scenario'!E161+(1-Results!$E$7)*'Baseline scenario'!E74</f>
        <v>0</v>
      </c>
      <c r="F71" s="52">
        <f>Results!$E$7*'Baseline scenario'!F161+(1-Results!$E$7)*'Baseline scenario'!F74</f>
        <v>0</v>
      </c>
      <c r="G71" s="52">
        <f>Results!$E$7*'Baseline scenario'!G161+(1-Results!$E$7)*'Baseline scenario'!G74</f>
        <v>0</v>
      </c>
      <c r="H71" s="52">
        <f>Results!$E$7*'Baseline scenario'!H161+(1-Results!$E$7)*'Baseline scenario'!H74</f>
        <v>0</v>
      </c>
      <c r="I71" s="52">
        <f>Results!$E$7*'Baseline scenario'!I161+(1-Results!$E$7)*'Baseline scenario'!I74</f>
        <v>0</v>
      </c>
      <c r="J71" s="52">
        <f>Results!$E$7*'Baseline scenario'!J161+(1-Results!$E$7)*'Baseline scenario'!J74</f>
        <v>0</v>
      </c>
      <c r="K71" s="52">
        <f>Results!$E$7*'Baseline scenario'!K161+(1-Results!$E$7)*'Baseline scenario'!K74</f>
        <v>0</v>
      </c>
      <c r="L71" s="52">
        <f>Results!$E$7*'Baseline scenario'!L161+(1-Results!$E$7)*'Baseline scenario'!L74</f>
        <v>0</v>
      </c>
      <c r="M71" s="52">
        <f>Results!$E$7*'Baseline scenario'!M161+(1-Results!$E$7)*'Baseline scenario'!M74</f>
        <v>0</v>
      </c>
      <c r="N71" s="52">
        <f>Results!$E$7*'Baseline scenario'!N161+(1-Results!$E$7)*'Baseline scenario'!N74</f>
        <v>0</v>
      </c>
      <c r="O71" s="52">
        <f>Results!$E$7*'Baseline scenario'!O161+(1-Results!$E$7)*'Baseline scenario'!O74</f>
        <v>0</v>
      </c>
      <c r="P71" s="52">
        <f>Results!$E$7*'Baseline scenario'!P161+(1-Results!$E$7)*'Baseline scenario'!P74</f>
        <v>0</v>
      </c>
      <c r="Q71" s="52">
        <f>Results!$E$7*'Baseline scenario'!Q161+(1-Results!$E$7)*'Baseline scenario'!Q74</f>
        <v>0</v>
      </c>
      <c r="R71" s="52">
        <f>Results!$E$7*'Baseline scenario'!R161+(1-Results!$E$7)*'Baseline scenario'!R74</f>
        <v>0</v>
      </c>
      <c r="S71" s="52">
        <f>Results!$E$7*'Baseline scenario'!S161+(1-Results!$E$7)*'Baseline scenario'!S74</f>
        <v>0</v>
      </c>
      <c r="T71" s="52">
        <f>Results!$E$7*'Baseline scenario'!T161+(1-Results!$E$7)*'Baseline scenario'!T74</f>
        <v>0</v>
      </c>
      <c r="U71" s="52">
        <f>Results!$E$7*'Baseline scenario'!U161+(1-Results!$E$7)*'Baseline scenario'!U74</f>
        <v>0</v>
      </c>
      <c r="V71" s="52">
        <f>Results!$E$7*'Baseline scenario'!V161+(1-Results!$E$7)*'Baseline scenario'!V74</f>
        <v>0</v>
      </c>
      <c r="W71" s="75">
        <f>Results!$E$7*'Baseline scenario'!W161+(1-Results!$E$7)*'Baseline scenario'!W74</f>
        <v>0</v>
      </c>
    </row>
    <row r="72" spans="2:23" s="16" customFormat="1" x14ac:dyDescent="0.2">
      <c r="B72" s="288"/>
      <c r="C72" s="16" t="s">
        <v>24</v>
      </c>
      <c r="D72" s="52">
        <f>Results!$E$7*'Baseline scenario'!D162+(1-Results!$E$7)*'Baseline scenario'!D75</f>
        <v>0</v>
      </c>
      <c r="E72" s="52">
        <f>Results!$E$7*'Baseline scenario'!E162+(1-Results!$E$7)*'Baseline scenario'!E75</f>
        <v>0</v>
      </c>
      <c r="F72" s="52">
        <f>Results!$E$7*'Baseline scenario'!F162+(1-Results!$E$7)*'Baseline scenario'!F75</f>
        <v>0</v>
      </c>
      <c r="G72" s="52">
        <f>Results!$E$7*'Baseline scenario'!G162+(1-Results!$E$7)*'Baseline scenario'!G75</f>
        <v>0</v>
      </c>
      <c r="H72" s="52">
        <f>Results!$E$7*'Baseline scenario'!H162+(1-Results!$E$7)*'Baseline scenario'!H75</f>
        <v>0</v>
      </c>
      <c r="I72" s="52">
        <f>Results!$E$7*'Baseline scenario'!I162+(1-Results!$E$7)*'Baseline scenario'!I75</f>
        <v>0</v>
      </c>
      <c r="J72" s="52">
        <f>Results!$E$7*'Baseline scenario'!J162+(1-Results!$E$7)*'Baseline scenario'!J75</f>
        <v>0</v>
      </c>
      <c r="K72" s="52">
        <f>Results!$E$7*'Baseline scenario'!K162+(1-Results!$E$7)*'Baseline scenario'!K75</f>
        <v>0</v>
      </c>
      <c r="L72" s="52">
        <f>Results!$E$7*'Baseline scenario'!L162+(1-Results!$E$7)*'Baseline scenario'!L75</f>
        <v>0</v>
      </c>
      <c r="M72" s="52">
        <f>Results!$E$7*'Baseline scenario'!M162+(1-Results!$E$7)*'Baseline scenario'!M75</f>
        <v>0</v>
      </c>
      <c r="N72" s="52">
        <f>Results!$E$7*'Baseline scenario'!N162+(1-Results!$E$7)*'Baseline scenario'!N75</f>
        <v>0</v>
      </c>
      <c r="O72" s="52">
        <f>Results!$E$7*'Baseline scenario'!O162+(1-Results!$E$7)*'Baseline scenario'!O75</f>
        <v>0</v>
      </c>
      <c r="P72" s="52">
        <f>Results!$E$7*'Baseline scenario'!P162+(1-Results!$E$7)*'Baseline scenario'!P75</f>
        <v>0</v>
      </c>
      <c r="Q72" s="52">
        <f>Results!$E$7*'Baseline scenario'!Q162+(1-Results!$E$7)*'Baseline scenario'!Q75</f>
        <v>0</v>
      </c>
      <c r="R72" s="52">
        <f>Results!$E$7*'Baseline scenario'!R162+(1-Results!$E$7)*'Baseline scenario'!R75</f>
        <v>0</v>
      </c>
      <c r="S72" s="52">
        <f>Results!$E$7*'Baseline scenario'!S162+(1-Results!$E$7)*'Baseline scenario'!S75</f>
        <v>0</v>
      </c>
      <c r="T72" s="52">
        <f>Results!$E$7*'Baseline scenario'!T162+(1-Results!$E$7)*'Baseline scenario'!T75</f>
        <v>0</v>
      </c>
      <c r="U72" s="52">
        <f>Results!$E$7*'Baseline scenario'!U162+(1-Results!$E$7)*'Baseline scenario'!U75</f>
        <v>0</v>
      </c>
      <c r="V72" s="52">
        <f>Results!$E$7*'Baseline scenario'!V162+(1-Results!$E$7)*'Baseline scenario'!V75</f>
        <v>0</v>
      </c>
      <c r="W72" s="75">
        <f>Results!$E$7*'Baseline scenario'!W162+(1-Results!$E$7)*'Baseline scenario'!W75</f>
        <v>0</v>
      </c>
    </row>
    <row r="73" spans="2:23" s="16" customFormat="1" ht="16" x14ac:dyDescent="0.2">
      <c r="B73" s="288" t="s">
        <v>50</v>
      </c>
      <c r="C73" s="53" t="s">
        <v>26</v>
      </c>
      <c r="D73" s="52">
        <f>Results!$E$7*'Baseline scenario'!D163+(1-Results!$E$7)*'Baseline scenario'!D76</f>
        <v>0</v>
      </c>
      <c r="E73" s="52">
        <f>Results!$E$7*'Baseline scenario'!E163+(1-Results!$E$7)*'Baseline scenario'!E76</f>
        <v>0</v>
      </c>
      <c r="F73" s="52">
        <f>Results!$E$7*'Baseline scenario'!F163+(1-Results!$E$7)*'Baseline scenario'!F76</f>
        <v>0</v>
      </c>
      <c r="G73" s="52">
        <f>Results!$E$7*'Baseline scenario'!G163+(1-Results!$E$7)*'Baseline scenario'!G76</f>
        <v>0</v>
      </c>
      <c r="H73" s="52">
        <f>Results!$E$7*'Baseline scenario'!H163+(1-Results!$E$7)*'Baseline scenario'!H76</f>
        <v>0</v>
      </c>
      <c r="I73" s="52">
        <f>Results!$E$7*'Baseline scenario'!I163+(1-Results!$E$7)*'Baseline scenario'!I76</f>
        <v>0</v>
      </c>
      <c r="J73" s="52">
        <f>Results!$E$7*'Baseline scenario'!J163+(1-Results!$E$7)*'Baseline scenario'!J76</f>
        <v>0</v>
      </c>
      <c r="K73" s="52">
        <f>Results!$E$7*'Baseline scenario'!K163+(1-Results!$E$7)*'Baseline scenario'!K76</f>
        <v>0</v>
      </c>
      <c r="L73" s="52">
        <f>Results!$E$7*'Baseline scenario'!L163+(1-Results!$E$7)*'Baseline scenario'!L76</f>
        <v>0</v>
      </c>
      <c r="M73" s="52">
        <f>Results!$E$7*'Baseline scenario'!M163+(1-Results!$E$7)*'Baseline scenario'!M76</f>
        <v>0</v>
      </c>
      <c r="N73" s="52">
        <f>Results!$E$7*'Baseline scenario'!N163+(1-Results!$E$7)*'Baseline scenario'!N76</f>
        <v>0</v>
      </c>
      <c r="O73" s="52">
        <f>Results!$E$7*'Baseline scenario'!O163+(1-Results!$E$7)*'Baseline scenario'!O76</f>
        <v>0</v>
      </c>
      <c r="P73" s="52">
        <f>Results!$E$7*'Baseline scenario'!P163+(1-Results!$E$7)*'Baseline scenario'!P76</f>
        <v>0</v>
      </c>
      <c r="Q73" s="52">
        <f>Results!$E$7*'Baseline scenario'!Q163+(1-Results!$E$7)*'Baseline scenario'!Q76</f>
        <v>0</v>
      </c>
      <c r="R73" s="52">
        <f>Results!$E$7*'Baseline scenario'!R163+(1-Results!$E$7)*'Baseline scenario'!R76</f>
        <v>0</v>
      </c>
      <c r="S73" s="52">
        <f>Results!$E$7*'Baseline scenario'!S163+(1-Results!$E$7)*'Baseline scenario'!S76</f>
        <v>0</v>
      </c>
      <c r="T73" s="52">
        <f>Results!$E$7*'Baseline scenario'!T163+(1-Results!$E$7)*'Baseline scenario'!T76</f>
        <v>0</v>
      </c>
      <c r="U73" s="52">
        <f>Results!$E$7*'Baseline scenario'!U163+(1-Results!$E$7)*'Baseline scenario'!U76</f>
        <v>0</v>
      </c>
      <c r="V73" s="52">
        <f>Results!$E$7*'Baseline scenario'!V163+(1-Results!$E$7)*'Baseline scenario'!V76</f>
        <v>0</v>
      </c>
      <c r="W73" s="75">
        <f>Results!$E$7*'Baseline scenario'!W163+(1-Results!$E$7)*'Baseline scenario'!W76</f>
        <v>0</v>
      </c>
    </row>
    <row r="74" spans="2:23" s="16" customFormat="1" x14ac:dyDescent="0.2">
      <c r="B74" s="288"/>
      <c r="C74" s="16" t="s">
        <v>25</v>
      </c>
      <c r="D74" s="52">
        <f>Results!$E$7*'Baseline scenario'!D164+(1-Results!$E$7)*'Baseline scenario'!D77</f>
        <v>0</v>
      </c>
      <c r="E74" s="52">
        <f>Results!$E$7*'Baseline scenario'!E164+(1-Results!$E$7)*'Baseline scenario'!E77</f>
        <v>0</v>
      </c>
      <c r="F74" s="52">
        <f>Results!$E$7*'Baseline scenario'!F164+(1-Results!$E$7)*'Baseline scenario'!F77</f>
        <v>0</v>
      </c>
      <c r="G74" s="52">
        <f>Results!$E$7*'Baseline scenario'!G164+(1-Results!$E$7)*'Baseline scenario'!G77</f>
        <v>0</v>
      </c>
      <c r="H74" s="52">
        <f>Results!$E$7*'Baseline scenario'!H164+(1-Results!$E$7)*'Baseline scenario'!H77</f>
        <v>0</v>
      </c>
      <c r="I74" s="52">
        <f>Results!$E$7*'Baseline scenario'!I164+(1-Results!$E$7)*'Baseline scenario'!I77</f>
        <v>0</v>
      </c>
      <c r="J74" s="52">
        <f>Results!$E$7*'Baseline scenario'!J164+(1-Results!$E$7)*'Baseline scenario'!J77</f>
        <v>0</v>
      </c>
      <c r="K74" s="52">
        <f>Results!$E$7*'Baseline scenario'!K164+(1-Results!$E$7)*'Baseline scenario'!K77</f>
        <v>0</v>
      </c>
      <c r="L74" s="52">
        <f>Results!$E$7*'Baseline scenario'!L164+(1-Results!$E$7)*'Baseline scenario'!L77</f>
        <v>0</v>
      </c>
      <c r="M74" s="52">
        <f>Results!$E$7*'Baseline scenario'!M164+(1-Results!$E$7)*'Baseline scenario'!M77</f>
        <v>0</v>
      </c>
      <c r="N74" s="52">
        <f>Results!$E$7*'Baseline scenario'!N164+(1-Results!$E$7)*'Baseline scenario'!N77</f>
        <v>0</v>
      </c>
      <c r="O74" s="52">
        <f>Results!$E$7*'Baseline scenario'!O164+(1-Results!$E$7)*'Baseline scenario'!O77</f>
        <v>0</v>
      </c>
      <c r="P74" s="52">
        <f>Results!$E$7*'Baseline scenario'!P164+(1-Results!$E$7)*'Baseline scenario'!P77</f>
        <v>0</v>
      </c>
      <c r="Q74" s="52">
        <f>Results!$E$7*'Baseline scenario'!Q164+(1-Results!$E$7)*'Baseline scenario'!Q77</f>
        <v>0</v>
      </c>
      <c r="R74" s="52">
        <f>Results!$E$7*'Baseline scenario'!R164+(1-Results!$E$7)*'Baseline scenario'!R77</f>
        <v>0</v>
      </c>
      <c r="S74" s="52">
        <f>Results!$E$7*'Baseline scenario'!S164+(1-Results!$E$7)*'Baseline scenario'!S77</f>
        <v>0</v>
      </c>
      <c r="T74" s="52">
        <f>Results!$E$7*'Baseline scenario'!T164+(1-Results!$E$7)*'Baseline scenario'!T77</f>
        <v>0</v>
      </c>
      <c r="U74" s="52">
        <f>Results!$E$7*'Baseline scenario'!U164+(1-Results!$E$7)*'Baseline scenario'!U77</f>
        <v>0</v>
      </c>
      <c r="V74" s="52">
        <f>Results!$E$7*'Baseline scenario'!V164+(1-Results!$E$7)*'Baseline scenario'!V77</f>
        <v>0</v>
      </c>
      <c r="W74" s="75">
        <f>Results!$E$7*'Baseline scenario'!W164+(1-Results!$E$7)*'Baseline scenario'!W77</f>
        <v>0</v>
      </c>
    </row>
    <row r="75" spans="2:23" s="16" customFormat="1" x14ac:dyDescent="0.2">
      <c r="B75" s="288"/>
      <c r="C75" s="16" t="s">
        <v>24</v>
      </c>
      <c r="D75" s="52">
        <f>Results!$E$7*'Baseline scenario'!D165+(1-Results!$E$7)*'Baseline scenario'!D78</f>
        <v>0</v>
      </c>
      <c r="E75" s="52">
        <f>Results!$E$7*'Baseline scenario'!E165+(1-Results!$E$7)*'Baseline scenario'!E78</f>
        <v>0</v>
      </c>
      <c r="F75" s="52">
        <f>Results!$E$7*'Baseline scenario'!F165+(1-Results!$E$7)*'Baseline scenario'!F78</f>
        <v>0</v>
      </c>
      <c r="G75" s="52">
        <f>Results!$E$7*'Baseline scenario'!G165+(1-Results!$E$7)*'Baseline scenario'!G78</f>
        <v>0</v>
      </c>
      <c r="H75" s="52">
        <f>Results!$E$7*'Baseline scenario'!H165+(1-Results!$E$7)*'Baseline scenario'!H78</f>
        <v>0</v>
      </c>
      <c r="I75" s="52">
        <f>Results!$E$7*'Baseline scenario'!I165+(1-Results!$E$7)*'Baseline scenario'!I78</f>
        <v>0</v>
      </c>
      <c r="J75" s="52">
        <f>Results!$E$7*'Baseline scenario'!J165+(1-Results!$E$7)*'Baseline scenario'!J78</f>
        <v>0</v>
      </c>
      <c r="K75" s="52">
        <f>Results!$E$7*'Baseline scenario'!K165+(1-Results!$E$7)*'Baseline scenario'!K78</f>
        <v>0</v>
      </c>
      <c r="L75" s="52">
        <f>Results!$E$7*'Baseline scenario'!L165+(1-Results!$E$7)*'Baseline scenario'!L78</f>
        <v>0</v>
      </c>
      <c r="M75" s="52">
        <f>Results!$E$7*'Baseline scenario'!M165+(1-Results!$E$7)*'Baseline scenario'!M78</f>
        <v>0</v>
      </c>
      <c r="N75" s="52">
        <f>Results!$E$7*'Baseline scenario'!N165+(1-Results!$E$7)*'Baseline scenario'!N78</f>
        <v>0</v>
      </c>
      <c r="O75" s="52">
        <f>Results!$E$7*'Baseline scenario'!O165+(1-Results!$E$7)*'Baseline scenario'!O78</f>
        <v>0</v>
      </c>
      <c r="P75" s="52">
        <f>Results!$E$7*'Baseline scenario'!P165+(1-Results!$E$7)*'Baseline scenario'!P78</f>
        <v>0</v>
      </c>
      <c r="Q75" s="52">
        <f>Results!$E$7*'Baseline scenario'!Q165+(1-Results!$E$7)*'Baseline scenario'!Q78</f>
        <v>0</v>
      </c>
      <c r="R75" s="52">
        <f>Results!$E$7*'Baseline scenario'!R165+(1-Results!$E$7)*'Baseline scenario'!R78</f>
        <v>0</v>
      </c>
      <c r="S75" s="52">
        <f>Results!$E$7*'Baseline scenario'!S165+(1-Results!$E$7)*'Baseline scenario'!S78</f>
        <v>0</v>
      </c>
      <c r="T75" s="52">
        <f>Results!$E$7*'Baseline scenario'!T165+(1-Results!$E$7)*'Baseline scenario'!T78</f>
        <v>0</v>
      </c>
      <c r="U75" s="52">
        <f>Results!$E$7*'Baseline scenario'!U165+(1-Results!$E$7)*'Baseline scenario'!U78</f>
        <v>0</v>
      </c>
      <c r="V75" s="52">
        <f>Results!$E$7*'Baseline scenario'!V165+(1-Results!$E$7)*'Baseline scenario'!V78</f>
        <v>0</v>
      </c>
      <c r="W75" s="75">
        <f>Results!$E$7*'Baseline scenario'!W165+(1-Results!$E$7)*'Baseline scenario'!W78</f>
        <v>0</v>
      </c>
    </row>
    <row r="76" spans="2:23" s="16" customFormat="1" ht="16" x14ac:dyDescent="0.2">
      <c r="B76" s="288" t="s">
        <v>51</v>
      </c>
      <c r="C76" s="53" t="s">
        <v>26</v>
      </c>
      <c r="D76" s="52">
        <f>Results!$E$7*'Baseline scenario'!D166+(1-Results!$E$7)*'Baseline scenario'!D79</f>
        <v>0</v>
      </c>
      <c r="E76" s="52">
        <f>Results!$E$7*'Baseline scenario'!E166+(1-Results!$E$7)*'Baseline scenario'!E79</f>
        <v>0</v>
      </c>
      <c r="F76" s="52">
        <f>Results!$E$7*'Baseline scenario'!F166+(1-Results!$E$7)*'Baseline scenario'!F79</f>
        <v>0</v>
      </c>
      <c r="G76" s="52">
        <f>Results!$E$7*'Baseline scenario'!G166+(1-Results!$E$7)*'Baseline scenario'!G79</f>
        <v>0</v>
      </c>
      <c r="H76" s="52">
        <f>Results!$E$7*'Baseline scenario'!H166+(1-Results!$E$7)*'Baseline scenario'!H79</f>
        <v>0</v>
      </c>
      <c r="I76" s="52">
        <f>Results!$E$7*'Baseline scenario'!I166+(1-Results!$E$7)*'Baseline scenario'!I79</f>
        <v>0</v>
      </c>
      <c r="J76" s="52">
        <f>Results!$E$7*'Baseline scenario'!J166+(1-Results!$E$7)*'Baseline scenario'!J79</f>
        <v>0</v>
      </c>
      <c r="K76" s="52">
        <f>Results!$E$7*'Baseline scenario'!K166+(1-Results!$E$7)*'Baseline scenario'!K79</f>
        <v>0</v>
      </c>
      <c r="L76" s="52">
        <f>Results!$E$7*'Baseline scenario'!L166+(1-Results!$E$7)*'Baseline scenario'!L79</f>
        <v>0</v>
      </c>
      <c r="M76" s="52">
        <f>Results!$E$7*'Baseline scenario'!M166+(1-Results!$E$7)*'Baseline scenario'!M79</f>
        <v>0</v>
      </c>
      <c r="N76" s="52">
        <f>Results!$E$7*'Baseline scenario'!N166+(1-Results!$E$7)*'Baseline scenario'!N79</f>
        <v>0</v>
      </c>
      <c r="O76" s="52">
        <f>Results!$E$7*'Baseline scenario'!O166+(1-Results!$E$7)*'Baseline scenario'!O79</f>
        <v>0</v>
      </c>
      <c r="P76" s="52">
        <f>Results!$E$7*'Baseline scenario'!P166+(1-Results!$E$7)*'Baseline scenario'!P79</f>
        <v>0</v>
      </c>
      <c r="Q76" s="52">
        <f>Results!$E$7*'Baseline scenario'!Q166+(1-Results!$E$7)*'Baseline scenario'!Q79</f>
        <v>0</v>
      </c>
      <c r="R76" s="52">
        <f>Results!$E$7*'Baseline scenario'!R166+(1-Results!$E$7)*'Baseline scenario'!R79</f>
        <v>0</v>
      </c>
      <c r="S76" s="52">
        <f>Results!$E$7*'Baseline scenario'!S166+(1-Results!$E$7)*'Baseline scenario'!S79</f>
        <v>0</v>
      </c>
      <c r="T76" s="52">
        <f>Results!$E$7*'Baseline scenario'!T166+(1-Results!$E$7)*'Baseline scenario'!T79</f>
        <v>0</v>
      </c>
      <c r="U76" s="52">
        <f>Results!$E$7*'Baseline scenario'!U166+(1-Results!$E$7)*'Baseline scenario'!U79</f>
        <v>0</v>
      </c>
      <c r="V76" s="52">
        <f>Results!$E$7*'Baseline scenario'!V166+(1-Results!$E$7)*'Baseline scenario'!V79</f>
        <v>0</v>
      </c>
      <c r="W76" s="75">
        <f>Results!$E$7*'Baseline scenario'!W166+(1-Results!$E$7)*'Baseline scenario'!W79</f>
        <v>0</v>
      </c>
    </row>
    <row r="77" spans="2:23" s="16" customFormat="1" x14ac:dyDescent="0.2">
      <c r="B77" s="288"/>
      <c r="C77" s="16" t="s">
        <v>25</v>
      </c>
      <c r="D77" s="52">
        <f>Results!$E$7*'Baseline scenario'!D167+(1-Results!$E$7)*'Baseline scenario'!D80</f>
        <v>0</v>
      </c>
      <c r="E77" s="52">
        <f>Results!$E$7*'Baseline scenario'!E167+(1-Results!$E$7)*'Baseline scenario'!E80</f>
        <v>0</v>
      </c>
      <c r="F77" s="52">
        <f>Results!$E$7*'Baseline scenario'!F167+(1-Results!$E$7)*'Baseline scenario'!F80</f>
        <v>0</v>
      </c>
      <c r="G77" s="52">
        <f>Results!$E$7*'Baseline scenario'!G167+(1-Results!$E$7)*'Baseline scenario'!G80</f>
        <v>0</v>
      </c>
      <c r="H77" s="52">
        <f>Results!$E$7*'Baseline scenario'!H167+(1-Results!$E$7)*'Baseline scenario'!H80</f>
        <v>0</v>
      </c>
      <c r="I77" s="52">
        <f>Results!$E$7*'Baseline scenario'!I167+(1-Results!$E$7)*'Baseline scenario'!I80</f>
        <v>0</v>
      </c>
      <c r="J77" s="52">
        <f>Results!$E$7*'Baseline scenario'!J167+(1-Results!$E$7)*'Baseline scenario'!J80</f>
        <v>0</v>
      </c>
      <c r="K77" s="52">
        <f>Results!$E$7*'Baseline scenario'!K167+(1-Results!$E$7)*'Baseline scenario'!K80</f>
        <v>0</v>
      </c>
      <c r="L77" s="52">
        <f>Results!$E$7*'Baseline scenario'!L167+(1-Results!$E$7)*'Baseline scenario'!L80</f>
        <v>0</v>
      </c>
      <c r="M77" s="52">
        <f>Results!$E$7*'Baseline scenario'!M167+(1-Results!$E$7)*'Baseline scenario'!M80</f>
        <v>0</v>
      </c>
      <c r="N77" s="52">
        <f>Results!$E$7*'Baseline scenario'!N167+(1-Results!$E$7)*'Baseline scenario'!N80</f>
        <v>0</v>
      </c>
      <c r="O77" s="52">
        <f>Results!$E$7*'Baseline scenario'!O167+(1-Results!$E$7)*'Baseline scenario'!O80</f>
        <v>0</v>
      </c>
      <c r="P77" s="52">
        <f>Results!$E$7*'Baseline scenario'!P167+(1-Results!$E$7)*'Baseline scenario'!P80</f>
        <v>0</v>
      </c>
      <c r="Q77" s="52">
        <f>Results!$E$7*'Baseline scenario'!Q167+(1-Results!$E$7)*'Baseline scenario'!Q80</f>
        <v>0</v>
      </c>
      <c r="R77" s="52">
        <f>Results!$E$7*'Baseline scenario'!R167+(1-Results!$E$7)*'Baseline scenario'!R80</f>
        <v>0</v>
      </c>
      <c r="S77" s="52">
        <f>Results!$E$7*'Baseline scenario'!S167+(1-Results!$E$7)*'Baseline scenario'!S80</f>
        <v>0</v>
      </c>
      <c r="T77" s="52">
        <f>Results!$E$7*'Baseline scenario'!T167+(1-Results!$E$7)*'Baseline scenario'!T80</f>
        <v>0</v>
      </c>
      <c r="U77" s="52">
        <f>Results!$E$7*'Baseline scenario'!U167+(1-Results!$E$7)*'Baseline scenario'!U80</f>
        <v>0</v>
      </c>
      <c r="V77" s="52">
        <f>Results!$E$7*'Baseline scenario'!V167+(1-Results!$E$7)*'Baseline scenario'!V80</f>
        <v>0</v>
      </c>
      <c r="W77" s="75">
        <f>Results!$E$7*'Baseline scenario'!W167+(1-Results!$E$7)*'Baseline scenario'!W80</f>
        <v>0</v>
      </c>
    </row>
    <row r="78" spans="2:23" s="16" customFormat="1" x14ac:dyDescent="0.2">
      <c r="B78" s="288"/>
      <c r="C78" s="16" t="s">
        <v>24</v>
      </c>
      <c r="D78" s="52">
        <f>Results!$E$7*'Baseline scenario'!D168+(1-Results!$E$7)*'Baseline scenario'!D81</f>
        <v>0</v>
      </c>
      <c r="E78" s="52">
        <f>Results!$E$7*'Baseline scenario'!E168+(1-Results!$E$7)*'Baseline scenario'!E81</f>
        <v>0</v>
      </c>
      <c r="F78" s="52">
        <f>Results!$E$7*'Baseline scenario'!F168+(1-Results!$E$7)*'Baseline scenario'!F81</f>
        <v>0</v>
      </c>
      <c r="G78" s="52">
        <f>Results!$E$7*'Baseline scenario'!G168+(1-Results!$E$7)*'Baseline scenario'!G81</f>
        <v>0</v>
      </c>
      <c r="H78" s="52">
        <f>Results!$E$7*'Baseline scenario'!H168+(1-Results!$E$7)*'Baseline scenario'!H81</f>
        <v>0</v>
      </c>
      <c r="I78" s="52">
        <f>Results!$E$7*'Baseline scenario'!I168+(1-Results!$E$7)*'Baseline scenario'!I81</f>
        <v>0</v>
      </c>
      <c r="J78" s="52">
        <f>Results!$E$7*'Baseline scenario'!J168+(1-Results!$E$7)*'Baseline scenario'!J81</f>
        <v>0</v>
      </c>
      <c r="K78" s="52">
        <f>Results!$E$7*'Baseline scenario'!K168+(1-Results!$E$7)*'Baseline scenario'!K81</f>
        <v>0</v>
      </c>
      <c r="L78" s="52">
        <f>Results!$E$7*'Baseline scenario'!L168+(1-Results!$E$7)*'Baseline scenario'!L81</f>
        <v>0</v>
      </c>
      <c r="M78" s="52">
        <f>Results!$E$7*'Baseline scenario'!M168+(1-Results!$E$7)*'Baseline scenario'!M81</f>
        <v>0</v>
      </c>
      <c r="N78" s="52">
        <f>Results!$E$7*'Baseline scenario'!N168+(1-Results!$E$7)*'Baseline scenario'!N81</f>
        <v>0</v>
      </c>
      <c r="O78" s="52">
        <f>Results!$E$7*'Baseline scenario'!O168+(1-Results!$E$7)*'Baseline scenario'!O81</f>
        <v>0</v>
      </c>
      <c r="P78" s="52">
        <f>Results!$E$7*'Baseline scenario'!P168+(1-Results!$E$7)*'Baseline scenario'!P81</f>
        <v>0</v>
      </c>
      <c r="Q78" s="52">
        <f>Results!$E$7*'Baseline scenario'!Q168+(1-Results!$E$7)*'Baseline scenario'!Q81</f>
        <v>0</v>
      </c>
      <c r="R78" s="52">
        <f>Results!$E$7*'Baseline scenario'!R168+(1-Results!$E$7)*'Baseline scenario'!R81</f>
        <v>0</v>
      </c>
      <c r="S78" s="52">
        <f>Results!$E$7*'Baseline scenario'!S168+(1-Results!$E$7)*'Baseline scenario'!S81</f>
        <v>0</v>
      </c>
      <c r="T78" s="52">
        <f>Results!$E$7*'Baseline scenario'!T168+(1-Results!$E$7)*'Baseline scenario'!T81</f>
        <v>0</v>
      </c>
      <c r="U78" s="52">
        <f>Results!$E$7*'Baseline scenario'!U168+(1-Results!$E$7)*'Baseline scenario'!U81</f>
        <v>0</v>
      </c>
      <c r="V78" s="52">
        <f>Results!$E$7*'Baseline scenario'!V168+(1-Results!$E$7)*'Baseline scenario'!V81</f>
        <v>0</v>
      </c>
      <c r="W78" s="75">
        <f>Results!$E$7*'Baseline scenario'!W168+(1-Results!$E$7)*'Baseline scenario'!W81</f>
        <v>0</v>
      </c>
    </row>
    <row r="79" spans="2:23" s="16" customFormat="1" ht="16" x14ac:dyDescent="0.2">
      <c r="B79" s="288" t="s">
        <v>52</v>
      </c>
      <c r="C79" s="53" t="s">
        <v>26</v>
      </c>
      <c r="D79" s="52">
        <f>Results!$E$7*'Baseline scenario'!D169+(1-Results!$E$7)*'Baseline scenario'!D82</f>
        <v>0</v>
      </c>
      <c r="E79" s="52">
        <f>Results!$E$7*'Baseline scenario'!E169+(1-Results!$E$7)*'Baseline scenario'!E82</f>
        <v>0</v>
      </c>
      <c r="F79" s="52">
        <f>Results!$E$7*'Baseline scenario'!F169+(1-Results!$E$7)*'Baseline scenario'!F82</f>
        <v>0</v>
      </c>
      <c r="G79" s="52">
        <f>Results!$E$7*'Baseline scenario'!G169+(1-Results!$E$7)*'Baseline scenario'!G82</f>
        <v>0</v>
      </c>
      <c r="H79" s="52">
        <f>Results!$E$7*'Baseline scenario'!H169+(1-Results!$E$7)*'Baseline scenario'!H82</f>
        <v>0</v>
      </c>
      <c r="I79" s="52">
        <f>Results!$E$7*'Baseline scenario'!I169+(1-Results!$E$7)*'Baseline scenario'!I82</f>
        <v>0</v>
      </c>
      <c r="J79" s="52">
        <f>Results!$E$7*'Baseline scenario'!J169+(1-Results!$E$7)*'Baseline scenario'!J82</f>
        <v>0</v>
      </c>
      <c r="K79" s="52">
        <f>Results!$E$7*'Baseline scenario'!K169+(1-Results!$E$7)*'Baseline scenario'!K82</f>
        <v>0</v>
      </c>
      <c r="L79" s="52">
        <f>Results!$E$7*'Baseline scenario'!L169+(1-Results!$E$7)*'Baseline scenario'!L82</f>
        <v>0</v>
      </c>
      <c r="M79" s="52">
        <f>Results!$E$7*'Baseline scenario'!M169+(1-Results!$E$7)*'Baseline scenario'!M82</f>
        <v>0</v>
      </c>
      <c r="N79" s="52">
        <f>Results!$E$7*'Baseline scenario'!N169+(1-Results!$E$7)*'Baseline scenario'!N82</f>
        <v>0</v>
      </c>
      <c r="O79" s="52">
        <f>Results!$E$7*'Baseline scenario'!O169+(1-Results!$E$7)*'Baseline scenario'!O82</f>
        <v>0</v>
      </c>
      <c r="P79" s="52">
        <f>Results!$E$7*'Baseline scenario'!P169+(1-Results!$E$7)*'Baseline scenario'!P82</f>
        <v>0</v>
      </c>
      <c r="Q79" s="52">
        <f>Results!$E$7*'Baseline scenario'!Q169+(1-Results!$E$7)*'Baseline scenario'!Q82</f>
        <v>0</v>
      </c>
      <c r="R79" s="52">
        <f>Results!$E$7*'Baseline scenario'!R169+(1-Results!$E$7)*'Baseline scenario'!R82</f>
        <v>0</v>
      </c>
      <c r="S79" s="52">
        <f>Results!$E$7*'Baseline scenario'!S169+(1-Results!$E$7)*'Baseline scenario'!S82</f>
        <v>0</v>
      </c>
      <c r="T79" s="52">
        <f>Results!$E$7*'Baseline scenario'!T169+(1-Results!$E$7)*'Baseline scenario'!T82</f>
        <v>0</v>
      </c>
      <c r="U79" s="52">
        <f>Results!$E$7*'Baseline scenario'!U169+(1-Results!$E$7)*'Baseline scenario'!U82</f>
        <v>0</v>
      </c>
      <c r="V79" s="52">
        <f>Results!$E$7*'Baseline scenario'!V169+(1-Results!$E$7)*'Baseline scenario'!V82</f>
        <v>0</v>
      </c>
      <c r="W79" s="75">
        <f>Results!$E$7*'Baseline scenario'!W169+(1-Results!$E$7)*'Baseline scenario'!W82</f>
        <v>0</v>
      </c>
    </row>
    <row r="80" spans="2:23" s="16" customFormat="1" x14ac:dyDescent="0.2">
      <c r="B80" s="288"/>
      <c r="C80" s="16" t="s">
        <v>25</v>
      </c>
      <c r="D80" s="52">
        <f>Results!$E$7*'Baseline scenario'!D170+(1-Results!$E$7)*'Baseline scenario'!D83</f>
        <v>0</v>
      </c>
      <c r="E80" s="52">
        <f>Results!$E$7*'Baseline scenario'!E170+(1-Results!$E$7)*'Baseline scenario'!E83</f>
        <v>0</v>
      </c>
      <c r="F80" s="52">
        <f>Results!$E$7*'Baseline scenario'!F170+(1-Results!$E$7)*'Baseline scenario'!F83</f>
        <v>0</v>
      </c>
      <c r="G80" s="52">
        <f>Results!$E$7*'Baseline scenario'!G170+(1-Results!$E$7)*'Baseline scenario'!G83</f>
        <v>0</v>
      </c>
      <c r="H80" s="52">
        <f>Results!$E$7*'Baseline scenario'!H170+(1-Results!$E$7)*'Baseline scenario'!H83</f>
        <v>0</v>
      </c>
      <c r="I80" s="52">
        <f>Results!$E$7*'Baseline scenario'!I170+(1-Results!$E$7)*'Baseline scenario'!I83</f>
        <v>0</v>
      </c>
      <c r="J80" s="52">
        <f>Results!$E$7*'Baseline scenario'!J170+(1-Results!$E$7)*'Baseline scenario'!J83</f>
        <v>0</v>
      </c>
      <c r="K80" s="52">
        <f>Results!$E$7*'Baseline scenario'!K170+(1-Results!$E$7)*'Baseline scenario'!K83</f>
        <v>0</v>
      </c>
      <c r="L80" s="52">
        <f>Results!$E$7*'Baseline scenario'!L170+(1-Results!$E$7)*'Baseline scenario'!L83</f>
        <v>0</v>
      </c>
      <c r="M80" s="52">
        <f>Results!$E$7*'Baseline scenario'!M170+(1-Results!$E$7)*'Baseline scenario'!M83</f>
        <v>0</v>
      </c>
      <c r="N80" s="52">
        <f>Results!$E$7*'Baseline scenario'!N170+(1-Results!$E$7)*'Baseline scenario'!N83</f>
        <v>0</v>
      </c>
      <c r="O80" s="52">
        <f>Results!$E$7*'Baseline scenario'!O170+(1-Results!$E$7)*'Baseline scenario'!O83</f>
        <v>0</v>
      </c>
      <c r="P80" s="52">
        <f>Results!$E$7*'Baseline scenario'!P170+(1-Results!$E$7)*'Baseline scenario'!P83</f>
        <v>0</v>
      </c>
      <c r="Q80" s="52">
        <f>Results!$E$7*'Baseline scenario'!Q170+(1-Results!$E$7)*'Baseline scenario'!Q83</f>
        <v>0</v>
      </c>
      <c r="R80" s="52">
        <f>Results!$E$7*'Baseline scenario'!R170+(1-Results!$E$7)*'Baseline scenario'!R83</f>
        <v>0</v>
      </c>
      <c r="S80" s="52">
        <f>Results!$E$7*'Baseline scenario'!S170+(1-Results!$E$7)*'Baseline scenario'!S83</f>
        <v>0</v>
      </c>
      <c r="T80" s="52">
        <f>Results!$E$7*'Baseline scenario'!T170+(1-Results!$E$7)*'Baseline scenario'!T83</f>
        <v>0</v>
      </c>
      <c r="U80" s="52">
        <f>Results!$E$7*'Baseline scenario'!U170+(1-Results!$E$7)*'Baseline scenario'!U83</f>
        <v>0</v>
      </c>
      <c r="V80" s="52">
        <f>Results!$E$7*'Baseline scenario'!V170+(1-Results!$E$7)*'Baseline scenario'!V83</f>
        <v>0</v>
      </c>
      <c r="W80" s="75">
        <f>Results!$E$7*'Baseline scenario'!W170+(1-Results!$E$7)*'Baseline scenario'!W83</f>
        <v>0</v>
      </c>
    </row>
    <row r="81" spans="2:23" s="16" customFormat="1" x14ac:dyDescent="0.2">
      <c r="B81" s="288"/>
      <c r="C81" s="16" t="s">
        <v>24</v>
      </c>
      <c r="D81" s="52">
        <f>Results!$E$7*'Baseline scenario'!D171+(1-Results!$E$7)*'Baseline scenario'!D84</f>
        <v>0</v>
      </c>
      <c r="E81" s="52">
        <f>Results!$E$7*'Baseline scenario'!E171+(1-Results!$E$7)*'Baseline scenario'!E84</f>
        <v>0</v>
      </c>
      <c r="F81" s="52">
        <f>Results!$E$7*'Baseline scenario'!F171+(1-Results!$E$7)*'Baseline scenario'!F84</f>
        <v>0</v>
      </c>
      <c r="G81" s="52">
        <f>Results!$E$7*'Baseline scenario'!G171+(1-Results!$E$7)*'Baseline scenario'!G84</f>
        <v>0</v>
      </c>
      <c r="H81" s="52">
        <f>Results!$E$7*'Baseline scenario'!H171+(1-Results!$E$7)*'Baseline scenario'!H84</f>
        <v>0</v>
      </c>
      <c r="I81" s="52">
        <f>Results!$E$7*'Baseline scenario'!I171+(1-Results!$E$7)*'Baseline scenario'!I84</f>
        <v>0</v>
      </c>
      <c r="J81" s="52">
        <f>Results!$E$7*'Baseline scenario'!J171+(1-Results!$E$7)*'Baseline scenario'!J84</f>
        <v>0</v>
      </c>
      <c r="K81" s="52">
        <f>Results!$E$7*'Baseline scenario'!K171+(1-Results!$E$7)*'Baseline scenario'!K84</f>
        <v>0</v>
      </c>
      <c r="L81" s="52">
        <f>Results!$E$7*'Baseline scenario'!L171+(1-Results!$E$7)*'Baseline scenario'!L84</f>
        <v>0</v>
      </c>
      <c r="M81" s="52">
        <f>Results!$E$7*'Baseline scenario'!M171+(1-Results!$E$7)*'Baseline scenario'!M84</f>
        <v>0</v>
      </c>
      <c r="N81" s="52">
        <f>Results!$E$7*'Baseline scenario'!N171+(1-Results!$E$7)*'Baseline scenario'!N84</f>
        <v>0</v>
      </c>
      <c r="O81" s="52">
        <f>Results!$E$7*'Baseline scenario'!O171+(1-Results!$E$7)*'Baseline scenario'!O84</f>
        <v>0</v>
      </c>
      <c r="P81" s="52">
        <f>Results!$E$7*'Baseline scenario'!P171+(1-Results!$E$7)*'Baseline scenario'!P84</f>
        <v>0</v>
      </c>
      <c r="Q81" s="52">
        <f>Results!$E$7*'Baseline scenario'!Q171+(1-Results!$E$7)*'Baseline scenario'!Q84</f>
        <v>0</v>
      </c>
      <c r="R81" s="52">
        <f>Results!$E$7*'Baseline scenario'!R171+(1-Results!$E$7)*'Baseline scenario'!R84</f>
        <v>0</v>
      </c>
      <c r="S81" s="52">
        <f>Results!$E$7*'Baseline scenario'!S171+(1-Results!$E$7)*'Baseline scenario'!S84</f>
        <v>0</v>
      </c>
      <c r="T81" s="52">
        <f>Results!$E$7*'Baseline scenario'!T171+(1-Results!$E$7)*'Baseline scenario'!T84</f>
        <v>0</v>
      </c>
      <c r="U81" s="52">
        <f>Results!$E$7*'Baseline scenario'!U171+(1-Results!$E$7)*'Baseline scenario'!U84</f>
        <v>0</v>
      </c>
      <c r="V81" s="52">
        <f>Results!$E$7*'Baseline scenario'!V171+(1-Results!$E$7)*'Baseline scenario'!V84</f>
        <v>0</v>
      </c>
      <c r="W81" s="75">
        <f>Results!$E$7*'Baseline scenario'!W171+(1-Results!$E$7)*'Baseline scenario'!W84</f>
        <v>0</v>
      </c>
    </row>
    <row r="82" spans="2:23" s="16" customFormat="1" ht="16" x14ac:dyDescent="0.2">
      <c r="B82" s="288" t="s">
        <v>53</v>
      </c>
      <c r="C82" s="53" t="s">
        <v>26</v>
      </c>
      <c r="D82" s="52">
        <f>Results!$E$7*'Baseline scenario'!D172+(1-Results!$E$7)*'Baseline scenario'!D85</f>
        <v>0</v>
      </c>
      <c r="E82" s="52">
        <f>Results!$E$7*'Baseline scenario'!E172+(1-Results!$E$7)*'Baseline scenario'!E85</f>
        <v>0</v>
      </c>
      <c r="F82" s="52">
        <f>Results!$E$7*'Baseline scenario'!F172+(1-Results!$E$7)*'Baseline scenario'!F85</f>
        <v>0</v>
      </c>
      <c r="G82" s="52">
        <f>Results!$E$7*'Baseline scenario'!G172+(1-Results!$E$7)*'Baseline scenario'!G85</f>
        <v>0</v>
      </c>
      <c r="H82" s="52">
        <f>Results!$E$7*'Baseline scenario'!H172+(1-Results!$E$7)*'Baseline scenario'!H85</f>
        <v>0</v>
      </c>
      <c r="I82" s="52">
        <f>Results!$E$7*'Baseline scenario'!I172+(1-Results!$E$7)*'Baseline scenario'!I85</f>
        <v>0</v>
      </c>
      <c r="J82" s="52">
        <f>Results!$E$7*'Baseline scenario'!J172+(1-Results!$E$7)*'Baseline scenario'!J85</f>
        <v>0</v>
      </c>
      <c r="K82" s="52">
        <f>Results!$E$7*'Baseline scenario'!K172+(1-Results!$E$7)*'Baseline scenario'!K85</f>
        <v>0</v>
      </c>
      <c r="L82" s="52">
        <f>Results!$E$7*'Baseline scenario'!L172+(1-Results!$E$7)*'Baseline scenario'!L85</f>
        <v>0</v>
      </c>
      <c r="M82" s="52">
        <f>Results!$E$7*'Baseline scenario'!M172+(1-Results!$E$7)*'Baseline scenario'!M85</f>
        <v>0</v>
      </c>
      <c r="N82" s="52">
        <f>Results!$E$7*'Baseline scenario'!N172+(1-Results!$E$7)*'Baseline scenario'!N85</f>
        <v>0</v>
      </c>
      <c r="O82" s="52">
        <f>Results!$E$7*'Baseline scenario'!O172+(1-Results!$E$7)*'Baseline scenario'!O85</f>
        <v>0</v>
      </c>
      <c r="P82" s="52">
        <f>Results!$E$7*'Baseline scenario'!P172+(1-Results!$E$7)*'Baseline scenario'!P85</f>
        <v>0</v>
      </c>
      <c r="Q82" s="52">
        <f>Results!$E$7*'Baseline scenario'!Q172+(1-Results!$E$7)*'Baseline scenario'!Q85</f>
        <v>0</v>
      </c>
      <c r="R82" s="52">
        <f>Results!$E$7*'Baseline scenario'!R172+(1-Results!$E$7)*'Baseline scenario'!R85</f>
        <v>0</v>
      </c>
      <c r="S82" s="52">
        <f>Results!$E$7*'Baseline scenario'!S172+(1-Results!$E$7)*'Baseline scenario'!S85</f>
        <v>0</v>
      </c>
      <c r="T82" s="52">
        <f>Results!$E$7*'Baseline scenario'!T172+(1-Results!$E$7)*'Baseline scenario'!T85</f>
        <v>0</v>
      </c>
      <c r="U82" s="52">
        <f>Results!$E$7*'Baseline scenario'!U172+(1-Results!$E$7)*'Baseline scenario'!U85</f>
        <v>0</v>
      </c>
      <c r="V82" s="52">
        <f>Results!$E$7*'Baseline scenario'!V172+(1-Results!$E$7)*'Baseline scenario'!V85</f>
        <v>0</v>
      </c>
      <c r="W82" s="75">
        <f>Results!$E$7*'Baseline scenario'!W172+(1-Results!$E$7)*'Baseline scenario'!W85</f>
        <v>0</v>
      </c>
    </row>
    <row r="83" spans="2:23" s="16" customFormat="1" x14ac:dyDescent="0.2">
      <c r="B83" s="288"/>
      <c r="C83" s="16" t="s">
        <v>25</v>
      </c>
      <c r="D83" s="52">
        <f>Results!$E$7*'Baseline scenario'!D173+(1-Results!$E$7)*'Baseline scenario'!D86</f>
        <v>0</v>
      </c>
      <c r="E83" s="52">
        <f>Results!$E$7*'Baseline scenario'!E173+(1-Results!$E$7)*'Baseline scenario'!E86</f>
        <v>0</v>
      </c>
      <c r="F83" s="52">
        <f>Results!$E$7*'Baseline scenario'!F173+(1-Results!$E$7)*'Baseline scenario'!F86</f>
        <v>0</v>
      </c>
      <c r="G83" s="52">
        <f>Results!$E$7*'Baseline scenario'!G173+(1-Results!$E$7)*'Baseline scenario'!G86</f>
        <v>0</v>
      </c>
      <c r="H83" s="52">
        <f>Results!$E$7*'Baseline scenario'!H173+(1-Results!$E$7)*'Baseline scenario'!H86</f>
        <v>0</v>
      </c>
      <c r="I83" s="52">
        <f>Results!$E$7*'Baseline scenario'!I173+(1-Results!$E$7)*'Baseline scenario'!I86</f>
        <v>0</v>
      </c>
      <c r="J83" s="52">
        <f>Results!$E$7*'Baseline scenario'!J173+(1-Results!$E$7)*'Baseline scenario'!J86</f>
        <v>0</v>
      </c>
      <c r="K83" s="52">
        <f>Results!$E$7*'Baseline scenario'!K173+(1-Results!$E$7)*'Baseline scenario'!K86</f>
        <v>0</v>
      </c>
      <c r="L83" s="52">
        <f>Results!$E$7*'Baseline scenario'!L173+(1-Results!$E$7)*'Baseline scenario'!L86</f>
        <v>0</v>
      </c>
      <c r="M83" s="52">
        <f>Results!$E$7*'Baseline scenario'!M173+(1-Results!$E$7)*'Baseline scenario'!M86</f>
        <v>0</v>
      </c>
      <c r="N83" s="52">
        <f>Results!$E$7*'Baseline scenario'!N173+(1-Results!$E$7)*'Baseline scenario'!N86</f>
        <v>0</v>
      </c>
      <c r="O83" s="52">
        <f>Results!$E$7*'Baseline scenario'!O173+(1-Results!$E$7)*'Baseline scenario'!O86</f>
        <v>0</v>
      </c>
      <c r="P83" s="52">
        <f>Results!$E$7*'Baseline scenario'!P173+(1-Results!$E$7)*'Baseline scenario'!P86</f>
        <v>0</v>
      </c>
      <c r="Q83" s="52">
        <f>Results!$E$7*'Baseline scenario'!Q173+(1-Results!$E$7)*'Baseline scenario'!Q86</f>
        <v>0</v>
      </c>
      <c r="R83" s="52">
        <f>Results!$E$7*'Baseline scenario'!R173+(1-Results!$E$7)*'Baseline scenario'!R86</f>
        <v>0</v>
      </c>
      <c r="S83" s="52">
        <f>Results!$E$7*'Baseline scenario'!S173+(1-Results!$E$7)*'Baseline scenario'!S86</f>
        <v>0</v>
      </c>
      <c r="T83" s="52">
        <f>Results!$E$7*'Baseline scenario'!T173+(1-Results!$E$7)*'Baseline scenario'!T86</f>
        <v>0</v>
      </c>
      <c r="U83" s="52">
        <f>Results!$E$7*'Baseline scenario'!U173+(1-Results!$E$7)*'Baseline scenario'!U86</f>
        <v>0</v>
      </c>
      <c r="V83" s="52">
        <f>Results!$E$7*'Baseline scenario'!V173+(1-Results!$E$7)*'Baseline scenario'!V86</f>
        <v>0</v>
      </c>
      <c r="W83" s="75">
        <f>Results!$E$7*'Baseline scenario'!W173+(1-Results!$E$7)*'Baseline scenario'!W86</f>
        <v>0</v>
      </c>
    </row>
    <row r="84" spans="2:23" s="16" customFormat="1" x14ac:dyDescent="0.2">
      <c r="B84" s="288"/>
      <c r="C84" s="16" t="s">
        <v>24</v>
      </c>
      <c r="D84" s="52">
        <f>Results!$E$7*'Baseline scenario'!D174+(1-Results!$E$7)*'Baseline scenario'!D87</f>
        <v>0</v>
      </c>
      <c r="E84" s="52">
        <f>Results!$E$7*'Baseline scenario'!E174+(1-Results!$E$7)*'Baseline scenario'!E87</f>
        <v>0</v>
      </c>
      <c r="F84" s="52">
        <f>Results!$E$7*'Baseline scenario'!F174+(1-Results!$E$7)*'Baseline scenario'!F87</f>
        <v>0</v>
      </c>
      <c r="G84" s="52">
        <f>Results!$E$7*'Baseline scenario'!G174+(1-Results!$E$7)*'Baseline scenario'!G87</f>
        <v>0</v>
      </c>
      <c r="H84" s="52">
        <f>Results!$E$7*'Baseline scenario'!H174+(1-Results!$E$7)*'Baseline scenario'!H87</f>
        <v>0</v>
      </c>
      <c r="I84" s="52">
        <f>Results!$E$7*'Baseline scenario'!I174+(1-Results!$E$7)*'Baseline scenario'!I87</f>
        <v>0</v>
      </c>
      <c r="J84" s="52">
        <f>Results!$E$7*'Baseline scenario'!J174+(1-Results!$E$7)*'Baseline scenario'!J87</f>
        <v>0</v>
      </c>
      <c r="K84" s="52">
        <f>Results!$E$7*'Baseline scenario'!K174+(1-Results!$E$7)*'Baseline scenario'!K87</f>
        <v>0</v>
      </c>
      <c r="L84" s="52">
        <f>Results!$E$7*'Baseline scenario'!L174+(1-Results!$E$7)*'Baseline scenario'!L87</f>
        <v>0</v>
      </c>
      <c r="M84" s="52">
        <f>Results!$E$7*'Baseline scenario'!M174+(1-Results!$E$7)*'Baseline scenario'!M87</f>
        <v>0</v>
      </c>
      <c r="N84" s="52">
        <f>Results!$E$7*'Baseline scenario'!N174+(1-Results!$E$7)*'Baseline scenario'!N87</f>
        <v>0</v>
      </c>
      <c r="O84" s="52">
        <f>Results!$E$7*'Baseline scenario'!O174+(1-Results!$E$7)*'Baseline scenario'!O87</f>
        <v>0</v>
      </c>
      <c r="P84" s="52">
        <f>Results!$E$7*'Baseline scenario'!P174+(1-Results!$E$7)*'Baseline scenario'!P87</f>
        <v>0</v>
      </c>
      <c r="Q84" s="52">
        <f>Results!$E$7*'Baseline scenario'!Q174+(1-Results!$E$7)*'Baseline scenario'!Q87</f>
        <v>0</v>
      </c>
      <c r="R84" s="52">
        <f>Results!$E$7*'Baseline scenario'!R174+(1-Results!$E$7)*'Baseline scenario'!R87</f>
        <v>0</v>
      </c>
      <c r="S84" s="52">
        <f>Results!$E$7*'Baseline scenario'!S174+(1-Results!$E$7)*'Baseline scenario'!S87</f>
        <v>0</v>
      </c>
      <c r="T84" s="52">
        <f>Results!$E$7*'Baseline scenario'!T174+(1-Results!$E$7)*'Baseline scenario'!T87</f>
        <v>0</v>
      </c>
      <c r="U84" s="52">
        <f>Results!$E$7*'Baseline scenario'!U174+(1-Results!$E$7)*'Baseline scenario'!U87</f>
        <v>0</v>
      </c>
      <c r="V84" s="52">
        <f>Results!$E$7*'Baseline scenario'!V174+(1-Results!$E$7)*'Baseline scenario'!V87</f>
        <v>0</v>
      </c>
      <c r="W84" s="75">
        <f>Results!$E$7*'Baseline scenario'!W174+(1-Results!$E$7)*'Baseline scenario'!W87</f>
        <v>0</v>
      </c>
    </row>
    <row r="85" spans="2:23" s="10" customFormat="1" x14ac:dyDescent="0.2">
      <c r="B85" s="62"/>
      <c r="C85" s="16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74"/>
    </row>
    <row r="86" spans="2:23" s="10" customFormat="1" x14ac:dyDescent="0.2">
      <c r="B86" s="9" t="s">
        <v>54</v>
      </c>
      <c r="D86" s="52">
        <f>(D6+D8+D9-D11-D12+D14+D15-D17-D18+D20+D21-D23-D24+D26+D27-D29-D30+D32+D33-D35-D36+D38+D39-D41-D42+D44+D45-D47-D48+D50+D51-D53-D54+D56+D57-D59-D60+D62+D63-D65-D66+D68+D69-D71-D72+D74+D75-D77-D78+D80+D81-D83-D84)/(1+Results!$H$91)^(D5+1-$D$5)</f>
        <v>30085914.897551887</v>
      </c>
      <c r="E86" s="52">
        <f>(E6+E8+E9-E11-E12+E14+E15-E17-E18+E20+E21-E23-E24+E26+E27-E29-E30+E32+E33-E35-E36+E38+E39-E41-E42+E44+E45-E47-E48+E50+E51-E53-E54+E56+E57-E59-E60+E62+E63-E65-E66+E68+E69-E71-E72+E74+E75-E77-E78+E80+E81-E83-E84)/(1+Results!$H$91)^(E5+1-$D$5)</f>
        <v>46508382.514576718</v>
      </c>
      <c r="F86" s="52">
        <f>(F6+F8+F9-F11-F12+F14+F15-F17-F18+F20+F21-F23-F24+F26+F27-F29-F30+F32+F33-F35-F36+F38+F39-F41-F42+F44+F45-F47-F48+F50+F51-F53-F54+F56+F57-F59-F60+F62+F63-F65-F66+F68+F69-F71-F72+F74+F75-F77-F78+F80+F81-F83-F84)/(1+Results!$H$91)^(F5+1-$D$5)</f>
        <v>40196852.16711314</v>
      </c>
      <c r="G86" s="52">
        <f>(G6+G8+G9-G11-G12+G14+G15-G17-G18+G20+G21-G23-G24+G26+G27-G29-G30+G32+G33-G35-G36+G38+G39-G41-G42+G44+G45-G47-G48+G50+G51-G53-G54+G56+G57-G59-G60+G62+G63-G65-G66+G68+G69-G71-G72+G74+G75-G77-G78+G80+G81-G83-G84)/(1+Results!$H$91)^(G5+1-$D$5)</f>
        <v>-4299703.7398459334</v>
      </c>
      <c r="H86" s="52">
        <f>(H6+H8+H9-H11-H12+H14+H15-H17-H18+H20+H21-H23-H24+H26+H27-H29-H30+H32+H33-H35-H36+H38+H39-H41-H42+H44+H45-H47-H48+H50+H51-H53-H54+H56+H57-H59-H60+H62+H63-H65-H66+H68+H69-H71-H72+H74+H75-H77-H78+H80+H81-H83-H84)/(1+Results!$H$91)^(H5+1-$D$5)</f>
        <v>-4319098.3591198074</v>
      </c>
      <c r="I86" s="52">
        <f>(I6+I8+I9-I11-I12+I14+I15-I17-I18+I20+I21-I23-I24+I26+I27-I29-I30+I32+I33-I35-I36+I38+I39-I41-I42+I44+I45-I47-I48+I50+I51-I53-I54+I56+I57-I59-I60+I62+I63-I65-I66+I68+I69-I71-I72+I74+I75-I77-I78+I80+I81-I83-I84)/(1+Results!$H$91)^(I5+1-$D$5)</f>
        <v>-4146996.5891953255</v>
      </c>
      <c r="J86" s="52">
        <f>(J6+J8+J9-J11-J12+J14+J15-J17-J18+J20+J21-J23-J24+J26+J27-J29-J30+J32+J33-J35-J36+J38+J39-J41-J42+J44+J45-J47-J48+J50+J51-J53-J54+J56+J57-J59-J60+J62+J63-J65-J66+J68+J69-J71-J72+J74+J75-J77-J78+J80+J81-J83-J84)/(1+Results!$H$91)^(J5+1-$D$5)</f>
        <v>-3980539.7027183035</v>
      </c>
      <c r="K86" s="52">
        <f>(K6+K8+K9-K11-K12+K14+K15-K17-K18+K20+K21-K23-K24+K26+K27-K29-K30+K32+K33-K35-K36+K38+K39-K41-K42+K44+K45-K47-K48+K50+K51-K53-K54+K56+K57-K59-K60+K62+K63-K65-K66+K68+K69-K71-K72+K74+K75-K77-K78+K80+K81-K83-K84)/(1+Results!$H$91)^(K5+1-$D$5)</f>
        <v>-3819640.0681447801</v>
      </c>
      <c r="L86" s="52">
        <f>(L6+L8+L9-L11-L12+L14+L15-L17-L18+L20+L21-L23-L24+L26+L27-L29-L30+L32+L33-L35-L36+L38+L39-L41-L42+L44+L45-L47-L48+L50+L51-L53-L54+L56+L57-L59-L60+L62+L63-L65-L66+L68+L69-L71-L72+L74+L75-L77-L78+L80+L81-L83-L84)/(1+Results!$H$91)^(L5+1-$D$5)</f>
        <v>-4070495.2720595063</v>
      </c>
      <c r="M86" s="52">
        <f>(M6+M8+M9-M11-M12+M14+M15-M17-M18+M20+M21-M23-M24+M26+M27-M29-M30+M32+M33-M35-M36+M38+M39-M41-M42+M44+M45-M47-M48+M50+M51-M53-M54+M56+M57-M59-M60+M62+M63-M65-M66+M68+M69-M71-M72+M74+M75-M77-M78+M80+M81-M83-M84)/(1+Results!$H$91)^(M5+1-$D$5)</f>
        <v>-3918966.4805830372</v>
      </c>
      <c r="N86" s="52">
        <f>(N6+N8+N9-N11-N12+N14+N15-N17-N18+N20+N21-N23-N24+N26+N27-N29-N30+N32+N33-N35-N36+N38+N39-N41-N42+N44+N45-N47-N48+N50+N51-N53-N54+N56+N57-N59-N60+N62+N63-N65-N66+N68+N69-N71-N72+N74+N75-N77-N78+N80+N81-N83-N84)/(1+Results!$H$91)^(N5+1-$D$5)</f>
        <v>2040434.3851004299</v>
      </c>
      <c r="O86" s="52">
        <f>(O6+O8+O9-O11-O12+O14+O15-O17-O18+O20+O21-O23-O24+O26+O27-O29-O30+O32+O33-O35-O36+O38+O39-O41-O42+O44+O45-O47-O48+O50+O51-O53-O54+O56+O57-O59-O60+O62+O63-O65-O66+O68+O69-O71-O72+O74+O75-O77-O78+O80+O81-O83-O84)/(1+Results!$H$91)^(O5+1-$D$5)</f>
        <v>-3595583.5841372758</v>
      </c>
      <c r="P86" s="52">
        <f>(P6+P8+P9-P11-P12+P14+P15-P17-P18+P20+P21-P23-P24+P26+P27-P29-P30+P32+P33-P35-P36+P38+P39-P41-P42+P44+P45-P47-P48+P50+P51-P53-P54+P56+P57-P59-P60+P62+P63-P65-P66+P68+P69-P71-P72+P74+P75-P77-P78+P80+P81-P83-P84)/(1+Results!$H$91)^(P5+1-$D$5)</f>
        <v>-4109449.0383282187</v>
      </c>
      <c r="Q86" s="52">
        <f>(Q6+Q8+Q9-Q11-Q12+Q14+Q15-Q17-Q18+Q20+Q21-Q23-Q24+Q26+Q27-Q29-Q30+Q32+Q33-Q35-Q36+Q38+Q39-Q41-Q42+Q44+Q45-Q47-Q48+Q50+Q51-Q53-Q54+Q56+Q57-Q59-Q60+Q62+Q63-Q65-Q66+Q68+Q69-Q71-Q72+Q74+Q75-Q77-Q78+Q80+Q81-Q83-Q84)/(1+Results!$H$91)^(Q5+1-$D$5)</f>
        <v>-3945803.8235358871</v>
      </c>
      <c r="R86" s="52">
        <f>(R6+R8+R9-R11-R12+R14+R15-R17-R18+R20+R21-R23-R24+R26+R27-R29-R30+R32+R33-R35-R36+R38+R39-R41-R42+R44+R45-R47-R48+R50+R51-R53-R54+R56+R57-R59-R60+R62+R63-R65-R66+R68+R69-R71-R72+R74+R75-R77-R78+R80+R81-R83-R84)/(1+Results!$H$91)^(R5+1-$D$5)</f>
        <v>-3772440.9166987594</v>
      </c>
      <c r="S86" s="52">
        <f>(S6+S8+S9-S11-S12+S14+S15-S17-S18+S20+S21-S23-S24+S26+S27-S29-S30+S32+S33-S35-S36+S38+S39-S41-S42+S44+S45-S47-S48+S50+S51-S53-S54+S56+S57-S59-S60+S62+S63-S65-S66+S68+S69-S71-S72+S74+S75-S77-S78+S80+S81-S83-S84)/(1+Results!$H$91)^(S5+1-$D$5)</f>
        <v>-3606061.6944335052</v>
      </c>
      <c r="T86" s="52">
        <f>(T6+T8+T9-T11-T12+T14+T15-T17-T18+T20+T21-T23-T24+T26+T27-T29-T30+T32+T33-T35-T36+T38+T39-T41-T42+T44+T45-T47-T48+T50+T51-T53-T54+T56+T57-T59-T60+T62+T63-T65-T66+T68+T69-T71-T72+T74+T75-T77-T78+T80+T81-T83-T84)/(1+Results!$H$91)^(T5+1-$D$5)</f>
        <v>-4265669.4617715031</v>
      </c>
      <c r="U86" s="52">
        <f>(U6+U8+U9-U11-U12+U14+U15-U17-U18+U20+U21-U23-U24+U26+U27-U29-U30+U32+U33-U35-U36+U38+U39-U41-U42+U44+U45-U47-U48+U50+U51-U53-U54+U56+U57-U59-U60+U62+U63-U65-U66+U68+U69-U71-U72+U74+U75-U77-U78+U80+U81-U83-U84)/(1+Results!$H$91)^(U5+1-$D$5)</f>
        <v>-4086551.3030286394</v>
      </c>
      <c r="V86" s="52">
        <f>(V6+V8+V9-V11-V12+V14+V15-V17-V18+V20+V21-V23-V24+V26+V27-V29-V30+V32+V33-V35-V36+V38+V39-V41-V42+V44+V45-V47-V48+V50+V51-V53-V54+V56+V57-V59-V60+V62+V63-V65-V66+V68+V69-V71-V72+V74+V75-V77-V78+V80+V81-V83-V84)/(1+Results!$H$91)^(V5+1-$D$5)</f>
        <v>-3900489.40048431</v>
      </c>
      <c r="W86" s="75">
        <f>(W6+W8+W9-W11-W12+W14+W15-W17-W18+W20+W21-W23-W24+W26+W27-W29-W30+W32+W33-W35-W36+W38+W39-W41-W42+W44+W45-W47-W48+W50+W51-W53-W54+W56+W57-W59-W60+W62+W63-W65-W66+W68+W69-W71-W72+W74+W75-W77-W78+W80+W81-W83-W84)/(1+Results!$H$91)^(W5+1-$D$5)</f>
        <v>-9132915.2321236655</v>
      </c>
    </row>
    <row r="87" spans="2:23" s="10" customFormat="1" x14ac:dyDescent="0.2">
      <c r="B87" s="9" t="s">
        <v>2</v>
      </c>
      <c r="D87" s="52">
        <f>(D7-D10+D13-D16+D19-D22+D25-D28+D31-D34+D37-D40+D43-D46+D49-D52+D55-D58+D61-D64+D67-D70+D73-D76+D79-D82)/(1+Results!$H$91)^(D5+1-$D$5)</f>
        <v>0</v>
      </c>
      <c r="E87" s="52">
        <f>(E7-E10+E13-E16+E19-E22+E25-E28+E31-E34+E37-E40+E43-E46+E49-E52+E55-E58+E61-E64+E67-E70+E73-E76+E79-E82)/(1+Results!$H$91)^(E5+1-$D$5)</f>
        <v>0</v>
      </c>
      <c r="F87" s="52">
        <f>(F7-F10+F13-F16+F19-F22+F25-F28+F31-F34+F37-F40+F43-F46+F49-F52+F55-F58+F61-F64+F67-F70+F73-F76+F79-F82)/(1+Results!$H$91)^(F5+1-$D$5)</f>
        <v>-4212579.6032358399</v>
      </c>
      <c r="G87" s="52">
        <f>(G7-G10+G13-G16+G19-G22+G25-G28+G31-G34+G37-G40+G43-G46+G49-G52+G55-G58+G61-G64+G67-G70+G73-G76+G79-G82)/(1+Results!$H$91)^(G5+1-$D$5)</f>
        <v>-2590751.1557273213</v>
      </c>
      <c r="H87" s="52">
        <f>(H7-H10+H13-H16+H19-H22+H25-H28+H31-H34+H37-H40+H43-H46+H49-H52+H55-H58+H61-H64+H67-H70+H73-H76+H79-H82)/(1+Results!$H$91)^(H5+1-$D$5)</f>
        <v>-1947791.1378984856</v>
      </c>
      <c r="I87" s="52">
        <f>(I7-I10+I13-I16+I19-I22+I25-I28+I31-I34+I37-I40+I43-I46+I49-I52+I55-I58+I61-I64+I67-I70+I73-I76+I79-I82)/(1+Results!$H$91)^(I5+1-$D$5)</f>
        <v>-492610.56404082506</v>
      </c>
      <c r="J87" s="52">
        <f>(J7-J10+J13-J16+J19-J22+J25-J28+J31-J34+J37-J40+J43-J46+J49-J52+J55-J58+J61-J64+J67-J70+J73-J76+J79-J82)/(1+Results!$H$91)^(J5+1-$D$5)</f>
        <v>879032.00338422216</v>
      </c>
      <c r="K87" s="52">
        <f>(K7-K10+K13-K16+K19-K22+K25-K28+K31-K34+K37-K40+K43-K46+K49-K52+K55-K58+K61-K64+K67-K70+K73-K76+K79-K82)/(1+Results!$H$91)^(K5+1-$D$5)</f>
        <v>2168313.1488307142</v>
      </c>
      <c r="L87" s="52">
        <f>(L7-L10+L13-L16+L19-L22+L25-L28+L31-L34+L37-L40+L43-L46+L49-L52+L55-L58+L61-L64+L67-L70+L73-L76+L79-L82)/(1+Results!$H$91)^(L5+1-$D$5)</f>
        <v>2383218.6267013005</v>
      </c>
      <c r="M87" s="52">
        <f>(M7-M10+M13-M16+M19-M22+M25-M28+M31-M34+M37-M40+M43-M46+M49-M52+M55-M58+M61-M64+M67-M70+M73-M76+M79-M82)/(1+Results!$H$91)^(M5+1-$D$5)</f>
        <v>3548262.254988011</v>
      </c>
      <c r="N87" s="52">
        <f>(N7-N10+N13-N16+N19-N22+N25-N28+N31-N34+N37-N40+N43-N46+N49-N52+N55-N58+N61-N64+N67-N70+N73-N76+N79-N82)/(1+Results!$H$91)^(N5+1-$D$5)</f>
        <v>4637251.3230129434</v>
      </c>
      <c r="O87" s="52">
        <f>(O7-O10+O13-O16+O19-O22+O25-O28+O31-O34+O37-O40+O43-O46+O49-O52+O55-O58+O61-O64+O67-O70+O73-O76+O79-O82)/(1+Results!$H$91)^(O5+1-$D$5)</f>
        <v>5658738.6484467573</v>
      </c>
      <c r="P87" s="52">
        <f>(P7-P10+P13-P16+P19-P22+P25-P28+P31-P34+P37-P40+P43-P46+P49-P52+P55-P58+P61-P64+P67-P70+P73-P76+P79-P82)/(1+Results!$H$91)^(P5+1-$D$5)</f>
        <v>5457450.9405649398</v>
      </c>
      <c r="Q87" s="52">
        <f>(Q7-Q10+Q13-Q16+Q19-Q22+Q25-Q28+Q31-Q34+Q37-Q40+Q43-Q46+Q49-Q52+Q55-Q58+Q61-Q64+Q67-Q70+Q73-Q76+Q79-Q82)/(1+Results!$H$91)^(Q5+1-$D$5)</f>
        <v>6392024.5820949208</v>
      </c>
      <c r="R87" s="52">
        <f>(R7-R10+R13-R16+R19-R22+R25-R28+R31-R34+R37-R40+R43-R46+R49-R52+R55-R58+R61-R64+R67-R70+R73-R76+R79-R82)/(1+Results!$H$91)^(R5+1-$D$5)</f>
        <v>7259147.6853624107</v>
      </c>
      <c r="S87" s="52">
        <f>(S7-S10+S13-S16+S19-S22+S25-S28+S31-S34+S37-S40+S43-S46+S49-S52+S55-S58+S61-S64+S67-S70+S73-S76+S79-S82)/(1+Results!$H$91)^(S5+1-$D$5)</f>
        <v>8071873.9014835106</v>
      </c>
      <c r="T87" s="52">
        <f>(T7-T10+T13-T16+T19-T22+T25-T28+T31-T34+T37-T40+T43-T46+T49-T52+T55-T58+T61-T64+T67-T70+T73-T76+T79-T82)/(1+Results!$H$91)^(T5+1-$D$5)</f>
        <v>7618566.2214838536</v>
      </c>
      <c r="U87" s="52">
        <f>(U7-U10+U13-U16+U19-U22+U25-U28+U31-U34+U37-U40+U43-U46+U49-U52+U55-U58+U61-U64+U67-U70+U73-U76+U79-U82)/(1+Results!$H$91)^(U5+1-$D$5)</f>
        <v>8365719.6521883477</v>
      </c>
      <c r="V87" s="52">
        <f>(V7-V10+V13-V16+V19-V22+V25-V28+V31-V34+V37-V40+V43-V46+V49-V52+V55-V58+V61-V64+V67-V70+V73-V76+V79-V82)/(1+Results!$H$91)^(V5+1-$D$5)</f>
        <v>9060005.4049396887</v>
      </c>
      <c r="W87" s="75">
        <f>(W7-W10+W13-W16+W19-W22+W25-W28+W31-W34+W37-W40+W43-W46+W49-W52+W55-W58+W61-W64+W67-W70+W73-W76+W79-W82)/(1+Results!$H$91)^(W5+1-$D$5)</f>
        <v>17787162.689798281</v>
      </c>
    </row>
    <row r="88" spans="2:23" s="10" customFormat="1" x14ac:dyDescent="0.2">
      <c r="B88" s="9"/>
      <c r="D88" s="54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149"/>
    </row>
    <row r="89" spans="2:23" s="10" customFormat="1" ht="16" thickBot="1" x14ac:dyDescent="0.25">
      <c r="B89" s="66" t="s">
        <v>1</v>
      </c>
      <c r="C89" s="23"/>
      <c r="D89" s="91">
        <f>SUM(D87:W87)-SUM(D86:W86)</f>
        <v>30181855.324243717</v>
      </c>
      <c r="E89" s="92"/>
      <c r="F89" s="93"/>
      <c r="G89" s="51"/>
      <c r="H89" s="94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63"/>
    </row>
    <row r="90" spans="2:23" s="10" customFormat="1" ht="16" thickBot="1" x14ac:dyDescent="0.25">
      <c r="D90" s="51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</row>
    <row r="91" spans="2:23" s="10" customFormat="1" x14ac:dyDescent="0.2">
      <c r="B91" s="271" t="s">
        <v>13</v>
      </c>
      <c r="C91" s="272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273"/>
    </row>
    <row r="92" spans="2:23" s="19" customFormat="1" x14ac:dyDescent="0.2">
      <c r="B92" s="274"/>
      <c r="C92" s="275"/>
      <c r="D92" s="260">
        <f>'Baseline scenario'!D95</f>
        <v>2022</v>
      </c>
      <c r="E92" s="260">
        <f>D92+1</f>
        <v>2023</v>
      </c>
      <c r="F92" s="260">
        <f t="shared" ref="F92" si="1">E92+1</f>
        <v>2024</v>
      </c>
      <c r="G92" s="260">
        <f t="shared" ref="G92" si="2">F92+1</f>
        <v>2025</v>
      </c>
      <c r="H92" s="260">
        <f t="shared" ref="H92" si="3">G92+1</f>
        <v>2026</v>
      </c>
      <c r="I92" s="260">
        <f t="shared" ref="I92" si="4">H92+1</f>
        <v>2027</v>
      </c>
      <c r="J92" s="260">
        <f t="shared" ref="J92" si="5">I92+1</f>
        <v>2028</v>
      </c>
      <c r="K92" s="260">
        <f t="shared" ref="K92" si="6">J92+1</f>
        <v>2029</v>
      </c>
      <c r="L92" s="260">
        <f t="shared" ref="L92" si="7">K92+1</f>
        <v>2030</v>
      </c>
      <c r="M92" s="260">
        <f t="shared" ref="M92" si="8">L92+1</f>
        <v>2031</v>
      </c>
      <c r="N92" s="260">
        <f t="shared" ref="N92" si="9">M92+1</f>
        <v>2032</v>
      </c>
      <c r="O92" s="260">
        <f t="shared" ref="O92" si="10">N92+1</f>
        <v>2033</v>
      </c>
      <c r="P92" s="260">
        <f t="shared" ref="P92" si="11">O92+1</f>
        <v>2034</v>
      </c>
      <c r="Q92" s="260">
        <f t="shared" ref="Q92" si="12">P92+1</f>
        <v>2035</v>
      </c>
      <c r="R92" s="260">
        <f t="shared" ref="R92" si="13">Q92+1</f>
        <v>2036</v>
      </c>
      <c r="S92" s="260">
        <f t="shared" ref="S92" si="14">R92+1</f>
        <v>2037</v>
      </c>
      <c r="T92" s="260">
        <f t="shared" ref="T92" si="15">S92+1</f>
        <v>2038</v>
      </c>
      <c r="U92" s="260">
        <f t="shared" ref="U92" si="16">T92+1</f>
        <v>2039</v>
      </c>
      <c r="V92" s="260">
        <f t="shared" ref="V92" si="17">U92+1</f>
        <v>2040</v>
      </c>
      <c r="W92" s="261">
        <f t="shared" ref="W92" si="18">V92+1</f>
        <v>2041</v>
      </c>
    </row>
    <row r="93" spans="2:23" s="16" customFormat="1" x14ac:dyDescent="0.2">
      <c r="B93" s="276" t="s">
        <v>27</v>
      </c>
      <c r="C93" s="77" t="s">
        <v>23</v>
      </c>
      <c r="D93" s="277">
        <f>D6</f>
        <v>53820000</v>
      </c>
      <c r="E93" s="277">
        <f t="shared" ref="E93:W93" si="19">E6</f>
        <v>71760000</v>
      </c>
      <c r="F93" s="277">
        <f t="shared" si="19"/>
        <v>53820000</v>
      </c>
      <c r="G93" s="277">
        <f t="shared" si="19"/>
        <v>0</v>
      </c>
      <c r="H93" s="277">
        <f t="shared" si="19"/>
        <v>0</v>
      </c>
      <c r="I93" s="277">
        <f t="shared" si="19"/>
        <v>0</v>
      </c>
      <c r="J93" s="277">
        <f t="shared" si="19"/>
        <v>0</v>
      </c>
      <c r="K93" s="277">
        <f t="shared" si="19"/>
        <v>0</v>
      </c>
      <c r="L93" s="277">
        <f t="shared" si="19"/>
        <v>0</v>
      </c>
      <c r="M93" s="277">
        <f t="shared" si="19"/>
        <v>0</v>
      </c>
      <c r="N93" s="277">
        <f t="shared" si="19"/>
        <v>11000000</v>
      </c>
      <c r="O93" s="277">
        <f t="shared" si="19"/>
        <v>0</v>
      </c>
      <c r="P93" s="277">
        <f t="shared" si="19"/>
        <v>0</v>
      </c>
      <c r="Q93" s="277">
        <f t="shared" si="19"/>
        <v>0</v>
      </c>
      <c r="R93" s="277">
        <f t="shared" si="19"/>
        <v>0</v>
      </c>
      <c r="S93" s="277">
        <f t="shared" si="19"/>
        <v>0</v>
      </c>
      <c r="T93" s="277">
        <f t="shared" si="19"/>
        <v>0</v>
      </c>
      <c r="U93" s="277">
        <f t="shared" si="19"/>
        <v>0</v>
      </c>
      <c r="V93" s="277">
        <f t="shared" si="19"/>
        <v>0</v>
      </c>
      <c r="W93" s="278">
        <f t="shared" si="19"/>
        <v>0</v>
      </c>
    </row>
    <row r="94" spans="2:23" s="16" customFormat="1" ht="14.5" customHeight="1" x14ac:dyDescent="0.2">
      <c r="B94" s="294" t="s">
        <v>121</v>
      </c>
      <c r="C94" s="270" t="s">
        <v>26</v>
      </c>
      <c r="D94" s="277">
        <f>D7*(1+'Calculations I'!D37)*(1+'Calculations I'!D50)</f>
        <v>-94180407.631470576</v>
      </c>
      <c r="E94" s="277">
        <f>E7*(1+'Calculations I'!E37)*(1+'Calculations I'!E50)</f>
        <v>-97874126.315975964</v>
      </c>
      <c r="F94" s="277">
        <f>F7*(1+'Calculations I'!F37)*(1+'Calculations I'!F50)</f>
        <v>-76977907.548747659</v>
      </c>
      <c r="G94" s="277">
        <f>G7*(1+'Calculations I'!G37)*(1+'Calculations I'!G50)</f>
        <v>-78979333.145015106</v>
      </c>
      <c r="H94" s="277">
        <f>H7*(1+'Calculations I'!H37)*(1+'Calculations I'!H50)</f>
        <v>-81032795.806785509</v>
      </c>
      <c r="I94" s="277">
        <f>I7*(1+'Calculations I'!I37)*(1+'Calculations I'!I50)</f>
        <v>-83139648.497761935</v>
      </c>
      <c r="J94" s="277">
        <f>J7*(1+'Calculations I'!J37)*(1+'Calculations I'!J50)</f>
        <v>-85301279.358703747</v>
      </c>
      <c r="K94" s="277">
        <f>K7*(1+'Calculations I'!K37)*(1+'Calculations I'!K50)</f>
        <v>-87519112.62203002</v>
      </c>
      <c r="L94" s="277">
        <f>L7*(1+'Calculations I'!L37)*(1+'Calculations I'!L50)</f>
        <v>-89794609.550202817</v>
      </c>
      <c r="M94" s="277">
        <f>M7*(1+'Calculations I'!M37)*(1+'Calculations I'!M50)</f>
        <v>-92129269.398508087</v>
      </c>
      <c r="N94" s="277">
        <f>N7*(1+'Calculations I'!N37)*(1+'Calculations I'!N50)</f>
        <v>-94524630.402869299</v>
      </c>
      <c r="O94" s="277">
        <f>O7*(1+'Calculations I'!O37)*(1+'Calculations I'!O50)</f>
        <v>-96982270.793343902</v>
      </c>
      <c r="P94" s="277">
        <f>P7*(1+'Calculations I'!P37)*(1+'Calculations I'!P50)</f>
        <v>-99503809.83397086</v>
      </c>
      <c r="Q94" s="277">
        <f>Q7*(1+'Calculations I'!Q37)*(1+'Calculations I'!Q50)</f>
        <v>-102090908.88965409</v>
      </c>
      <c r="R94" s="277">
        <f>R7*(1+'Calculations I'!R37)*(1+'Calculations I'!R50)</f>
        <v>-104745272.52078509</v>
      </c>
      <c r="S94" s="277">
        <f>S7*(1+'Calculations I'!S37)*(1+'Calculations I'!S50)</f>
        <v>-107468649.60632552</v>
      </c>
      <c r="T94" s="277">
        <f>T7*(1+'Calculations I'!T37)*(1+'Calculations I'!T50)</f>
        <v>-110262834.49608999</v>
      </c>
      <c r="U94" s="277">
        <f>U7*(1+'Calculations I'!U37)*(1+'Calculations I'!U50)</f>
        <v>-113129668.19298832</v>
      </c>
      <c r="V94" s="277">
        <f>V7*(1+'Calculations I'!V37)*(1+'Calculations I'!V50)</f>
        <v>-116071039.56600603</v>
      </c>
      <c r="W94" s="278">
        <f>W7*(1+'Calculations I'!W37)*(1+'Calculations I'!W50)</f>
        <v>-241274084.24090695</v>
      </c>
    </row>
    <row r="95" spans="2:23" s="16" customFormat="1" x14ac:dyDescent="0.2">
      <c r="B95" s="329"/>
      <c r="C95" s="77" t="s">
        <v>25</v>
      </c>
      <c r="D95" s="277">
        <f>D8*(1+'Calculations I'!D$63)</f>
        <v>0</v>
      </c>
      <c r="E95" s="277">
        <f>E8*(1+'Calculations I'!E$63)</f>
        <v>0</v>
      </c>
      <c r="F95" s="277">
        <f>F8*(1+'Calculations I'!F$63)</f>
        <v>0</v>
      </c>
      <c r="G95" s="277">
        <f>G8*(1+'Calculations I'!G$63)</f>
        <v>0</v>
      </c>
      <c r="H95" s="277">
        <f>H8*(1+'Calculations I'!H$63)</f>
        <v>0</v>
      </c>
      <c r="I95" s="277">
        <f>I8*(1+'Calculations I'!I$63)</f>
        <v>0</v>
      </c>
      <c r="J95" s="277">
        <f>J8*(1+'Calculations I'!J$63)</f>
        <v>0</v>
      </c>
      <c r="K95" s="277">
        <f>K8*(1+'Calculations I'!K$63)</f>
        <v>0</v>
      </c>
      <c r="L95" s="277">
        <f>L8*(1+'Calculations I'!L$63)</f>
        <v>0</v>
      </c>
      <c r="M95" s="277">
        <f>M8*(1+'Calculations I'!M$63)</f>
        <v>0</v>
      </c>
      <c r="N95" s="277">
        <f>N8*(1+'Calculations I'!N$63)</f>
        <v>0</v>
      </c>
      <c r="O95" s="277">
        <f>O8*(1+'Calculations I'!O$63)</f>
        <v>0</v>
      </c>
      <c r="P95" s="277">
        <f>P8*(1+'Calculations I'!P$63)</f>
        <v>0</v>
      </c>
      <c r="Q95" s="277">
        <f>Q8*(1+'Calculations I'!Q$63)</f>
        <v>0</v>
      </c>
      <c r="R95" s="277">
        <f>R8*(1+'Calculations I'!R$63)</f>
        <v>0</v>
      </c>
      <c r="S95" s="277">
        <f>S8*(1+'Calculations I'!S$63)</f>
        <v>0</v>
      </c>
      <c r="T95" s="277">
        <f>T8*(1+'Calculations I'!T$63)</f>
        <v>0</v>
      </c>
      <c r="U95" s="277">
        <f>U8*(1+'Calculations I'!U$63)</f>
        <v>0</v>
      </c>
      <c r="V95" s="277">
        <f>V8*(1+'Calculations I'!V$63)</f>
        <v>0</v>
      </c>
      <c r="W95" s="278">
        <f>W8*(1+'Calculations I'!W$63)</f>
        <v>0</v>
      </c>
    </row>
    <row r="96" spans="2:23" s="16" customFormat="1" x14ac:dyDescent="0.2">
      <c r="B96" s="329"/>
      <c r="C96" s="77" t="s">
        <v>24</v>
      </c>
      <c r="D96" s="277">
        <f>D9*(1+'Calculations I'!D$64)</f>
        <v>0</v>
      </c>
      <c r="E96" s="277">
        <f>E9*(1+'Calculations I'!E$64)</f>
        <v>0</v>
      </c>
      <c r="F96" s="277">
        <f>F9*(1+'Calculations I'!F$64)</f>
        <v>0</v>
      </c>
      <c r="G96" s="277">
        <f>G9*(1+'Calculations I'!G$64)</f>
        <v>0</v>
      </c>
      <c r="H96" s="277">
        <f>H9*(1+'Calculations I'!H$64)</f>
        <v>0</v>
      </c>
      <c r="I96" s="277">
        <f>I9*(1+'Calculations I'!I$64)</f>
        <v>0</v>
      </c>
      <c r="J96" s="277">
        <f>J9*(1+'Calculations I'!J$64)</f>
        <v>0</v>
      </c>
      <c r="K96" s="277">
        <f>K9*(1+'Calculations I'!K$64)</f>
        <v>0</v>
      </c>
      <c r="L96" s="277">
        <f>L9*(1+'Calculations I'!L$64)</f>
        <v>0</v>
      </c>
      <c r="M96" s="277">
        <f>M9*(1+'Calculations I'!M$64)</f>
        <v>0</v>
      </c>
      <c r="N96" s="277">
        <f>N9*(1+'Calculations I'!N$64)</f>
        <v>0</v>
      </c>
      <c r="O96" s="277">
        <f>O9*(1+'Calculations I'!O$64)</f>
        <v>0</v>
      </c>
      <c r="P96" s="277">
        <f>P9*(1+'Calculations I'!P$64)</f>
        <v>0</v>
      </c>
      <c r="Q96" s="277">
        <f>Q9*(1+'Calculations I'!Q$64)</f>
        <v>0</v>
      </c>
      <c r="R96" s="277">
        <f>R9*(1+'Calculations I'!R$64)</f>
        <v>0</v>
      </c>
      <c r="S96" s="277">
        <f>S9*(1+'Calculations I'!S$64)</f>
        <v>0</v>
      </c>
      <c r="T96" s="277">
        <f>T9*(1+'Calculations I'!T$64)</f>
        <v>0</v>
      </c>
      <c r="U96" s="277">
        <f>U9*(1+'Calculations I'!U$64)</f>
        <v>0</v>
      </c>
      <c r="V96" s="277">
        <f>V9*(1+'Calculations I'!V$64)</f>
        <v>0</v>
      </c>
      <c r="W96" s="278">
        <f>W9*(1+'Calculations I'!W$64)</f>
        <v>0</v>
      </c>
    </row>
    <row r="97" spans="2:23" s="16" customFormat="1" ht="14.5" customHeight="1" x14ac:dyDescent="0.2">
      <c r="B97" s="294" t="s">
        <v>122</v>
      </c>
      <c r="C97" s="270" t="s">
        <v>26</v>
      </c>
      <c r="D97" s="277">
        <f>D10*(1+'Calculations I'!D102)*(1+'Calculations I'!D115)</f>
        <v>-94180407.631470576</v>
      </c>
      <c r="E97" s="277">
        <f>E10*(1+'Calculations I'!E102)*(1+'Calculations I'!E115)</f>
        <v>-97874126.315975964</v>
      </c>
      <c r="F97" s="277">
        <f>F10*(1+'Calculations I'!F102)*(1+'Calculations I'!F115)</f>
        <v>-101712784.24050587</v>
      </c>
      <c r="G97" s="277">
        <f>G10*(1+'Calculations I'!G102)*(1+'Calculations I'!G115)</f>
        <v>-105702071.12469192</v>
      </c>
      <c r="H97" s="277">
        <f>H10*(1+'Calculations I'!H102)*(1+'Calculations I'!H115)</f>
        <v>-109847900.12158926</v>
      </c>
      <c r="I97" s="277">
        <f>I10*(1+'Calculations I'!I102)*(1+'Calculations I'!I115)</f>
        <v>-114156416.59439982</v>
      </c>
      <c r="J97" s="277">
        <f>J10*(1+'Calculations I'!J102)*(1+'Calculations I'!J115)</f>
        <v>-118634007.23803967</v>
      </c>
      <c r="K97" s="277">
        <f>K10*(1+'Calculations I'!K102)*(1+'Calculations I'!K115)</f>
        <v>-123287309.55910179</v>
      </c>
      <c r="L97" s="277">
        <f>L10*(1+'Calculations I'!L102)*(1+'Calculations I'!L115)</f>
        <v>-128123221.72829944</v>
      </c>
      <c r="M97" s="277">
        <f>M10*(1+'Calculations I'!M102)*(1+'Calculations I'!M115)</f>
        <v>-133148912.82002781</v>
      </c>
      <c r="N97" s="277">
        <f>N10*(1+'Calculations I'!N102)*(1+'Calculations I'!N115)</f>
        <v>-138371833.45425791</v>
      </c>
      <c r="O97" s="277">
        <f>O10*(1+'Calculations I'!O102)*(1+'Calculations I'!O115)</f>
        <v>-143799726.8565737</v>
      </c>
      <c r="P97" s="277">
        <f>P10*(1+'Calculations I'!P102)*(1+'Calculations I'!P115)</f>
        <v>-149440640.35278609</v>
      </c>
      <c r="Q97" s="277">
        <f>Q10*(1+'Calculations I'!Q102)*(1+'Calculations I'!Q115)</f>
        <v>-155302937.31520233</v>
      </c>
      <c r="R97" s="277">
        <f>R10*(1+'Calculations I'!R102)*(1+'Calculations I'!R115)</f>
        <v>-161395309.57830101</v>
      </c>
      <c r="S97" s="277">
        <f>S10*(1+'Calculations I'!S102)*(1+'Calculations I'!S115)</f>
        <v>-167726790.34226102</v>
      </c>
      <c r="T97" s="277">
        <f>T10*(1+'Calculations I'!T102)*(1+'Calculations I'!T115)</f>
        <v>-174306767.58351693</v>
      </c>
      <c r="U97" s="277">
        <f>U10*(1+'Calculations I'!U102)*(1+'Calculations I'!U115)</f>
        <v>-181144997.99226835</v>
      </c>
      <c r="V97" s="277">
        <f>V10*(1+'Calculations I'!V102)*(1+'Calculations I'!V115)</f>
        <v>-188251621.45765248</v>
      </c>
      <c r="W97" s="277">
        <f>W10*(1+'Calculations I'!W102)*(1+'Calculations I'!W115)</f>
        <v>-398949790.14937723</v>
      </c>
    </row>
    <row r="98" spans="2:23" s="16" customFormat="1" x14ac:dyDescent="0.2">
      <c r="B98" s="329"/>
      <c r="C98" s="77" t="s">
        <v>25</v>
      </c>
      <c r="D98" s="277">
        <f>D11*(1+'Calculations I'!D$128)</f>
        <v>0</v>
      </c>
      <c r="E98" s="277">
        <f>E11*(1+'Calculations I'!E$128)</f>
        <v>0</v>
      </c>
      <c r="F98" s="277">
        <f>F11*(1+'Calculations I'!F$128)</f>
        <v>0</v>
      </c>
      <c r="G98" s="277">
        <f>G11*(1+'Calculations I'!G$128)</f>
        <v>0</v>
      </c>
      <c r="H98" s="277">
        <f>H11*(1+'Calculations I'!H$128)</f>
        <v>0</v>
      </c>
      <c r="I98" s="277">
        <f>I11*(1+'Calculations I'!I$128)</f>
        <v>0</v>
      </c>
      <c r="J98" s="277">
        <f>J11*(1+'Calculations I'!J$128)</f>
        <v>0</v>
      </c>
      <c r="K98" s="277">
        <f>K11*(1+'Calculations I'!K$128)</f>
        <v>0</v>
      </c>
      <c r="L98" s="277">
        <f>L11*(1+'Calculations I'!L$128)</f>
        <v>0</v>
      </c>
      <c r="M98" s="277">
        <f>M11*(1+'Calculations I'!M$128)</f>
        <v>0</v>
      </c>
      <c r="N98" s="277">
        <f>N11*(1+'Calculations I'!N$128)</f>
        <v>0</v>
      </c>
      <c r="O98" s="277">
        <f>O11*(1+'Calculations I'!O$128)</f>
        <v>0</v>
      </c>
      <c r="P98" s="277">
        <f>P11*(1+'Calculations I'!P$128)</f>
        <v>0</v>
      </c>
      <c r="Q98" s="277">
        <f>Q11*(1+'Calculations I'!Q$128)</f>
        <v>0</v>
      </c>
      <c r="R98" s="277">
        <f>R11*(1+'Calculations I'!R$128)</f>
        <v>0</v>
      </c>
      <c r="S98" s="277">
        <f>S11*(1+'Calculations I'!S$128)</f>
        <v>0</v>
      </c>
      <c r="T98" s="277">
        <f>T11*(1+'Calculations I'!T$128)</f>
        <v>0</v>
      </c>
      <c r="U98" s="277">
        <f>U11*(1+'Calculations I'!U$128)</f>
        <v>0</v>
      </c>
      <c r="V98" s="277">
        <f>V11*(1+'Calculations I'!V$128)</f>
        <v>0</v>
      </c>
      <c r="W98" s="277">
        <f>W11*(1+'Calculations I'!W$128)</f>
        <v>0</v>
      </c>
    </row>
    <row r="99" spans="2:23" s="16" customFormat="1" x14ac:dyDescent="0.2">
      <c r="B99" s="329"/>
      <c r="C99" s="77" t="s">
        <v>24</v>
      </c>
      <c r="D99" s="277">
        <f>D12*(1+'Calculations I'!D$129)</f>
        <v>0</v>
      </c>
      <c r="E99" s="277">
        <f>E12*(1+'Calculations I'!E$129)</f>
        <v>0</v>
      </c>
      <c r="F99" s="277">
        <f>F12*(1+'Calculations I'!F$129)</f>
        <v>0</v>
      </c>
      <c r="G99" s="277">
        <f>G12*(1+'Calculations I'!G$129)</f>
        <v>0</v>
      </c>
      <c r="H99" s="277">
        <f>H12*(1+'Calculations I'!H$129)</f>
        <v>0</v>
      </c>
      <c r="I99" s="277">
        <f>I12*(1+'Calculations I'!I$129)</f>
        <v>0</v>
      </c>
      <c r="J99" s="277">
        <f>J12*(1+'Calculations I'!J$129)</f>
        <v>0</v>
      </c>
      <c r="K99" s="277">
        <f>K12*(1+'Calculations I'!K$129)</f>
        <v>0</v>
      </c>
      <c r="L99" s="277">
        <f>L12*(1+'Calculations I'!L$129)</f>
        <v>0</v>
      </c>
      <c r="M99" s="277">
        <f>M12*(1+'Calculations I'!M$129)</f>
        <v>0</v>
      </c>
      <c r="N99" s="277">
        <f>N12*(1+'Calculations I'!N$129)</f>
        <v>0</v>
      </c>
      <c r="O99" s="277">
        <f>O12*(1+'Calculations I'!O$129)</f>
        <v>0</v>
      </c>
      <c r="P99" s="277">
        <f>P12*(1+'Calculations I'!P$129)</f>
        <v>0</v>
      </c>
      <c r="Q99" s="277">
        <f>Q12*(1+'Calculations I'!Q$129)</f>
        <v>0</v>
      </c>
      <c r="R99" s="277">
        <f>R12*(1+'Calculations I'!R$129)</f>
        <v>0</v>
      </c>
      <c r="S99" s="277">
        <f>S12*(1+'Calculations I'!S$129)</f>
        <v>0</v>
      </c>
      <c r="T99" s="277">
        <f>T12*(1+'Calculations I'!T$129)</f>
        <v>0</v>
      </c>
      <c r="U99" s="277">
        <f>U12*(1+'Calculations I'!U$129)</f>
        <v>0</v>
      </c>
      <c r="V99" s="277">
        <f>V12*(1+'Calculations I'!V$129)</f>
        <v>0</v>
      </c>
      <c r="W99" s="277">
        <f>W12*(1+'Calculations I'!W$129)</f>
        <v>0</v>
      </c>
    </row>
    <row r="100" spans="2:23" s="16" customFormat="1" ht="14.5" customHeight="1" x14ac:dyDescent="0.2">
      <c r="B100" s="294" t="s">
        <v>123</v>
      </c>
      <c r="C100" s="270" t="s">
        <v>26</v>
      </c>
      <c r="D100" s="277">
        <f>D13*(1+'Calculations I'!D38)*(1+'Calculations I'!D51)</f>
        <v>0</v>
      </c>
      <c r="E100" s="277">
        <f>E13*(1+'Calculations I'!E38)*(1+'Calculations I'!E51)</f>
        <v>0</v>
      </c>
      <c r="F100" s="277">
        <f>F13*(1+'Calculations I'!F38)*(1+'Calculations I'!F51)</f>
        <v>0</v>
      </c>
      <c r="G100" s="277">
        <f>G13*(1+'Calculations I'!G38)*(1+'Calculations I'!G51)</f>
        <v>0</v>
      </c>
      <c r="H100" s="277">
        <f>H13*(1+'Calculations I'!H38)*(1+'Calculations I'!H51)</f>
        <v>0</v>
      </c>
      <c r="I100" s="277">
        <f>I13*(1+'Calculations I'!I38)*(1+'Calculations I'!I51)</f>
        <v>0</v>
      </c>
      <c r="J100" s="277">
        <f>J13*(1+'Calculations I'!J38)*(1+'Calculations I'!J51)</f>
        <v>0</v>
      </c>
      <c r="K100" s="277">
        <f>K13*(1+'Calculations I'!K38)*(1+'Calculations I'!K51)</f>
        <v>0</v>
      </c>
      <c r="L100" s="277">
        <f>L13*(1+'Calculations I'!L38)*(1+'Calculations I'!L51)</f>
        <v>0</v>
      </c>
      <c r="M100" s="277">
        <f>M13*(1+'Calculations I'!M38)*(1+'Calculations I'!M51)</f>
        <v>0</v>
      </c>
      <c r="N100" s="277">
        <f>N13*(1+'Calculations I'!N38)*(1+'Calculations I'!N51)</f>
        <v>0</v>
      </c>
      <c r="O100" s="277">
        <f>O13*(1+'Calculations I'!O38)*(1+'Calculations I'!O51)</f>
        <v>0</v>
      </c>
      <c r="P100" s="277">
        <f>P13*(1+'Calculations I'!P38)*(1+'Calculations I'!P51)</f>
        <v>0</v>
      </c>
      <c r="Q100" s="277">
        <f>Q13*(1+'Calculations I'!Q38)*(1+'Calculations I'!Q51)</f>
        <v>0</v>
      </c>
      <c r="R100" s="277">
        <f>R13*(1+'Calculations I'!R38)*(1+'Calculations I'!R51)</f>
        <v>0</v>
      </c>
      <c r="S100" s="277">
        <f>S13*(1+'Calculations I'!S38)*(1+'Calculations I'!S51)</f>
        <v>0</v>
      </c>
      <c r="T100" s="277">
        <f>T13*(1+'Calculations I'!T38)*(1+'Calculations I'!T51)</f>
        <v>0</v>
      </c>
      <c r="U100" s="277">
        <f>U13*(1+'Calculations I'!U38)*(1+'Calculations I'!U51)</f>
        <v>0</v>
      </c>
      <c r="V100" s="277">
        <f>V13*(1+'Calculations I'!V38)*(1+'Calculations I'!V51)</f>
        <v>0</v>
      </c>
      <c r="W100" s="278">
        <f>W13*(1+'Calculations I'!W38)*(1+'Calculations I'!W51)</f>
        <v>0</v>
      </c>
    </row>
    <row r="101" spans="2:23" s="16" customFormat="1" x14ac:dyDescent="0.2">
      <c r="B101" s="329"/>
      <c r="C101" s="77" t="s">
        <v>25</v>
      </c>
      <c r="D101" s="277">
        <f>D14*(1+'Calculations I'!D$63)</f>
        <v>0</v>
      </c>
      <c r="E101" s="277">
        <f>E14*(1+'Calculations I'!E$63)</f>
        <v>2293541.5591276055</v>
      </c>
      <c r="F101" s="277">
        <f>F14*(1+'Calculations I'!F$63)</f>
        <v>4633823.9105590088</v>
      </c>
      <c r="G101" s="277">
        <f>G14*(1+'Calculations I'!G$63)</f>
        <v>4680564.7028628066</v>
      </c>
      <c r="H101" s="277">
        <f>H14*(1+'Calculations I'!H$63)</f>
        <v>4680564.7028628066</v>
      </c>
      <c r="I101" s="277">
        <f>I14*(1+'Calculations I'!I$63)</f>
        <v>4680564.7028628066</v>
      </c>
      <c r="J101" s="277">
        <f>J14*(1+'Calculations I'!J$63)</f>
        <v>4680564.7028628066</v>
      </c>
      <c r="K101" s="277">
        <f>K14*(1+'Calculations I'!K$63)</f>
        <v>4680564.7028628066</v>
      </c>
      <c r="L101" s="277">
        <f>L14*(1+'Calculations I'!L$63)</f>
        <v>4680564.7028628066</v>
      </c>
      <c r="M101" s="277">
        <f>M14*(1+'Calculations I'!M$63)</f>
        <v>4680564.7028628066</v>
      </c>
      <c r="N101" s="277">
        <f>N14*(1+'Calculations I'!N$63)</f>
        <v>4680564.7028628066</v>
      </c>
      <c r="O101" s="277">
        <f>O14*(1+'Calculations I'!O$63)</f>
        <v>4680564.7028628066</v>
      </c>
      <c r="P101" s="277">
        <f>P14*(1+'Calculations I'!P$63)</f>
        <v>4680564.7028628066</v>
      </c>
      <c r="Q101" s="277">
        <f>Q14*(1+'Calculations I'!Q$63)</f>
        <v>4680564.7028628066</v>
      </c>
      <c r="R101" s="277">
        <f>R14*(1+'Calculations I'!R$63)</f>
        <v>4680564.7028628066</v>
      </c>
      <c r="S101" s="277">
        <f>S14*(1+'Calculations I'!S$63)</f>
        <v>4680564.7028628066</v>
      </c>
      <c r="T101" s="277">
        <f>T14*(1+'Calculations I'!T$63)</f>
        <v>4680564.7028628066</v>
      </c>
      <c r="U101" s="277">
        <f>U14*(1+'Calculations I'!U$63)</f>
        <v>4680564.7028628066</v>
      </c>
      <c r="V101" s="277">
        <f>V14*(1+'Calculations I'!V$63)</f>
        <v>4680564.7028628066</v>
      </c>
      <c r="W101" s="278">
        <f>W14*(1+'Calculations I'!W$63)</f>
        <v>4680564.7028628066</v>
      </c>
    </row>
    <row r="102" spans="2:23" s="16" customFormat="1" x14ac:dyDescent="0.2">
      <c r="B102" s="329"/>
      <c r="C102" s="77" t="s">
        <v>24</v>
      </c>
      <c r="D102" s="277">
        <f>D15*(1+'Calculations I'!D$64)</f>
        <v>0</v>
      </c>
      <c r="E102" s="277">
        <f>E15*(1+'Calculations I'!E$64)</f>
        <v>0</v>
      </c>
      <c r="F102" s="277">
        <f>F15*(1+'Calculations I'!F$64)</f>
        <v>0</v>
      </c>
      <c r="G102" s="277">
        <f>G15*(1+'Calculations I'!G$64)</f>
        <v>0</v>
      </c>
      <c r="H102" s="277">
        <f>H15*(1+'Calculations I'!H$64)</f>
        <v>0</v>
      </c>
      <c r="I102" s="277">
        <f>I15*(1+'Calculations I'!I$64)</f>
        <v>0</v>
      </c>
      <c r="J102" s="277">
        <f>J15*(1+'Calculations I'!J$64)</f>
        <v>0</v>
      </c>
      <c r="K102" s="277">
        <f>K15*(1+'Calculations I'!K$64)</f>
        <v>0</v>
      </c>
      <c r="L102" s="277">
        <f>L15*(1+'Calculations I'!L$64)</f>
        <v>0</v>
      </c>
      <c r="M102" s="277">
        <f>M15*(1+'Calculations I'!M$64)</f>
        <v>0</v>
      </c>
      <c r="N102" s="277">
        <f>N15*(1+'Calculations I'!N$64)</f>
        <v>0</v>
      </c>
      <c r="O102" s="277">
        <f>O15*(1+'Calculations I'!O$64)</f>
        <v>0</v>
      </c>
      <c r="P102" s="277">
        <f>P15*(1+'Calculations I'!P$64)</f>
        <v>0</v>
      </c>
      <c r="Q102" s="277">
        <f>Q15*(1+'Calculations I'!Q$64)</f>
        <v>0</v>
      </c>
      <c r="R102" s="277">
        <f>R15*(1+'Calculations I'!R$64)</f>
        <v>0</v>
      </c>
      <c r="S102" s="277">
        <f>S15*(1+'Calculations I'!S$64)</f>
        <v>0</v>
      </c>
      <c r="T102" s="277">
        <f>T15*(1+'Calculations I'!T$64)</f>
        <v>0</v>
      </c>
      <c r="U102" s="277">
        <f>U15*(1+'Calculations I'!U$64)</f>
        <v>0</v>
      </c>
      <c r="V102" s="277">
        <f>V15*(1+'Calculations I'!V$64)</f>
        <v>0</v>
      </c>
      <c r="W102" s="278">
        <f>W15*(1+'Calculations I'!W$64)</f>
        <v>0</v>
      </c>
    </row>
    <row r="103" spans="2:23" s="16" customFormat="1" ht="14.5" customHeight="1" x14ac:dyDescent="0.2">
      <c r="B103" s="294" t="s">
        <v>124</v>
      </c>
      <c r="C103" s="270" t="s">
        <v>26</v>
      </c>
      <c r="D103" s="277">
        <f>D16*(1+'Calculations I'!D103)*(1+'Calculations I'!D116)</f>
        <v>0</v>
      </c>
      <c r="E103" s="277">
        <f>E16*(1+'Calculations I'!E103)*(1+'Calculations I'!E116)</f>
        <v>0</v>
      </c>
      <c r="F103" s="277">
        <f>F16*(1+'Calculations I'!F103)*(1+'Calculations I'!F116)</f>
        <v>0</v>
      </c>
      <c r="G103" s="277">
        <f>G16*(1+'Calculations I'!G103)*(1+'Calculations I'!G116)</f>
        <v>0</v>
      </c>
      <c r="H103" s="277">
        <f>H16*(1+'Calculations I'!H103)*(1+'Calculations I'!H116)</f>
        <v>0</v>
      </c>
      <c r="I103" s="277">
        <f>I16*(1+'Calculations I'!I103)*(1+'Calculations I'!I116)</f>
        <v>0</v>
      </c>
      <c r="J103" s="277">
        <f>J16*(1+'Calculations I'!J103)*(1+'Calculations I'!J116)</f>
        <v>0</v>
      </c>
      <c r="K103" s="277">
        <f>K16*(1+'Calculations I'!K103)*(1+'Calculations I'!K116)</f>
        <v>0</v>
      </c>
      <c r="L103" s="277">
        <f>L16*(1+'Calculations I'!L103)*(1+'Calculations I'!L116)</f>
        <v>0</v>
      </c>
      <c r="M103" s="277">
        <f>M16*(1+'Calculations I'!M103)*(1+'Calculations I'!M116)</f>
        <v>0</v>
      </c>
      <c r="N103" s="277">
        <f>N16*(1+'Calculations I'!N103)*(1+'Calculations I'!N116)</f>
        <v>0</v>
      </c>
      <c r="O103" s="277">
        <f>O16*(1+'Calculations I'!O103)*(1+'Calculations I'!O116)</f>
        <v>0</v>
      </c>
      <c r="P103" s="277">
        <f>P16*(1+'Calculations I'!P103)*(1+'Calculations I'!P116)</f>
        <v>0</v>
      </c>
      <c r="Q103" s="277">
        <f>Q16*(1+'Calculations I'!Q103)*(1+'Calculations I'!Q116)</f>
        <v>0</v>
      </c>
      <c r="R103" s="277">
        <f>R16*(1+'Calculations I'!R103)*(1+'Calculations I'!R116)</f>
        <v>0</v>
      </c>
      <c r="S103" s="277">
        <f>S16*(1+'Calculations I'!S103)*(1+'Calculations I'!S116)</f>
        <v>0</v>
      </c>
      <c r="T103" s="277">
        <f>T16*(1+'Calculations I'!T103)*(1+'Calculations I'!T116)</f>
        <v>0</v>
      </c>
      <c r="U103" s="277">
        <f>U16*(1+'Calculations I'!U103)*(1+'Calculations I'!U116)</f>
        <v>0</v>
      </c>
      <c r="V103" s="277">
        <f>V16*(1+'Calculations I'!V103)*(1+'Calculations I'!V116)</f>
        <v>0</v>
      </c>
      <c r="W103" s="277">
        <f>W16*(1+'Calculations I'!W103)*(1+'Calculations I'!W116)</f>
        <v>0</v>
      </c>
    </row>
    <row r="104" spans="2:23" s="16" customFormat="1" x14ac:dyDescent="0.2">
      <c r="B104" s="329"/>
      <c r="C104" s="77" t="s">
        <v>25</v>
      </c>
      <c r="D104" s="277">
        <f>D17*(1+'Calculations I'!D$128)</f>
        <v>21928930.208595</v>
      </c>
      <c r="E104" s="277">
        <f>E17*(1+'Calculations I'!E$128)</f>
        <v>21988191.567942601</v>
      </c>
      <c r="F104" s="277">
        <f>F17*(1+'Calculations I'!F$128)</f>
        <v>11150315.041590806</v>
      </c>
      <c r="G104" s="277">
        <f>G17*(1+'Calculations I'!G$128)</f>
        <v>11247272.83556517</v>
      </c>
      <c r="H104" s="277">
        <f>H17*(1+'Calculations I'!H$128)</f>
        <v>12007821.832839562</v>
      </c>
      <c r="I104" s="277">
        <f>I17*(1+'Calculations I'!I$128)</f>
        <v>12110487.856729258</v>
      </c>
      <c r="J104" s="277">
        <f>J17*(1+'Calculations I'!J$128)</f>
        <v>12213153.88061896</v>
      </c>
      <c r="K104" s="277">
        <f>K17*(1+'Calculations I'!K$128)</f>
        <v>12315819.904508656</v>
      </c>
      <c r="L104" s="277">
        <f>L17*(1+'Calculations I'!L$128)</f>
        <v>13104910.051359721</v>
      </c>
      <c r="M104" s="277">
        <f>M17*(1+'Calculations I'!M$128)</f>
        <v>13246166.031076033</v>
      </c>
      <c r="N104" s="277">
        <f>N17*(1+'Calculations I'!N$128)</f>
        <v>13354540.284881065</v>
      </c>
      <c r="O104" s="277">
        <f>O17*(1+'Calculations I'!O$128)</f>
        <v>13462914.538686097</v>
      </c>
      <c r="P104" s="277">
        <f>P17*(1+'Calculations I'!P$128)</f>
        <v>14993053.923974009</v>
      </c>
      <c r="Q104" s="277">
        <f>Q17*(1+'Calculations I'!Q$128)</f>
        <v>15148977.409758469</v>
      </c>
      <c r="R104" s="277">
        <f>R17*(1+'Calculations I'!R$128)</f>
        <v>15268768.123394169</v>
      </c>
      <c r="S104" s="277">
        <f>S17*(1+'Calculations I'!S$128)</f>
        <v>15388558.837029871</v>
      </c>
      <c r="T104" s="277">
        <f>T17*(1+'Calculations I'!T$128)</f>
        <v>17714372.57623012</v>
      </c>
      <c r="U104" s="277">
        <f>U17*(1+'Calculations I'!U$128)</f>
        <v>17892297.321116801</v>
      </c>
      <c r="V104" s="277">
        <f>V17*(1+'Calculations I'!V$128)</f>
        <v>18029212.724498503</v>
      </c>
      <c r="W104" s="277">
        <f>W17*(1+'Calculations I'!W$128)</f>
        <v>36551190.342152089</v>
      </c>
    </row>
    <row r="105" spans="2:23" s="16" customFormat="1" x14ac:dyDescent="0.2">
      <c r="B105" s="329"/>
      <c r="C105" s="77" t="s">
        <v>24</v>
      </c>
      <c r="D105" s="277">
        <f>D18*(1+'Calculations I'!D$129)</f>
        <v>0</v>
      </c>
      <c r="E105" s="277">
        <f>E18*(1+'Calculations I'!E$129)</f>
        <v>0</v>
      </c>
      <c r="F105" s="277">
        <f>F18*(1+'Calculations I'!F$129)</f>
        <v>0</v>
      </c>
      <c r="G105" s="277">
        <f>G18*(1+'Calculations I'!G$129)</f>
        <v>0</v>
      </c>
      <c r="H105" s="277">
        <f>H18*(1+'Calculations I'!H$129)</f>
        <v>0</v>
      </c>
      <c r="I105" s="277">
        <f>I18*(1+'Calculations I'!I$129)</f>
        <v>0</v>
      </c>
      <c r="J105" s="277">
        <f>J18*(1+'Calculations I'!J$129)</f>
        <v>0</v>
      </c>
      <c r="K105" s="277">
        <f>K18*(1+'Calculations I'!K$129)</f>
        <v>0</v>
      </c>
      <c r="L105" s="277">
        <f>L18*(1+'Calculations I'!L$129)</f>
        <v>0</v>
      </c>
      <c r="M105" s="277">
        <f>M18*(1+'Calculations I'!M$129)</f>
        <v>0</v>
      </c>
      <c r="N105" s="277">
        <f>N18*(1+'Calculations I'!N$129)</f>
        <v>0</v>
      </c>
      <c r="O105" s="277">
        <f>O18*(1+'Calculations I'!O$129)</f>
        <v>0</v>
      </c>
      <c r="P105" s="277">
        <f>P18*(1+'Calculations I'!P$129)</f>
        <v>0</v>
      </c>
      <c r="Q105" s="277">
        <f>Q18*(1+'Calculations I'!Q$129)</f>
        <v>0</v>
      </c>
      <c r="R105" s="277">
        <f>R18*(1+'Calculations I'!R$129)</f>
        <v>0</v>
      </c>
      <c r="S105" s="277">
        <f>S18*(1+'Calculations I'!S$129)</f>
        <v>0</v>
      </c>
      <c r="T105" s="277">
        <f>T18*(1+'Calculations I'!T$129)</f>
        <v>0</v>
      </c>
      <c r="U105" s="277">
        <f>U18*(1+'Calculations I'!U$129)</f>
        <v>0</v>
      </c>
      <c r="V105" s="277">
        <f>V18*(1+'Calculations I'!V$129)</f>
        <v>0</v>
      </c>
      <c r="W105" s="277">
        <f>W18*(1+'Calculations I'!W$129)</f>
        <v>0</v>
      </c>
    </row>
    <row r="106" spans="2:23" s="16" customFormat="1" ht="14.5" customHeight="1" x14ac:dyDescent="0.2">
      <c r="B106" s="294" t="s">
        <v>125</v>
      </c>
      <c r="C106" s="270" t="s">
        <v>26</v>
      </c>
      <c r="D106" s="277">
        <f>D19*(1+'Calculations I'!D39)*(1+'Calculations I'!D52)</f>
        <v>32012764.387519851</v>
      </c>
      <c r="E106" s="277">
        <f>E19*(1+'Calculations I'!E39)*(1+'Calculations I'!E52)</f>
        <v>32892238.120162416</v>
      </c>
      <c r="F106" s="277">
        <f>F19*(1+'Calculations I'!F39)*(1+'Calculations I'!F52)</f>
        <v>25791286.021640185</v>
      </c>
      <c r="G106" s="277">
        <f>G19*(1+'Calculations I'!G39)*(1+'Calculations I'!G52)</f>
        <v>26500172.548067704</v>
      </c>
      <c r="H106" s="277">
        <f>H19*(1+'Calculations I'!H39)*(1+'Calculations I'!H52)</f>
        <v>28630002.798700832</v>
      </c>
      <c r="I106" s="277">
        <f>I19*(1+'Calculations I'!I39)*(1+'Calculations I'!I52)</f>
        <v>29421636.073678404</v>
      </c>
      <c r="J106" s="277">
        <f>J19*(1+'Calculations I'!J39)*(1+'Calculations I'!J52)</f>
        <v>30231812.70558165</v>
      </c>
      <c r="K106" s="277">
        <f>K19*(1+'Calculations I'!K39)*(1+'Calculations I'!K52)</f>
        <v>31062419.215822969</v>
      </c>
      <c r="L106" s="277">
        <f>L19*(1+'Calculations I'!L39)*(1+'Calculations I'!L52)</f>
        <v>33674863.445191532</v>
      </c>
      <c r="M106" s="277">
        <f>M19*(1+'Calculations I'!M39)*(1+'Calculations I'!M52)</f>
        <v>34599338.933072984</v>
      </c>
      <c r="N106" s="277">
        <f>N19*(1+'Calculations I'!N39)*(1+'Calculations I'!N52)</f>
        <v>35553727.461416721</v>
      </c>
      <c r="O106" s="277">
        <f>O19*(1+'Calculations I'!O39)*(1+'Calculations I'!O52)</f>
        <v>36534918.002327077</v>
      </c>
      <c r="P106" s="277">
        <f>P19*(1+'Calculations I'!P39)*(1+'Calculations I'!P52)</f>
        <v>39755818.696878254</v>
      </c>
      <c r="Q106" s="277">
        <f>Q19*(1+'Calculations I'!Q39)*(1+'Calculations I'!Q52)</f>
        <v>40847036.227848507</v>
      </c>
      <c r="R106" s="277">
        <f>R19*(1+'Calculations I'!R39)*(1+'Calculations I'!R52)</f>
        <v>41978135.627684526</v>
      </c>
      <c r="S106" s="277">
        <f>S19*(1+'Calculations I'!S39)*(1+'Calculations I'!S52)</f>
        <v>43132450.322279975</v>
      </c>
      <c r="T106" s="277">
        <f>T19*(1+'Calculations I'!T39)*(1+'Calculations I'!T52)</f>
        <v>47149202.523567334</v>
      </c>
      <c r="U106" s="277">
        <f>U19*(1+'Calculations I'!U39)*(1+'Calculations I'!U52)</f>
        <v>48442118.964323923</v>
      </c>
      <c r="V106" s="277">
        <f>V19*(1+'Calculations I'!V39)*(1+'Calculations I'!V52)</f>
        <v>49779146.857224718</v>
      </c>
      <c r="W106" s="278">
        <f>W19*(1+'Calculations I'!W39)*(1+'Calculations I'!W52)</f>
        <v>107357641.96321702</v>
      </c>
    </row>
    <row r="107" spans="2:23" s="16" customFormat="1" x14ac:dyDescent="0.2">
      <c r="B107" s="329"/>
      <c r="C107" s="77" t="s">
        <v>25</v>
      </c>
      <c r="D107" s="277">
        <f>D20*(1+'Calculations I'!D$63)</f>
        <v>0</v>
      </c>
      <c r="E107" s="277">
        <f>E20*(1+'Calculations I'!E$63)</f>
        <v>0</v>
      </c>
      <c r="F107" s="277">
        <f>F20*(1+'Calculations I'!F$63)</f>
        <v>53899.999999999993</v>
      </c>
      <c r="G107" s="277">
        <f>G20*(1+'Calculations I'!G$63)</f>
        <v>107799.99999999999</v>
      </c>
      <c r="H107" s="277">
        <f>H20*(1+'Calculations I'!H$63)</f>
        <v>107799.99999999999</v>
      </c>
      <c r="I107" s="277">
        <f>I20*(1+'Calculations I'!I$63)</f>
        <v>107799.99999999999</v>
      </c>
      <c r="J107" s="277">
        <f>J20*(1+'Calculations I'!J$63)</f>
        <v>107799.99999999999</v>
      </c>
      <c r="K107" s="277">
        <f>K20*(1+'Calculations I'!K$63)</f>
        <v>107799.99999999999</v>
      </c>
      <c r="L107" s="277">
        <f>L20*(1+'Calculations I'!L$63)</f>
        <v>107799.99999999999</v>
      </c>
      <c r="M107" s="277">
        <f>M20*(1+'Calculations I'!M$63)</f>
        <v>107799.99999999999</v>
      </c>
      <c r="N107" s="277">
        <f>N20*(1+'Calculations I'!N$63)</f>
        <v>107799.99999999999</v>
      </c>
      <c r="O107" s="277">
        <f>O20*(1+'Calculations I'!O$63)</f>
        <v>107799.99999999999</v>
      </c>
      <c r="P107" s="277">
        <f>P20*(1+'Calculations I'!P$63)</f>
        <v>107799.99999999999</v>
      </c>
      <c r="Q107" s="277">
        <f>Q20*(1+'Calculations I'!Q$63)</f>
        <v>107799.99999999999</v>
      </c>
      <c r="R107" s="277">
        <f>R20*(1+'Calculations I'!R$63)</f>
        <v>107799.99999999999</v>
      </c>
      <c r="S107" s="277">
        <f>S20*(1+'Calculations I'!S$63)</f>
        <v>107799.99999999999</v>
      </c>
      <c r="T107" s="277">
        <f>T20*(1+'Calculations I'!T$63)</f>
        <v>107799.99999999999</v>
      </c>
      <c r="U107" s="277">
        <f>U20*(1+'Calculations I'!U$63)</f>
        <v>107799.99999999999</v>
      </c>
      <c r="V107" s="277">
        <f>V20*(1+'Calculations I'!V$63)</f>
        <v>107799.99999999999</v>
      </c>
      <c r="W107" s="278">
        <f>W20*(1+'Calculations I'!W$63)</f>
        <v>215600</v>
      </c>
    </row>
    <row r="108" spans="2:23" s="16" customFormat="1" x14ac:dyDescent="0.2">
      <c r="B108" s="329"/>
      <c r="C108" s="77" t="s">
        <v>24</v>
      </c>
      <c r="D108" s="277">
        <f>D21*(1+'Calculations I'!D$64)</f>
        <v>0</v>
      </c>
      <c r="E108" s="277">
        <f>E21*(1+'Calculations I'!E$64)</f>
        <v>275200</v>
      </c>
      <c r="F108" s="277">
        <f>F21*(1+'Calculations I'!F$64)</f>
        <v>737600</v>
      </c>
      <c r="G108" s="277">
        <f>G21*(1+'Calculations I'!G$64)</f>
        <v>812000</v>
      </c>
      <c r="H108" s="277">
        <f>H21*(1+'Calculations I'!H$64)</f>
        <v>812000</v>
      </c>
      <c r="I108" s="277">
        <f>I21*(1+'Calculations I'!I$64)</f>
        <v>812000</v>
      </c>
      <c r="J108" s="277">
        <f>J21*(1+'Calculations I'!J$64)</f>
        <v>812000</v>
      </c>
      <c r="K108" s="277">
        <f>K21*(1+'Calculations I'!K$64)</f>
        <v>812000</v>
      </c>
      <c r="L108" s="277">
        <f>L21*(1+'Calculations I'!L$64)</f>
        <v>812000</v>
      </c>
      <c r="M108" s="277">
        <f>M21*(1+'Calculations I'!M$64)</f>
        <v>812000</v>
      </c>
      <c r="N108" s="277">
        <f>N21*(1+'Calculations I'!N$64)</f>
        <v>812000</v>
      </c>
      <c r="O108" s="277">
        <f>O21*(1+'Calculations I'!O$64)</f>
        <v>812000</v>
      </c>
      <c r="P108" s="277">
        <f>P21*(1+'Calculations I'!P$64)</f>
        <v>812000</v>
      </c>
      <c r="Q108" s="277">
        <f>Q21*(1+'Calculations I'!Q$64)</f>
        <v>812000</v>
      </c>
      <c r="R108" s="277">
        <f>R21*(1+'Calculations I'!R$64)</f>
        <v>812000</v>
      </c>
      <c r="S108" s="277">
        <f>S21*(1+'Calculations I'!S$64)</f>
        <v>812000</v>
      </c>
      <c r="T108" s="277">
        <f>T21*(1+'Calculations I'!T$64)</f>
        <v>812000</v>
      </c>
      <c r="U108" s="277">
        <f>U21*(1+'Calculations I'!U$64)</f>
        <v>812000</v>
      </c>
      <c r="V108" s="277">
        <f>V21*(1+'Calculations I'!V$64)</f>
        <v>812000</v>
      </c>
      <c r="W108" s="278">
        <f>W21*(1+'Calculations I'!W$64)</f>
        <v>812000</v>
      </c>
    </row>
    <row r="109" spans="2:23" s="16" customFormat="1" ht="14.5" customHeight="1" x14ac:dyDescent="0.2">
      <c r="B109" s="294" t="s">
        <v>126</v>
      </c>
      <c r="C109" s="270" t="s">
        <v>26</v>
      </c>
      <c r="D109" s="277">
        <f>D22*(1+'Calculations I'!D104)*(1+'Calculations I'!D117)</f>
        <v>32012764.387519851</v>
      </c>
      <c r="E109" s="277">
        <f>E22*(1+'Calculations I'!E104)*(1+'Calculations I'!E117)</f>
        <v>32892238.120162416</v>
      </c>
      <c r="F109" s="277">
        <f>F22*(1+'Calculations I'!F104)*(1+'Calculations I'!F117)</f>
        <v>33790367.392537981</v>
      </c>
      <c r="G109" s="277">
        <f>G22*(1+'Calculations I'!G104)*(1+'Calculations I'!G117)</f>
        <v>34715396.270664938</v>
      </c>
      <c r="H109" s="277">
        <f>H22*(1+'Calculations I'!H104)*(1+'Calculations I'!H117)</f>
        <v>38022913.594925851</v>
      </c>
      <c r="I109" s="277">
        <f>I22*(1+'Calculations I'!I104)*(1+'Calculations I'!I117)</f>
        <v>39069560.24310872</v>
      </c>
      <c r="J109" s="277">
        <f>J22*(1+'Calculations I'!J104)*(1+'Calculations I'!J117)</f>
        <v>40141042.810926288</v>
      </c>
      <c r="K109" s="277">
        <f>K22*(1+'Calculations I'!K104)*(1+'Calculations I'!K117)</f>
        <v>41238050.621076062</v>
      </c>
      <c r="L109" s="277">
        <f>L22*(1+'Calculations I'!L104)*(1+'Calculations I'!L117)</f>
        <v>45534249.838849835</v>
      </c>
      <c r="M109" s="277">
        <f>M22*(1+'Calculations I'!M104)*(1+'Calculations I'!M117)</f>
        <v>46777498.864214212</v>
      </c>
      <c r="N109" s="277">
        <f>N22*(1+'Calculations I'!N104)*(1+'Calculations I'!N117)</f>
        <v>48060930.565720692</v>
      </c>
      <c r="O109" s="277">
        <f>O22*(1+'Calculations I'!O104)*(1+'Calculations I'!O117)</f>
        <v>49380422.637174778</v>
      </c>
      <c r="P109" s="277">
        <f>P22*(1+'Calculations I'!P104)*(1+'Calculations I'!P117)</f>
        <v>55059742.840219848</v>
      </c>
      <c r="Q109" s="277">
        <f>Q22*(1+'Calculations I'!Q104)*(1+'Calculations I'!Q117)</f>
        <v>56561717.900683396</v>
      </c>
      <c r="R109" s="277">
        <f>R22*(1+'Calculations I'!R104)*(1+'Calculations I'!R117)</f>
        <v>58118494.368244506</v>
      </c>
      <c r="S109" s="277">
        <f>S22*(1+'Calculations I'!S104)*(1+'Calculations I'!S117)</f>
        <v>59706003.454135723</v>
      </c>
      <c r="T109" s="277">
        <f>T22*(1+'Calculations I'!T104)*(1+'Calculations I'!T117)</f>
        <v>67429135.234520018</v>
      </c>
      <c r="U109" s="277">
        <f>U22*(1+'Calculations I'!U104)*(1+'Calculations I'!U117)</f>
        <v>69263241.095801085</v>
      </c>
      <c r="V109" s="277">
        <f>V22*(1+'Calculations I'!V104)*(1+'Calculations I'!V117)</f>
        <v>71161362.689523503</v>
      </c>
      <c r="W109" s="277">
        <f>W22*(1+'Calculations I'!W104)*(1+'Calculations I'!W117)</f>
        <v>161224495.49021602</v>
      </c>
    </row>
    <row r="110" spans="2:23" s="16" customFormat="1" x14ac:dyDescent="0.2">
      <c r="B110" s="329"/>
      <c r="C110" s="77" t="s">
        <v>25</v>
      </c>
      <c r="D110" s="277">
        <f>D23*(1+'Calculations I'!D$128)</f>
        <v>0</v>
      </c>
      <c r="E110" s="277">
        <f>E23*(1+'Calculations I'!E$128)</f>
        <v>0</v>
      </c>
      <c r="F110" s="277">
        <f>F23*(1+'Calculations I'!F$128)</f>
        <v>0</v>
      </c>
      <c r="G110" s="277">
        <f>G23*(1+'Calculations I'!G$128)</f>
        <v>0</v>
      </c>
      <c r="H110" s="277">
        <f>H23*(1+'Calculations I'!H$128)</f>
        <v>0</v>
      </c>
      <c r="I110" s="277">
        <f>I23*(1+'Calculations I'!I$128)</f>
        <v>0</v>
      </c>
      <c r="J110" s="277">
        <f>J23*(1+'Calculations I'!J$128)</f>
        <v>0</v>
      </c>
      <c r="K110" s="277">
        <f>K23*(1+'Calculations I'!K$128)</f>
        <v>0</v>
      </c>
      <c r="L110" s="277">
        <f>L23*(1+'Calculations I'!L$128)</f>
        <v>0</v>
      </c>
      <c r="M110" s="277">
        <f>M23*(1+'Calculations I'!M$128)</f>
        <v>0</v>
      </c>
      <c r="N110" s="277">
        <f>N23*(1+'Calculations I'!N$128)</f>
        <v>0</v>
      </c>
      <c r="O110" s="277">
        <f>O23*(1+'Calculations I'!O$128)</f>
        <v>0</v>
      </c>
      <c r="P110" s="277">
        <f>P23*(1+'Calculations I'!P$128)</f>
        <v>0</v>
      </c>
      <c r="Q110" s="277">
        <f>Q23*(1+'Calculations I'!Q$128)</f>
        <v>0</v>
      </c>
      <c r="R110" s="277">
        <f>R23*(1+'Calculations I'!R$128)</f>
        <v>0</v>
      </c>
      <c r="S110" s="277">
        <f>S23*(1+'Calculations I'!S$128)</f>
        <v>0</v>
      </c>
      <c r="T110" s="277">
        <f>T23*(1+'Calculations I'!T$128)</f>
        <v>0</v>
      </c>
      <c r="U110" s="277">
        <f>U23*(1+'Calculations I'!U$128)</f>
        <v>0</v>
      </c>
      <c r="V110" s="277">
        <f>V23*(1+'Calculations I'!V$128)</f>
        <v>0</v>
      </c>
      <c r="W110" s="277">
        <f>W23*(1+'Calculations I'!W$128)</f>
        <v>0</v>
      </c>
    </row>
    <row r="111" spans="2:23" s="16" customFormat="1" x14ac:dyDescent="0.2">
      <c r="B111" s="329"/>
      <c r="C111" s="77" t="s">
        <v>24</v>
      </c>
      <c r="D111" s="277">
        <f>D24*(1+'Calculations I'!D$129)</f>
        <v>0</v>
      </c>
      <c r="E111" s="277">
        <f>E24*(1+'Calculations I'!E$129)</f>
        <v>275200</v>
      </c>
      <c r="F111" s="277">
        <f>F24*(1+'Calculations I'!F$129)</f>
        <v>688000</v>
      </c>
      <c r="G111" s="277">
        <f>G24*(1+'Calculations I'!G$129)</f>
        <v>688000</v>
      </c>
      <c r="H111" s="277">
        <f>H24*(1+'Calculations I'!H$129)</f>
        <v>688000</v>
      </c>
      <c r="I111" s="277">
        <f>I24*(1+'Calculations I'!I$129)</f>
        <v>688000</v>
      </c>
      <c r="J111" s="277">
        <f>J24*(1+'Calculations I'!J$129)</f>
        <v>688000</v>
      </c>
      <c r="K111" s="277">
        <f>K24*(1+'Calculations I'!K$129)</f>
        <v>688000</v>
      </c>
      <c r="L111" s="277">
        <f>L24*(1+'Calculations I'!L$129)</f>
        <v>688000</v>
      </c>
      <c r="M111" s="277">
        <f>M24*(1+'Calculations I'!M$129)</f>
        <v>688000</v>
      </c>
      <c r="N111" s="277">
        <f>N24*(1+'Calculations I'!N$129)</f>
        <v>688000</v>
      </c>
      <c r="O111" s="277">
        <f>O24*(1+'Calculations I'!O$129)</f>
        <v>688000</v>
      </c>
      <c r="P111" s="277">
        <f>P24*(1+'Calculations I'!P$129)</f>
        <v>688000</v>
      </c>
      <c r="Q111" s="277">
        <f>Q24*(1+'Calculations I'!Q$129)</f>
        <v>688000</v>
      </c>
      <c r="R111" s="277">
        <f>R24*(1+'Calculations I'!R$129)</f>
        <v>688000</v>
      </c>
      <c r="S111" s="277">
        <f>S24*(1+'Calculations I'!S$129)</f>
        <v>688000</v>
      </c>
      <c r="T111" s="277">
        <f>T24*(1+'Calculations I'!T$129)</f>
        <v>688000</v>
      </c>
      <c r="U111" s="277">
        <f>U24*(1+'Calculations I'!U$129)</f>
        <v>688000</v>
      </c>
      <c r="V111" s="277">
        <f>V24*(1+'Calculations I'!V$129)</f>
        <v>688000</v>
      </c>
      <c r="W111" s="277">
        <f>W24*(1+'Calculations I'!W$129)</f>
        <v>688000</v>
      </c>
    </row>
    <row r="112" spans="2:23" s="16" customFormat="1" ht="14.5" customHeight="1" x14ac:dyDescent="0.2">
      <c r="B112" s="294" t="s">
        <v>127</v>
      </c>
      <c r="C112" s="270" t="s">
        <v>26</v>
      </c>
      <c r="D112" s="277">
        <f>D25*(1+'Calculations I'!D40)*(1+'Calculations I'!D53)</f>
        <v>2250139.5620835163</v>
      </c>
      <c r="E112" s="277">
        <f>E25*(1+'Calculations I'!E40)*(1+'Calculations I'!E53)</f>
        <v>2316526.9338932605</v>
      </c>
      <c r="F112" s="277">
        <f>F25*(1+'Calculations I'!F40)*(1+'Calculations I'!F53)</f>
        <v>1376529.2934022357</v>
      </c>
      <c r="G112" s="277">
        <f>G25*(1+'Calculations I'!G40)*(1+'Calculations I'!G53)</f>
        <v>1411891.5110307501</v>
      </c>
      <c r="H112" s="277">
        <f>H25*(1+'Calculations I'!H40)*(1+'Calculations I'!H53)</f>
        <v>1521361.4831265053</v>
      </c>
      <c r="I112" s="277">
        <f>I25*(1+'Calculations I'!I40)*(1+'Calculations I'!I53)</f>
        <v>1567859.7857674682</v>
      </c>
      <c r="J112" s="277">
        <f>J25*(1+'Calculations I'!J40)*(1+'Calculations I'!J53)</f>
        <v>1609423.3379442422</v>
      </c>
      <c r="K112" s="277">
        <f>K25*(1+'Calculations I'!K40)*(1+'Calculations I'!K53)</f>
        <v>1652080.4622638824</v>
      </c>
      <c r="L112" s="277">
        <f>L25*(1+'Calculations I'!L40)*(1+'Calculations I'!L53)</f>
        <v>1785980.4043885018</v>
      </c>
      <c r="M112" s="277">
        <f>M25*(1+'Calculations I'!M40)*(1+'Calculations I'!M53)</f>
        <v>1834012.655150597</v>
      </c>
      <c r="N112" s="277">
        <f>N25*(1+'Calculations I'!N40)*(1+'Calculations I'!N53)</f>
        <v>1887707.3784367533</v>
      </c>
      <c r="O112" s="277">
        <f>O25*(1+'Calculations I'!O40)*(1+'Calculations I'!O53)</f>
        <v>1940030.5476461274</v>
      </c>
      <c r="P112" s="277">
        <f>P25*(1+'Calculations I'!P40)*(1+'Calculations I'!P53)</f>
        <v>2139103.3723755837</v>
      </c>
      <c r="Q112" s="277">
        <f>Q25*(1+'Calculations I'!Q40)*(1+'Calculations I'!Q53)</f>
        <v>2191924.2383288364</v>
      </c>
      <c r="R112" s="277">
        <f>R25*(1+'Calculations I'!R40)*(1+'Calculations I'!R53)</f>
        <v>2257259.6870393269</v>
      </c>
      <c r="S112" s="277">
        <f>S25*(1+'Calculations I'!S40)*(1+'Calculations I'!S53)</f>
        <v>2322005.2509005065</v>
      </c>
      <c r="T112" s="277">
        <f>T25*(1+'Calculations I'!T40)*(1+'Calculations I'!T53)</f>
        <v>2571366.5895375852</v>
      </c>
      <c r="U112" s="277">
        <f>U25*(1+'Calculations I'!U40)*(1+'Calculations I'!U53)</f>
        <v>2641935.4634240791</v>
      </c>
      <c r="V112" s="277">
        <f>V25*(1+'Calculations I'!V40)*(1+'Calculations I'!V53)</f>
        <v>2716861.0705473302</v>
      </c>
      <c r="W112" s="278">
        <f>W25*(1+'Calculations I'!W40)*(1+'Calculations I'!W53)</f>
        <v>5907215.8923135307</v>
      </c>
    </row>
    <row r="113" spans="2:23" s="16" customFormat="1" x14ac:dyDescent="0.2">
      <c r="B113" s="294"/>
      <c r="C113" s="77" t="s">
        <v>25</v>
      </c>
      <c r="D113" s="277">
        <f>D26*(1+'Calculations I'!D$63)</f>
        <v>0</v>
      </c>
      <c r="E113" s="277">
        <f>E26*(1+'Calculations I'!E$63)</f>
        <v>0</v>
      </c>
      <c r="F113" s="277">
        <f>F26*(1+'Calculations I'!F$63)</f>
        <v>83250</v>
      </c>
      <c r="G113" s="277">
        <f>G26*(1+'Calculations I'!G$63)</f>
        <v>518000.00000000006</v>
      </c>
      <c r="H113" s="277">
        <f>H26*(1+'Calculations I'!H$63)</f>
        <v>925000</v>
      </c>
      <c r="I113" s="277">
        <f>I26*(1+'Calculations I'!I$63)</f>
        <v>925000</v>
      </c>
      <c r="J113" s="277">
        <f>J26*(1+'Calculations I'!J$63)</f>
        <v>925000</v>
      </c>
      <c r="K113" s="277">
        <f>K26*(1+'Calculations I'!K$63)</f>
        <v>925000</v>
      </c>
      <c r="L113" s="277">
        <f>L26*(1+'Calculations I'!L$63)</f>
        <v>925000</v>
      </c>
      <c r="M113" s="277">
        <f>M26*(1+'Calculations I'!M$63)</f>
        <v>925000</v>
      </c>
      <c r="N113" s="277">
        <f>N26*(1+'Calculations I'!N$63)</f>
        <v>925000</v>
      </c>
      <c r="O113" s="277">
        <f>O26*(1+'Calculations I'!O$63)</f>
        <v>925000</v>
      </c>
      <c r="P113" s="277">
        <f>P26*(1+'Calculations I'!P$63)</f>
        <v>925000</v>
      </c>
      <c r="Q113" s="277">
        <f>Q26*(1+'Calculations I'!Q$63)</f>
        <v>925000</v>
      </c>
      <c r="R113" s="277">
        <f>R26*(1+'Calculations I'!R$63)</f>
        <v>925000</v>
      </c>
      <c r="S113" s="277">
        <f>S26*(1+'Calculations I'!S$63)</f>
        <v>925000</v>
      </c>
      <c r="T113" s="277">
        <f>T26*(1+'Calculations I'!T$63)</f>
        <v>925000</v>
      </c>
      <c r="U113" s="277">
        <f>U26*(1+'Calculations I'!U$63)</f>
        <v>925000</v>
      </c>
      <c r="V113" s="277">
        <f>V26*(1+'Calculations I'!V$63)</f>
        <v>925000</v>
      </c>
      <c r="W113" s="278">
        <f>W26*(1+'Calculations I'!W$63)</f>
        <v>1850000</v>
      </c>
    </row>
    <row r="114" spans="2:23" s="16" customFormat="1" x14ac:dyDescent="0.2">
      <c r="B114" s="294"/>
      <c r="C114" s="77" t="s">
        <v>24</v>
      </c>
      <c r="D114" s="277">
        <f>D27*(1+'Calculations I'!D$64)</f>
        <v>0</v>
      </c>
      <c r="E114" s="277">
        <f>E27*(1+'Calculations I'!E$64)</f>
        <v>263781.07278165501</v>
      </c>
      <c r="F114" s="277">
        <f>F27*(1+'Calculations I'!F$64)</f>
        <v>529460.15287470922</v>
      </c>
      <c r="G114" s="277">
        <f>G27*(1+'Calculations I'!G$64)</f>
        <v>533256.16749750753</v>
      </c>
      <c r="H114" s="277">
        <f>H27*(1+'Calculations I'!H$64)</f>
        <v>535154.17480890662</v>
      </c>
      <c r="I114" s="277">
        <f>I27*(1+'Calculations I'!I$64)</f>
        <v>535154.17480890662</v>
      </c>
      <c r="J114" s="277">
        <f>J27*(1+'Calculations I'!J$64)</f>
        <v>535154.17480890662</v>
      </c>
      <c r="K114" s="277">
        <f>K27*(1+'Calculations I'!K$64)</f>
        <v>535154.17480890662</v>
      </c>
      <c r="L114" s="277">
        <f>L27*(1+'Calculations I'!L$64)</f>
        <v>535154.17480890662</v>
      </c>
      <c r="M114" s="277">
        <f>M27*(1+'Calculations I'!M$64)</f>
        <v>535154.17480890662</v>
      </c>
      <c r="N114" s="277">
        <f>N27*(1+'Calculations I'!N$64)</f>
        <v>535154.17480890662</v>
      </c>
      <c r="O114" s="277">
        <f>O27*(1+'Calculations I'!O$64)</f>
        <v>535154.17480890662</v>
      </c>
      <c r="P114" s="277">
        <f>P27*(1+'Calculations I'!P$64)</f>
        <v>535154.17480890662</v>
      </c>
      <c r="Q114" s="277">
        <f>Q27*(1+'Calculations I'!Q$64)</f>
        <v>535154.17480890662</v>
      </c>
      <c r="R114" s="277">
        <f>R27*(1+'Calculations I'!R$64)</f>
        <v>535154.17480890662</v>
      </c>
      <c r="S114" s="277">
        <f>S27*(1+'Calculations I'!S$64)</f>
        <v>535154.17480890662</v>
      </c>
      <c r="T114" s="277">
        <f>T27*(1+'Calculations I'!T$64)</f>
        <v>535154.17480890662</v>
      </c>
      <c r="U114" s="277">
        <f>U27*(1+'Calculations I'!U$64)</f>
        <v>535154.17480890662</v>
      </c>
      <c r="V114" s="277">
        <f>V27*(1+'Calculations I'!V$64)</f>
        <v>535154.17480890662</v>
      </c>
      <c r="W114" s="278">
        <f>W27*(1+'Calculations I'!W$64)</f>
        <v>535154.17480890662</v>
      </c>
    </row>
    <row r="115" spans="2:23" s="16" customFormat="1" ht="14.5" customHeight="1" x14ac:dyDescent="0.2">
      <c r="B115" s="294" t="s">
        <v>128</v>
      </c>
      <c r="C115" s="270" t="s">
        <v>26</v>
      </c>
      <c r="D115" s="277">
        <f>D28*(1+'Calculations I'!D105)*(1+'Calculations I'!D118)</f>
        <v>2250139.5620835163</v>
      </c>
      <c r="E115" s="277">
        <f>E28*(1+'Calculations I'!E105)*(1+'Calculations I'!E118)</f>
        <v>2316526.9338932605</v>
      </c>
      <c r="F115" s="277">
        <f>F28*(1+'Calculations I'!F105)*(1+'Calculations I'!F118)</f>
        <v>2379874.7132122871</v>
      </c>
      <c r="G115" s="277">
        <f>G28*(1+'Calculations I'!G105)*(1+'Calculations I'!G118)</f>
        <v>2440469.8015315435</v>
      </c>
      <c r="H115" s="277">
        <f>H28*(1+'Calculations I'!H105)*(1+'Calculations I'!H118)</f>
        <v>2800439.3124856912</v>
      </c>
      <c r="I115" s="277">
        <f>I28*(1+'Calculations I'!I105)*(1+'Calculations I'!I118)</f>
        <v>2885781.6031882782</v>
      </c>
      <c r="J115" s="277">
        <f>J28*(1+'Calculations I'!J105)*(1+'Calculations I'!J118)</f>
        <v>2961482.3832473047</v>
      </c>
      <c r="K115" s="277">
        <f>K28*(1+'Calculations I'!K105)*(1+'Calculations I'!K118)</f>
        <v>3038984.6470609093</v>
      </c>
      <c r="L115" s="277">
        <f>L28*(1+'Calculations I'!L105)*(1+'Calculations I'!L118)</f>
        <v>3479108.8545337683</v>
      </c>
      <c r="M115" s="277">
        <f>M28*(1+'Calculations I'!M105)*(1+'Calculations I'!M118)</f>
        <v>3571399.2496759603</v>
      </c>
      <c r="N115" s="277">
        <f>N28*(1+'Calculations I'!N105)*(1+'Calculations I'!N118)</f>
        <v>3675120.21462896</v>
      </c>
      <c r="O115" s="277">
        <f>O28*(1+'Calculations I'!O105)*(1+'Calculations I'!O118)</f>
        <v>3775788.4228062993</v>
      </c>
      <c r="P115" s="277">
        <f>P28*(1+'Calculations I'!P105)*(1+'Calculations I'!P118)</f>
        <v>4381958.7985817101</v>
      </c>
      <c r="Q115" s="277">
        <f>Q28*(1+'Calculations I'!Q105)*(1+'Calculations I'!Q118)</f>
        <v>4487817.7183263637</v>
      </c>
      <c r="R115" s="277">
        <f>R28*(1+'Calculations I'!R105)*(1+'Calculations I'!R118)</f>
        <v>4620268.5339414096</v>
      </c>
      <c r="S115" s="277">
        <f>S28*(1+'Calculations I'!S105)*(1+'Calculations I'!S118)</f>
        <v>4751494.7809983827</v>
      </c>
      <c r="T115" s="277">
        <f>T28*(1+'Calculations I'!T105)*(1+'Calculations I'!T118)</f>
        <v>5070599.5684599206</v>
      </c>
      <c r="U115" s="277">
        <f>U28*(1+'Calculations I'!U105)*(1+'Calculations I'!U118)</f>
        <v>5207842.3759156242</v>
      </c>
      <c r="V115" s="277">
        <f>V28*(1+'Calculations I'!V105)*(1+'Calculations I'!V118)</f>
        <v>5353579.6780206747</v>
      </c>
      <c r="W115" s="277">
        <f>W28*(1+'Calculations I'!W105)*(1+'Calculations I'!W118)</f>
        <v>11170828.641755914</v>
      </c>
    </row>
    <row r="116" spans="2:23" s="16" customFormat="1" x14ac:dyDescent="0.2">
      <c r="B116" s="294"/>
      <c r="C116" s="77" t="s">
        <v>25</v>
      </c>
      <c r="D116" s="277">
        <f>D29*(1+'Calculations I'!D$128)</f>
        <v>0</v>
      </c>
      <c r="E116" s="277">
        <f>E29*(1+'Calculations I'!E$128)</f>
        <v>0</v>
      </c>
      <c r="F116" s="277">
        <f>F29*(1+'Calculations I'!F$128)</f>
        <v>0</v>
      </c>
      <c r="G116" s="277">
        <f>G29*(1+'Calculations I'!G$128)</f>
        <v>0</v>
      </c>
      <c r="H116" s="277">
        <f>H29*(1+'Calculations I'!H$128)</f>
        <v>0</v>
      </c>
      <c r="I116" s="277">
        <f>I29*(1+'Calculations I'!I$128)</f>
        <v>0</v>
      </c>
      <c r="J116" s="277">
        <f>J29*(1+'Calculations I'!J$128)</f>
        <v>0</v>
      </c>
      <c r="K116" s="277">
        <f>K29*(1+'Calculations I'!K$128)</f>
        <v>0</v>
      </c>
      <c r="L116" s="277">
        <f>L29*(1+'Calculations I'!L$128)</f>
        <v>0</v>
      </c>
      <c r="M116" s="277">
        <f>M29*(1+'Calculations I'!M$128)</f>
        <v>0</v>
      </c>
      <c r="N116" s="277">
        <f>N29*(1+'Calculations I'!N$128)</f>
        <v>0</v>
      </c>
      <c r="O116" s="277">
        <f>O29*(1+'Calculations I'!O$128)</f>
        <v>0</v>
      </c>
      <c r="P116" s="277">
        <f>P29*(1+'Calculations I'!P$128)</f>
        <v>0</v>
      </c>
      <c r="Q116" s="277">
        <f>Q29*(1+'Calculations I'!Q$128)</f>
        <v>0</v>
      </c>
      <c r="R116" s="277">
        <f>R29*(1+'Calculations I'!R$128)</f>
        <v>0</v>
      </c>
      <c r="S116" s="277">
        <f>S29*(1+'Calculations I'!S$128)</f>
        <v>0</v>
      </c>
      <c r="T116" s="277">
        <f>T29*(1+'Calculations I'!T$128)</f>
        <v>0</v>
      </c>
      <c r="U116" s="277">
        <f>U29*(1+'Calculations I'!U$128)</f>
        <v>0</v>
      </c>
      <c r="V116" s="277">
        <f>V29*(1+'Calculations I'!V$128)</f>
        <v>0</v>
      </c>
      <c r="W116" s="277">
        <f>W29*(1+'Calculations I'!W$128)</f>
        <v>0</v>
      </c>
    </row>
    <row r="117" spans="2:23" s="16" customFormat="1" x14ac:dyDescent="0.2">
      <c r="B117" s="294"/>
      <c r="C117" s="77" t="s">
        <v>24</v>
      </c>
      <c r="D117" s="277">
        <f>D30*(1+'Calculations I'!D$129)</f>
        <v>0</v>
      </c>
      <c r="E117" s="277">
        <f>E30*(1+'Calculations I'!E$129)</f>
        <v>72312.470588235286</v>
      </c>
      <c r="F117" s="277">
        <f>F30*(1+'Calculations I'!F$129)</f>
        <v>144624.94117647057</v>
      </c>
      <c r="G117" s="277">
        <f>G30*(1+'Calculations I'!G$129)</f>
        <v>144624.94117647057</v>
      </c>
      <c r="H117" s="277">
        <f>H30*(1+'Calculations I'!H$129)</f>
        <v>144624.94117647057</v>
      </c>
      <c r="I117" s="277">
        <f>I30*(1+'Calculations I'!I$129)</f>
        <v>144624.94117647057</v>
      </c>
      <c r="J117" s="277">
        <f>J30*(1+'Calculations I'!J$129)</f>
        <v>144624.94117647057</v>
      </c>
      <c r="K117" s="277">
        <f>K30*(1+'Calculations I'!K$129)</f>
        <v>144624.94117647057</v>
      </c>
      <c r="L117" s="277">
        <f>L30*(1+'Calculations I'!L$129)</f>
        <v>144624.94117647057</v>
      </c>
      <c r="M117" s="277">
        <f>M30*(1+'Calculations I'!M$129)</f>
        <v>144624.94117647057</v>
      </c>
      <c r="N117" s="277">
        <f>N30*(1+'Calculations I'!N$129)</f>
        <v>144624.94117647057</v>
      </c>
      <c r="O117" s="277">
        <f>O30*(1+'Calculations I'!O$129)</f>
        <v>144624.94117647057</v>
      </c>
      <c r="P117" s="277">
        <f>P30*(1+'Calculations I'!P$129)</f>
        <v>144624.94117647057</v>
      </c>
      <c r="Q117" s="277">
        <f>Q30*(1+'Calculations I'!Q$129)</f>
        <v>144624.94117647057</v>
      </c>
      <c r="R117" s="277">
        <f>R30*(1+'Calculations I'!R$129)</f>
        <v>144624.94117647057</v>
      </c>
      <c r="S117" s="277">
        <f>S30*(1+'Calculations I'!S$129)</f>
        <v>144624.94117647057</v>
      </c>
      <c r="T117" s="277">
        <f>T30*(1+'Calculations I'!T$129)</f>
        <v>144624.94117647057</v>
      </c>
      <c r="U117" s="277">
        <f>U30*(1+'Calculations I'!U$129)</f>
        <v>144624.94117647057</v>
      </c>
      <c r="V117" s="277">
        <f>V30*(1+'Calculations I'!V$129)</f>
        <v>144624.94117647057</v>
      </c>
      <c r="W117" s="277">
        <f>W30*(1+'Calculations I'!W$129)</f>
        <v>144624.94117647057</v>
      </c>
    </row>
    <row r="118" spans="2:23" s="16" customFormat="1" ht="14.5" customHeight="1" x14ac:dyDescent="0.2">
      <c r="B118" s="294" t="s">
        <v>129</v>
      </c>
      <c r="C118" s="270" t="s">
        <v>26</v>
      </c>
      <c r="D118" s="277">
        <f>D31*(1+'Calculations I'!D41)*(1+'Calculations I'!D54)</f>
        <v>0</v>
      </c>
      <c r="E118" s="277">
        <f>E31*(1+'Calculations I'!E41)*(1+'Calculations I'!E54)</f>
        <v>0</v>
      </c>
      <c r="F118" s="277">
        <f>F31*(1+'Calculations I'!F41)*(1+'Calculations I'!F54)</f>
        <v>205041429.52423468</v>
      </c>
      <c r="G118" s="277">
        <f>G31*(1+'Calculations I'!G41)*(1+'Calculations I'!G54)</f>
        <v>205041429.52423468</v>
      </c>
      <c r="H118" s="277">
        <f>H31*(1+'Calculations I'!H41)*(1+'Calculations I'!H54)</f>
        <v>205041429.52423468</v>
      </c>
      <c r="I118" s="277">
        <f>I31*(1+'Calculations I'!I41)*(1+'Calculations I'!I54)</f>
        <v>205041429.52423468</v>
      </c>
      <c r="J118" s="277">
        <f>J31*(1+'Calculations I'!J41)*(1+'Calculations I'!J54)</f>
        <v>205041429.52423468</v>
      </c>
      <c r="K118" s="277">
        <f>K31*(1+'Calculations I'!K41)*(1+'Calculations I'!K54)</f>
        <v>205041429.52423468</v>
      </c>
      <c r="L118" s="277">
        <f>L31*(1+'Calculations I'!L41)*(1+'Calculations I'!L54)</f>
        <v>205041429.52423468</v>
      </c>
      <c r="M118" s="277">
        <f>M31*(1+'Calculations I'!M41)*(1+'Calculations I'!M54)</f>
        <v>205041429.52423468</v>
      </c>
      <c r="N118" s="277">
        <f>N31*(1+'Calculations I'!N41)*(1+'Calculations I'!N54)</f>
        <v>205041429.52423468</v>
      </c>
      <c r="O118" s="277">
        <f>O31*(1+'Calculations I'!O41)*(1+'Calculations I'!O54)</f>
        <v>205041429.52423468</v>
      </c>
      <c r="P118" s="277">
        <f>P31*(1+'Calculations I'!P41)*(1+'Calculations I'!P54)</f>
        <v>205041429.52423468</v>
      </c>
      <c r="Q118" s="277">
        <f>Q31*(1+'Calculations I'!Q41)*(1+'Calculations I'!Q54)</f>
        <v>205041429.52423468</v>
      </c>
      <c r="R118" s="277">
        <f>R31*(1+'Calculations I'!R41)*(1+'Calculations I'!R54)</f>
        <v>205041429.52423468</v>
      </c>
      <c r="S118" s="277">
        <f>S31*(1+'Calculations I'!S41)*(1+'Calculations I'!S54)</f>
        <v>205041429.52423468</v>
      </c>
      <c r="T118" s="277">
        <f>T31*(1+'Calculations I'!T41)*(1+'Calculations I'!T54)</f>
        <v>205041429.52423468</v>
      </c>
      <c r="U118" s="277">
        <f>U31*(1+'Calculations I'!U41)*(1+'Calculations I'!U54)</f>
        <v>205041429.52423468</v>
      </c>
      <c r="V118" s="277">
        <f>V31*(1+'Calculations I'!V41)*(1+'Calculations I'!V54)</f>
        <v>205041429.52423468</v>
      </c>
      <c r="W118" s="278">
        <f>W31*(1+'Calculations I'!W41)*(1+'Calculations I'!W54)</f>
        <v>410082859.04846966</v>
      </c>
    </row>
    <row r="119" spans="2:23" s="16" customFormat="1" x14ac:dyDescent="0.2">
      <c r="B119" s="294"/>
      <c r="C119" s="77" t="s">
        <v>25</v>
      </c>
      <c r="D119" s="277">
        <f>D32*(1+'Calculations I'!D$63)</f>
        <v>0</v>
      </c>
      <c r="E119" s="277">
        <f>E32*(1+'Calculations I'!E$63)</f>
        <v>0</v>
      </c>
      <c r="F119" s="277">
        <f>F32*(1+'Calculations I'!F$63)</f>
        <v>0</v>
      </c>
      <c r="G119" s="277">
        <f>G32*(1+'Calculations I'!G$63)</f>
        <v>0</v>
      </c>
      <c r="H119" s="277">
        <f>H32*(1+'Calculations I'!H$63)</f>
        <v>0</v>
      </c>
      <c r="I119" s="277">
        <f>I32*(1+'Calculations I'!I$63)</f>
        <v>0</v>
      </c>
      <c r="J119" s="277">
        <f>J32*(1+'Calculations I'!J$63)</f>
        <v>0</v>
      </c>
      <c r="K119" s="277">
        <f>K32*(1+'Calculations I'!K$63)</f>
        <v>0</v>
      </c>
      <c r="L119" s="277">
        <f>L32*(1+'Calculations I'!L$63)</f>
        <v>0</v>
      </c>
      <c r="M119" s="277">
        <f>M32*(1+'Calculations I'!M$63)</f>
        <v>0</v>
      </c>
      <c r="N119" s="277">
        <f>N32*(1+'Calculations I'!N$63)</f>
        <v>0</v>
      </c>
      <c r="O119" s="277">
        <f>O32*(1+'Calculations I'!O$63)</f>
        <v>0</v>
      </c>
      <c r="P119" s="277">
        <f>P32*(1+'Calculations I'!P$63)</f>
        <v>0</v>
      </c>
      <c r="Q119" s="277">
        <f>Q32*(1+'Calculations I'!Q$63)</f>
        <v>0</v>
      </c>
      <c r="R119" s="277">
        <f>R32*(1+'Calculations I'!R$63)</f>
        <v>0</v>
      </c>
      <c r="S119" s="277">
        <f>S32*(1+'Calculations I'!S$63)</f>
        <v>0</v>
      </c>
      <c r="T119" s="277">
        <f>T32*(1+'Calculations I'!T$63)</f>
        <v>0</v>
      </c>
      <c r="U119" s="277">
        <f>U32*(1+'Calculations I'!U$63)</f>
        <v>0</v>
      </c>
      <c r="V119" s="277">
        <f>V32*(1+'Calculations I'!V$63)</f>
        <v>0</v>
      </c>
      <c r="W119" s="278">
        <f>W32*(1+'Calculations I'!W$63)</f>
        <v>0</v>
      </c>
    </row>
    <row r="120" spans="2:23" s="16" customFormat="1" x14ac:dyDescent="0.2">
      <c r="B120" s="294"/>
      <c r="C120" s="77" t="s">
        <v>24</v>
      </c>
      <c r="D120" s="277">
        <f>D33*(1+'Calculations I'!D$64)</f>
        <v>0</v>
      </c>
      <c r="E120" s="277">
        <f>E33*(1+'Calculations I'!E$64)</f>
        <v>0</v>
      </c>
      <c r="F120" s="277">
        <f>F33*(1+'Calculations I'!F$64)</f>
        <v>0</v>
      </c>
      <c r="G120" s="277">
        <f>G33*(1+'Calculations I'!G$64)</f>
        <v>0</v>
      </c>
      <c r="H120" s="277">
        <f>H33*(1+'Calculations I'!H$64)</f>
        <v>0</v>
      </c>
      <c r="I120" s="277">
        <f>I33*(1+'Calculations I'!I$64)</f>
        <v>0</v>
      </c>
      <c r="J120" s="277">
        <f>J33*(1+'Calculations I'!J$64)</f>
        <v>0</v>
      </c>
      <c r="K120" s="277">
        <f>K33*(1+'Calculations I'!K$64)</f>
        <v>0</v>
      </c>
      <c r="L120" s="277">
        <f>L33*(1+'Calculations I'!L$64)</f>
        <v>0</v>
      </c>
      <c r="M120" s="277">
        <f>M33*(1+'Calculations I'!M$64)</f>
        <v>0</v>
      </c>
      <c r="N120" s="277">
        <f>N33*(1+'Calculations I'!N$64)</f>
        <v>0</v>
      </c>
      <c r="O120" s="277">
        <f>O33*(1+'Calculations I'!O$64)</f>
        <v>0</v>
      </c>
      <c r="P120" s="277">
        <f>P33*(1+'Calculations I'!P$64)</f>
        <v>0</v>
      </c>
      <c r="Q120" s="277">
        <f>Q33*(1+'Calculations I'!Q$64)</f>
        <v>0</v>
      </c>
      <c r="R120" s="277">
        <f>R33*(1+'Calculations I'!R$64)</f>
        <v>0</v>
      </c>
      <c r="S120" s="277">
        <f>S33*(1+'Calculations I'!S$64)</f>
        <v>0</v>
      </c>
      <c r="T120" s="277">
        <f>T33*(1+'Calculations I'!T$64)</f>
        <v>0</v>
      </c>
      <c r="U120" s="277">
        <f>U33*(1+'Calculations I'!U$64)</f>
        <v>0</v>
      </c>
      <c r="V120" s="277">
        <f>V33*(1+'Calculations I'!V$64)</f>
        <v>0</v>
      </c>
      <c r="W120" s="278">
        <f>W33*(1+'Calculations I'!W$64)</f>
        <v>0</v>
      </c>
    </row>
    <row r="121" spans="2:23" s="16" customFormat="1" ht="14.5" customHeight="1" x14ac:dyDescent="0.2">
      <c r="B121" s="294" t="s">
        <v>130</v>
      </c>
      <c r="C121" s="270" t="s">
        <v>26</v>
      </c>
      <c r="D121" s="277">
        <f>D34*(1+'Calculations I'!D106)*(1+'Calculations I'!D119)</f>
        <v>0</v>
      </c>
      <c r="E121" s="277">
        <f>E34*(1+'Calculations I'!E106)*(1+'Calculations I'!E119)</f>
        <v>0</v>
      </c>
      <c r="F121" s="277">
        <f>F34*(1+'Calculations I'!F106)*(1+'Calculations I'!F119)</f>
        <v>225791129.13401258</v>
      </c>
      <c r="G121" s="277">
        <f>G34*(1+'Calculations I'!G106)*(1+'Calculations I'!G119)</f>
        <v>225791129.13401258</v>
      </c>
      <c r="H121" s="277">
        <f>H34*(1+'Calculations I'!H106)*(1+'Calculations I'!H119)</f>
        <v>225791129.13401258</v>
      </c>
      <c r="I121" s="277">
        <f>I34*(1+'Calculations I'!I106)*(1+'Calculations I'!I119)</f>
        <v>225791129.13401258</v>
      </c>
      <c r="J121" s="277">
        <f>J34*(1+'Calculations I'!J106)*(1+'Calculations I'!J119)</f>
        <v>225791129.13401258</v>
      </c>
      <c r="K121" s="277">
        <f>K34*(1+'Calculations I'!K106)*(1+'Calculations I'!K119)</f>
        <v>225791129.13401258</v>
      </c>
      <c r="L121" s="277">
        <f>L34*(1+'Calculations I'!L106)*(1+'Calculations I'!L119)</f>
        <v>225791129.13401258</v>
      </c>
      <c r="M121" s="277">
        <f>M34*(1+'Calculations I'!M106)*(1+'Calculations I'!M119)</f>
        <v>225791129.13401258</v>
      </c>
      <c r="N121" s="277">
        <f>N34*(1+'Calculations I'!N106)*(1+'Calculations I'!N119)</f>
        <v>225791129.13401258</v>
      </c>
      <c r="O121" s="277">
        <f>O34*(1+'Calculations I'!O106)*(1+'Calculations I'!O119)</f>
        <v>225791129.13401258</v>
      </c>
      <c r="P121" s="277">
        <f>P34*(1+'Calculations I'!P106)*(1+'Calculations I'!P119)</f>
        <v>225791129.13401258</v>
      </c>
      <c r="Q121" s="277">
        <f>Q34*(1+'Calculations I'!Q106)*(1+'Calculations I'!Q119)</f>
        <v>225791129.13401258</v>
      </c>
      <c r="R121" s="277">
        <f>R34*(1+'Calculations I'!R106)*(1+'Calculations I'!R119)</f>
        <v>225791129.13401258</v>
      </c>
      <c r="S121" s="277">
        <f>S34*(1+'Calculations I'!S106)*(1+'Calculations I'!S119)</f>
        <v>225791129.13401258</v>
      </c>
      <c r="T121" s="277">
        <f>T34*(1+'Calculations I'!T106)*(1+'Calculations I'!T119)</f>
        <v>225791129.13401258</v>
      </c>
      <c r="U121" s="277">
        <f>U34*(1+'Calculations I'!U106)*(1+'Calculations I'!U119)</f>
        <v>225791129.13401258</v>
      </c>
      <c r="V121" s="277">
        <f>V34*(1+'Calculations I'!V106)*(1+'Calculations I'!V119)</f>
        <v>225791129.13401258</v>
      </c>
      <c r="W121" s="277">
        <f>W34*(1+'Calculations I'!W106)*(1+'Calculations I'!W119)</f>
        <v>451582258.26802558</v>
      </c>
    </row>
    <row r="122" spans="2:23" s="16" customFormat="1" x14ac:dyDescent="0.2">
      <c r="B122" s="294"/>
      <c r="C122" s="77" t="s">
        <v>25</v>
      </c>
      <c r="D122" s="277">
        <f>D35*(1+'Calculations I'!D$128)</f>
        <v>0</v>
      </c>
      <c r="E122" s="277">
        <f>E35*(1+'Calculations I'!E$128)</f>
        <v>0</v>
      </c>
      <c r="F122" s="277">
        <f>F35*(1+'Calculations I'!F$128)</f>
        <v>0</v>
      </c>
      <c r="G122" s="277">
        <f>G35*(1+'Calculations I'!G$128)</f>
        <v>0</v>
      </c>
      <c r="H122" s="277">
        <f>H35*(1+'Calculations I'!H$128)</f>
        <v>0</v>
      </c>
      <c r="I122" s="277">
        <f>I35*(1+'Calculations I'!I$128)</f>
        <v>0</v>
      </c>
      <c r="J122" s="277">
        <f>J35*(1+'Calculations I'!J$128)</f>
        <v>0</v>
      </c>
      <c r="K122" s="277">
        <f>K35*(1+'Calculations I'!K$128)</f>
        <v>0</v>
      </c>
      <c r="L122" s="277">
        <f>L35*(1+'Calculations I'!L$128)</f>
        <v>0</v>
      </c>
      <c r="M122" s="277">
        <f>M35*(1+'Calculations I'!M$128)</f>
        <v>0</v>
      </c>
      <c r="N122" s="277">
        <f>N35*(1+'Calculations I'!N$128)</f>
        <v>0</v>
      </c>
      <c r="O122" s="277">
        <f>O35*(1+'Calculations I'!O$128)</f>
        <v>0</v>
      </c>
      <c r="P122" s="277">
        <f>P35*(1+'Calculations I'!P$128)</f>
        <v>0</v>
      </c>
      <c r="Q122" s="277">
        <f>Q35*(1+'Calculations I'!Q$128)</f>
        <v>0</v>
      </c>
      <c r="R122" s="277">
        <f>R35*(1+'Calculations I'!R$128)</f>
        <v>0</v>
      </c>
      <c r="S122" s="277">
        <f>S35*(1+'Calculations I'!S$128)</f>
        <v>0</v>
      </c>
      <c r="T122" s="277">
        <f>T35*(1+'Calculations I'!T$128)</f>
        <v>0</v>
      </c>
      <c r="U122" s="277">
        <f>U35*(1+'Calculations I'!U$128)</f>
        <v>0</v>
      </c>
      <c r="V122" s="277">
        <f>V35*(1+'Calculations I'!V$128)</f>
        <v>0</v>
      </c>
      <c r="W122" s="277">
        <f>W35*(1+'Calculations I'!W$128)</f>
        <v>0</v>
      </c>
    </row>
    <row r="123" spans="2:23" s="16" customFormat="1" x14ac:dyDescent="0.2">
      <c r="B123" s="294"/>
      <c r="C123" s="77" t="s">
        <v>24</v>
      </c>
      <c r="D123" s="277">
        <f>D36*(1+'Calculations I'!D$129)</f>
        <v>0</v>
      </c>
      <c r="E123" s="277">
        <f>E36*(1+'Calculations I'!E$129)</f>
        <v>0</v>
      </c>
      <c r="F123" s="277">
        <f>F36*(1+'Calculations I'!F$129)</f>
        <v>0</v>
      </c>
      <c r="G123" s="277">
        <f>G36*(1+'Calculations I'!G$129)</f>
        <v>0</v>
      </c>
      <c r="H123" s="277">
        <f>H36*(1+'Calculations I'!H$129)</f>
        <v>0</v>
      </c>
      <c r="I123" s="277">
        <f>I36*(1+'Calculations I'!I$129)</f>
        <v>0</v>
      </c>
      <c r="J123" s="277">
        <f>J36*(1+'Calculations I'!J$129)</f>
        <v>0</v>
      </c>
      <c r="K123" s="277">
        <f>K36*(1+'Calculations I'!K$129)</f>
        <v>0</v>
      </c>
      <c r="L123" s="277">
        <f>L36*(1+'Calculations I'!L$129)</f>
        <v>0</v>
      </c>
      <c r="M123" s="277">
        <f>M36*(1+'Calculations I'!M$129)</f>
        <v>0</v>
      </c>
      <c r="N123" s="277">
        <f>N36*(1+'Calculations I'!N$129)</f>
        <v>0</v>
      </c>
      <c r="O123" s="277">
        <f>O36*(1+'Calculations I'!O$129)</f>
        <v>0</v>
      </c>
      <c r="P123" s="277">
        <f>P36*(1+'Calculations I'!P$129)</f>
        <v>0</v>
      </c>
      <c r="Q123" s="277">
        <f>Q36*(1+'Calculations I'!Q$129)</f>
        <v>0</v>
      </c>
      <c r="R123" s="277">
        <f>R36*(1+'Calculations I'!R$129)</f>
        <v>0</v>
      </c>
      <c r="S123" s="277">
        <f>S36*(1+'Calculations I'!S$129)</f>
        <v>0</v>
      </c>
      <c r="T123" s="277">
        <f>T36*(1+'Calculations I'!T$129)</f>
        <v>0</v>
      </c>
      <c r="U123" s="277">
        <f>U36*(1+'Calculations I'!U$129)</f>
        <v>0</v>
      </c>
      <c r="V123" s="277">
        <f>V36*(1+'Calculations I'!V$129)</f>
        <v>0</v>
      </c>
      <c r="W123" s="277">
        <f>W36*(1+'Calculations I'!W$129)</f>
        <v>0</v>
      </c>
    </row>
    <row r="124" spans="2:23" s="16" customFormat="1" ht="14.5" customHeight="1" x14ac:dyDescent="0.2">
      <c r="B124" s="294" t="s">
        <v>131</v>
      </c>
      <c r="C124" s="270" t="s">
        <v>26</v>
      </c>
      <c r="D124" s="277">
        <f>D37*(1+'Calculations I'!D42)*(1+'Calculations I'!D55)</f>
        <v>0</v>
      </c>
      <c r="E124" s="277">
        <f>E37*(1+'Calculations I'!E42)*(1+'Calculations I'!E55)</f>
        <v>0</v>
      </c>
      <c r="F124" s="277">
        <f>F37*(1+'Calculations I'!F42)*(1+'Calculations I'!F55)</f>
        <v>0</v>
      </c>
      <c r="G124" s="277">
        <f>G37*(1+'Calculations I'!G42)*(1+'Calculations I'!G55)</f>
        <v>0</v>
      </c>
      <c r="H124" s="277">
        <f>H37*(1+'Calculations I'!H42)*(1+'Calculations I'!H55)</f>
        <v>0</v>
      </c>
      <c r="I124" s="277">
        <f>I37*(1+'Calculations I'!I42)*(1+'Calculations I'!I55)</f>
        <v>0</v>
      </c>
      <c r="J124" s="277">
        <f>J37*(1+'Calculations I'!J42)*(1+'Calculations I'!J55)</f>
        <v>0</v>
      </c>
      <c r="K124" s="277">
        <f>K37*(1+'Calculations I'!K42)*(1+'Calculations I'!K55)</f>
        <v>0</v>
      </c>
      <c r="L124" s="277">
        <f>L37*(1+'Calculations I'!L42)*(1+'Calculations I'!L55)</f>
        <v>0</v>
      </c>
      <c r="M124" s="277">
        <f>M37*(1+'Calculations I'!M42)*(1+'Calculations I'!M55)</f>
        <v>0</v>
      </c>
      <c r="N124" s="277">
        <f>N37*(1+'Calculations I'!N42)*(1+'Calculations I'!N55)</f>
        <v>0</v>
      </c>
      <c r="O124" s="277">
        <f>O37*(1+'Calculations I'!O42)*(1+'Calculations I'!O55)</f>
        <v>0</v>
      </c>
      <c r="P124" s="277">
        <f>P37*(1+'Calculations I'!P42)*(1+'Calculations I'!P55)</f>
        <v>0</v>
      </c>
      <c r="Q124" s="277">
        <f>Q37*(1+'Calculations I'!Q42)*(1+'Calculations I'!Q55)</f>
        <v>0</v>
      </c>
      <c r="R124" s="277">
        <f>R37*(1+'Calculations I'!R42)*(1+'Calculations I'!R55)</f>
        <v>0</v>
      </c>
      <c r="S124" s="277">
        <f>S37*(1+'Calculations I'!S42)*(1+'Calculations I'!S55)</f>
        <v>0</v>
      </c>
      <c r="T124" s="277">
        <f>T37*(1+'Calculations I'!T42)*(1+'Calculations I'!T55)</f>
        <v>0</v>
      </c>
      <c r="U124" s="277">
        <f>U37*(1+'Calculations I'!U42)*(1+'Calculations I'!U55)</f>
        <v>0</v>
      </c>
      <c r="V124" s="277">
        <f>V37*(1+'Calculations I'!V42)*(1+'Calculations I'!V55)</f>
        <v>0</v>
      </c>
      <c r="W124" s="278">
        <f>W37*(1+'Calculations I'!W42)*(1+'Calculations I'!W55)</f>
        <v>0</v>
      </c>
    </row>
    <row r="125" spans="2:23" s="16" customFormat="1" x14ac:dyDescent="0.2">
      <c r="B125" s="294"/>
      <c r="C125" s="77" t="s">
        <v>25</v>
      </c>
      <c r="D125" s="277">
        <f>D38*(1+'Calculations I'!D$63)</f>
        <v>0</v>
      </c>
      <c r="E125" s="277">
        <f>E38*(1+'Calculations I'!E$63)</f>
        <v>0</v>
      </c>
      <c r="F125" s="277">
        <f>F38*(1+'Calculations I'!F$63)</f>
        <v>0</v>
      </c>
      <c r="G125" s="277">
        <f>G38*(1+'Calculations I'!G$63)</f>
        <v>0</v>
      </c>
      <c r="H125" s="277">
        <f>H38*(1+'Calculations I'!H$63)</f>
        <v>0</v>
      </c>
      <c r="I125" s="277">
        <f>I38*(1+'Calculations I'!I$63)</f>
        <v>0</v>
      </c>
      <c r="J125" s="277">
        <f>J38*(1+'Calculations I'!J$63)</f>
        <v>0</v>
      </c>
      <c r="K125" s="277">
        <f>K38*(1+'Calculations I'!K$63)</f>
        <v>0</v>
      </c>
      <c r="L125" s="277">
        <f>L38*(1+'Calculations I'!L$63)</f>
        <v>0</v>
      </c>
      <c r="M125" s="277">
        <f>M38*(1+'Calculations I'!M$63)</f>
        <v>0</v>
      </c>
      <c r="N125" s="277">
        <f>N38*(1+'Calculations I'!N$63)</f>
        <v>0</v>
      </c>
      <c r="O125" s="277">
        <f>O38*(1+'Calculations I'!O$63)</f>
        <v>0</v>
      </c>
      <c r="P125" s="277">
        <f>P38*(1+'Calculations I'!P$63)</f>
        <v>0</v>
      </c>
      <c r="Q125" s="277">
        <f>Q38*(1+'Calculations I'!Q$63)</f>
        <v>0</v>
      </c>
      <c r="R125" s="277">
        <f>R38*(1+'Calculations I'!R$63)</f>
        <v>0</v>
      </c>
      <c r="S125" s="277">
        <f>S38*(1+'Calculations I'!S$63)</f>
        <v>0</v>
      </c>
      <c r="T125" s="277">
        <f>T38*(1+'Calculations I'!T$63)</f>
        <v>0</v>
      </c>
      <c r="U125" s="277">
        <f>U38*(1+'Calculations I'!U$63)</f>
        <v>0</v>
      </c>
      <c r="V125" s="277">
        <f>V38*(1+'Calculations I'!V$63)</f>
        <v>0</v>
      </c>
      <c r="W125" s="278">
        <f>W38*(1+'Calculations I'!W$63)</f>
        <v>0</v>
      </c>
    </row>
    <row r="126" spans="2:23" s="16" customFormat="1" x14ac:dyDescent="0.2">
      <c r="B126" s="294"/>
      <c r="C126" s="77" t="s">
        <v>24</v>
      </c>
      <c r="D126" s="277">
        <f>D39*(1+'Calculations I'!D$64)</f>
        <v>0</v>
      </c>
      <c r="E126" s="277">
        <f>E39*(1+'Calculations I'!E$64)</f>
        <v>0</v>
      </c>
      <c r="F126" s="277">
        <f>F39*(1+'Calculations I'!F$64)</f>
        <v>0</v>
      </c>
      <c r="G126" s="277">
        <f>G39*(1+'Calculations I'!G$64)</f>
        <v>0</v>
      </c>
      <c r="H126" s="277">
        <f>H39*(1+'Calculations I'!H$64)</f>
        <v>0</v>
      </c>
      <c r="I126" s="277">
        <f>I39*(1+'Calculations I'!I$64)</f>
        <v>0</v>
      </c>
      <c r="J126" s="277">
        <f>J39*(1+'Calculations I'!J$64)</f>
        <v>0</v>
      </c>
      <c r="K126" s="277">
        <f>K39*(1+'Calculations I'!K$64)</f>
        <v>0</v>
      </c>
      <c r="L126" s="277">
        <f>L39*(1+'Calculations I'!L$64)</f>
        <v>0</v>
      </c>
      <c r="M126" s="277">
        <f>M39*(1+'Calculations I'!M$64)</f>
        <v>0</v>
      </c>
      <c r="N126" s="277">
        <f>N39*(1+'Calculations I'!N$64)</f>
        <v>0</v>
      </c>
      <c r="O126" s="277">
        <f>O39*(1+'Calculations I'!O$64)</f>
        <v>0</v>
      </c>
      <c r="P126" s="277">
        <f>P39*(1+'Calculations I'!P$64)</f>
        <v>0</v>
      </c>
      <c r="Q126" s="277">
        <f>Q39*(1+'Calculations I'!Q$64)</f>
        <v>0</v>
      </c>
      <c r="R126" s="277">
        <f>R39*(1+'Calculations I'!R$64)</f>
        <v>0</v>
      </c>
      <c r="S126" s="277">
        <f>S39*(1+'Calculations I'!S$64)</f>
        <v>0</v>
      </c>
      <c r="T126" s="277">
        <f>T39*(1+'Calculations I'!T$64)</f>
        <v>0</v>
      </c>
      <c r="U126" s="277">
        <f>U39*(1+'Calculations I'!U$64)</f>
        <v>0</v>
      </c>
      <c r="V126" s="277">
        <f>V39*(1+'Calculations I'!V$64)</f>
        <v>0</v>
      </c>
      <c r="W126" s="278">
        <f>W39*(1+'Calculations I'!W$64)</f>
        <v>0</v>
      </c>
    </row>
    <row r="127" spans="2:23" s="16" customFormat="1" ht="14.5" customHeight="1" x14ac:dyDescent="0.2">
      <c r="B127" s="294" t="s">
        <v>132</v>
      </c>
      <c r="C127" s="270" t="s">
        <v>26</v>
      </c>
      <c r="D127" s="277">
        <f>D40*(1+'Calculations I'!D107)*(1+'Calculations I'!D120)</f>
        <v>0</v>
      </c>
      <c r="E127" s="277">
        <f>E40*(1+'Calculations I'!E107)*(1+'Calculations I'!E120)</f>
        <v>0</v>
      </c>
      <c r="F127" s="277">
        <f>F40*(1+'Calculations I'!F107)*(1+'Calculations I'!F120)</f>
        <v>0</v>
      </c>
      <c r="G127" s="277">
        <f>G40*(1+'Calculations I'!G107)*(1+'Calculations I'!G120)</f>
        <v>0</v>
      </c>
      <c r="H127" s="277">
        <f>H40*(1+'Calculations I'!H107)*(1+'Calculations I'!H120)</f>
        <v>0</v>
      </c>
      <c r="I127" s="277">
        <f>I40*(1+'Calculations I'!I107)*(1+'Calculations I'!I120)</f>
        <v>0</v>
      </c>
      <c r="J127" s="277">
        <f>J40*(1+'Calculations I'!J107)*(1+'Calculations I'!J120)</f>
        <v>0</v>
      </c>
      <c r="K127" s="277">
        <f>K40*(1+'Calculations I'!K107)*(1+'Calculations I'!K120)</f>
        <v>0</v>
      </c>
      <c r="L127" s="277">
        <f>L40*(1+'Calculations I'!L107)*(1+'Calculations I'!L120)</f>
        <v>0</v>
      </c>
      <c r="M127" s="277">
        <f>M40*(1+'Calculations I'!M107)*(1+'Calculations I'!M120)</f>
        <v>0</v>
      </c>
      <c r="N127" s="277">
        <f>N40*(1+'Calculations I'!N107)*(1+'Calculations I'!N120)</f>
        <v>0</v>
      </c>
      <c r="O127" s="277">
        <f>O40*(1+'Calculations I'!O107)*(1+'Calculations I'!O120)</f>
        <v>0</v>
      </c>
      <c r="P127" s="277">
        <f>P40*(1+'Calculations I'!P107)*(1+'Calculations I'!P120)</f>
        <v>0</v>
      </c>
      <c r="Q127" s="277">
        <f>Q40*(1+'Calculations I'!Q107)*(1+'Calculations I'!Q120)</f>
        <v>0</v>
      </c>
      <c r="R127" s="277">
        <f>R40*(1+'Calculations I'!R107)*(1+'Calculations I'!R120)</f>
        <v>0</v>
      </c>
      <c r="S127" s="277">
        <f>S40*(1+'Calculations I'!S107)*(1+'Calculations I'!S120)</f>
        <v>0</v>
      </c>
      <c r="T127" s="277">
        <f>T40*(1+'Calculations I'!T107)*(1+'Calculations I'!T120)</f>
        <v>0</v>
      </c>
      <c r="U127" s="277">
        <f>U40*(1+'Calculations I'!U107)*(1+'Calculations I'!U120)</f>
        <v>0</v>
      </c>
      <c r="V127" s="277">
        <f>V40*(1+'Calculations I'!V107)*(1+'Calculations I'!V120)</f>
        <v>0</v>
      </c>
      <c r="W127" s="277">
        <f>W40*(1+'Calculations I'!W107)*(1+'Calculations I'!W120)</f>
        <v>0</v>
      </c>
    </row>
    <row r="128" spans="2:23" s="16" customFormat="1" x14ac:dyDescent="0.2">
      <c r="B128" s="294"/>
      <c r="C128" s="77" t="s">
        <v>25</v>
      </c>
      <c r="D128" s="277">
        <f>D41*(1+'Calculations I'!D$128)</f>
        <v>0</v>
      </c>
      <c r="E128" s="277">
        <f>E41*(1+'Calculations I'!E$128)</f>
        <v>0</v>
      </c>
      <c r="F128" s="277">
        <f>F41*(1+'Calculations I'!F$128)</f>
        <v>0</v>
      </c>
      <c r="G128" s="277">
        <f>G41*(1+'Calculations I'!G$128)</f>
        <v>0</v>
      </c>
      <c r="H128" s="277">
        <f>H41*(1+'Calculations I'!H$128)</f>
        <v>0</v>
      </c>
      <c r="I128" s="277">
        <f>I41*(1+'Calculations I'!I$128)</f>
        <v>0</v>
      </c>
      <c r="J128" s="277">
        <f>J41*(1+'Calculations I'!J$128)</f>
        <v>0</v>
      </c>
      <c r="K128" s="277">
        <f>K41*(1+'Calculations I'!K$128)</f>
        <v>0</v>
      </c>
      <c r="L128" s="277">
        <f>L41*(1+'Calculations I'!L$128)</f>
        <v>0</v>
      </c>
      <c r="M128" s="277">
        <f>M41*(1+'Calculations I'!M$128)</f>
        <v>0</v>
      </c>
      <c r="N128" s="277">
        <f>N41*(1+'Calculations I'!N$128)</f>
        <v>0</v>
      </c>
      <c r="O128" s="277">
        <f>O41*(1+'Calculations I'!O$128)</f>
        <v>0</v>
      </c>
      <c r="P128" s="277">
        <f>P41*(1+'Calculations I'!P$128)</f>
        <v>0</v>
      </c>
      <c r="Q128" s="277">
        <f>Q41*(1+'Calculations I'!Q$128)</f>
        <v>0</v>
      </c>
      <c r="R128" s="277">
        <f>R41*(1+'Calculations I'!R$128)</f>
        <v>0</v>
      </c>
      <c r="S128" s="277">
        <f>S41*(1+'Calculations I'!S$128)</f>
        <v>0</v>
      </c>
      <c r="T128" s="277">
        <f>T41*(1+'Calculations I'!T$128)</f>
        <v>0</v>
      </c>
      <c r="U128" s="277">
        <f>U41*(1+'Calculations I'!U$128)</f>
        <v>0</v>
      </c>
      <c r="V128" s="277">
        <f>V41*(1+'Calculations I'!V$128)</f>
        <v>0</v>
      </c>
      <c r="W128" s="277">
        <f>W41*(1+'Calculations I'!W$128)</f>
        <v>0</v>
      </c>
    </row>
    <row r="129" spans="2:23" s="16" customFormat="1" x14ac:dyDescent="0.2">
      <c r="B129" s="294"/>
      <c r="C129" s="77" t="s">
        <v>24</v>
      </c>
      <c r="D129" s="277">
        <f>D42*(1+'Calculations I'!D$129)</f>
        <v>0</v>
      </c>
      <c r="E129" s="277">
        <f>E42*(1+'Calculations I'!E$129)</f>
        <v>0</v>
      </c>
      <c r="F129" s="277">
        <f>F42*(1+'Calculations I'!F$129)</f>
        <v>0</v>
      </c>
      <c r="G129" s="277">
        <f>G42*(1+'Calculations I'!G$129)</f>
        <v>0</v>
      </c>
      <c r="H129" s="277">
        <f>H42*(1+'Calculations I'!H$129)</f>
        <v>0</v>
      </c>
      <c r="I129" s="277">
        <f>I42*(1+'Calculations I'!I$129)</f>
        <v>0</v>
      </c>
      <c r="J129" s="277">
        <f>J42*(1+'Calculations I'!J$129)</f>
        <v>0</v>
      </c>
      <c r="K129" s="277">
        <f>K42*(1+'Calculations I'!K$129)</f>
        <v>0</v>
      </c>
      <c r="L129" s="277">
        <f>L42*(1+'Calculations I'!L$129)</f>
        <v>0</v>
      </c>
      <c r="M129" s="277">
        <f>M42*(1+'Calculations I'!M$129)</f>
        <v>0</v>
      </c>
      <c r="N129" s="277">
        <f>N42*(1+'Calculations I'!N$129)</f>
        <v>0</v>
      </c>
      <c r="O129" s="277">
        <f>O42*(1+'Calculations I'!O$129)</f>
        <v>0</v>
      </c>
      <c r="P129" s="277">
        <f>P42*(1+'Calculations I'!P$129)</f>
        <v>0</v>
      </c>
      <c r="Q129" s="277">
        <f>Q42*(1+'Calculations I'!Q$129)</f>
        <v>0</v>
      </c>
      <c r="R129" s="277">
        <f>R42*(1+'Calculations I'!R$129)</f>
        <v>0</v>
      </c>
      <c r="S129" s="277">
        <f>S42*(1+'Calculations I'!S$129)</f>
        <v>0</v>
      </c>
      <c r="T129" s="277">
        <f>T42*(1+'Calculations I'!T$129)</f>
        <v>0</v>
      </c>
      <c r="U129" s="277">
        <f>U42*(1+'Calculations I'!U$129)</f>
        <v>0</v>
      </c>
      <c r="V129" s="277">
        <f>V42*(1+'Calculations I'!V$129)</f>
        <v>0</v>
      </c>
      <c r="W129" s="277">
        <f>W42*(1+'Calculations I'!W$129)</f>
        <v>0</v>
      </c>
    </row>
    <row r="130" spans="2:23" s="16" customFormat="1" ht="14.5" customHeight="1" x14ac:dyDescent="0.2">
      <c r="B130" s="294" t="s">
        <v>133</v>
      </c>
      <c r="C130" s="270" t="s">
        <v>26</v>
      </c>
      <c r="D130" s="277">
        <f>D43*(1+'Calculations I'!D43)*(1+'Calculations I'!D56)</f>
        <v>0</v>
      </c>
      <c r="E130" s="277">
        <f>E43*(1+'Calculations I'!E43)*(1+'Calculations I'!E56)</f>
        <v>0</v>
      </c>
      <c r="F130" s="277">
        <f>F43*(1+'Calculations I'!F43)*(1+'Calculations I'!F56)</f>
        <v>0</v>
      </c>
      <c r="G130" s="277">
        <f>G43*(1+'Calculations I'!G43)*(1+'Calculations I'!G56)</f>
        <v>0</v>
      </c>
      <c r="H130" s="277">
        <f>H43*(1+'Calculations I'!H43)*(1+'Calculations I'!H56)</f>
        <v>0</v>
      </c>
      <c r="I130" s="277">
        <f>I43*(1+'Calculations I'!I43)*(1+'Calculations I'!I56)</f>
        <v>0</v>
      </c>
      <c r="J130" s="277">
        <f>J43*(1+'Calculations I'!J43)*(1+'Calculations I'!J56)</f>
        <v>0</v>
      </c>
      <c r="K130" s="277">
        <f>K43*(1+'Calculations I'!K43)*(1+'Calculations I'!K56)</f>
        <v>0</v>
      </c>
      <c r="L130" s="277">
        <f>L43*(1+'Calculations I'!L43)*(1+'Calculations I'!L56)</f>
        <v>0</v>
      </c>
      <c r="M130" s="277">
        <f>M43*(1+'Calculations I'!M43)*(1+'Calculations I'!M56)</f>
        <v>0</v>
      </c>
      <c r="N130" s="277">
        <f>N43*(1+'Calculations I'!N43)*(1+'Calculations I'!N56)</f>
        <v>0</v>
      </c>
      <c r="O130" s="277">
        <f>O43*(1+'Calculations I'!O43)*(1+'Calculations I'!O56)</f>
        <v>0</v>
      </c>
      <c r="P130" s="277">
        <f>P43*(1+'Calculations I'!P43)*(1+'Calculations I'!P56)</f>
        <v>0</v>
      </c>
      <c r="Q130" s="277">
        <f>Q43*(1+'Calculations I'!Q43)*(1+'Calculations I'!Q56)</f>
        <v>0</v>
      </c>
      <c r="R130" s="277">
        <f>R43*(1+'Calculations I'!R43)*(1+'Calculations I'!R56)</f>
        <v>0</v>
      </c>
      <c r="S130" s="277">
        <f>S43*(1+'Calculations I'!S43)*(1+'Calculations I'!S56)</f>
        <v>0</v>
      </c>
      <c r="T130" s="277">
        <f>T43*(1+'Calculations I'!T43)*(1+'Calculations I'!T56)</f>
        <v>0</v>
      </c>
      <c r="U130" s="277">
        <f>U43*(1+'Calculations I'!U43)*(1+'Calculations I'!U56)</f>
        <v>0</v>
      </c>
      <c r="V130" s="277">
        <f>V43*(1+'Calculations I'!V43)*(1+'Calculations I'!V56)</f>
        <v>0</v>
      </c>
      <c r="W130" s="278">
        <f>W43*(1+'Calculations I'!W43)*(1+'Calculations I'!W56)</f>
        <v>0</v>
      </c>
    </row>
    <row r="131" spans="2:23" s="16" customFormat="1" x14ac:dyDescent="0.2">
      <c r="B131" s="294"/>
      <c r="C131" s="77" t="s">
        <v>25</v>
      </c>
      <c r="D131" s="277">
        <f>D44*(1+'Calculations I'!D$63)</f>
        <v>0</v>
      </c>
      <c r="E131" s="277">
        <f>E44*(1+'Calculations I'!E$63)</f>
        <v>0</v>
      </c>
      <c r="F131" s="277">
        <f>F44*(1+'Calculations I'!F$63)</f>
        <v>0</v>
      </c>
      <c r="G131" s="277">
        <f>G44*(1+'Calculations I'!G$63)</f>
        <v>0</v>
      </c>
      <c r="H131" s="277">
        <f>H44*(1+'Calculations I'!H$63)</f>
        <v>0</v>
      </c>
      <c r="I131" s="277">
        <f>I44*(1+'Calculations I'!I$63)</f>
        <v>0</v>
      </c>
      <c r="J131" s="277">
        <f>J44*(1+'Calculations I'!J$63)</f>
        <v>0</v>
      </c>
      <c r="K131" s="277">
        <f>K44*(1+'Calculations I'!K$63)</f>
        <v>0</v>
      </c>
      <c r="L131" s="277">
        <f>L44*(1+'Calculations I'!L$63)</f>
        <v>0</v>
      </c>
      <c r="M131" s="277">
        <f>M44*(1+'Calculations I'!M$63)</f>
        <v>0</v>
      </c>
      <c r="N131" s="277">
        <f>N44*(1+'Calculations I'!N$63)</f>
        <v>0</v>
      </c>
      <c r="O131" s="277">
        <f>O44*(1+'Calculations I'!O$63)</f>
        <v>0</v>
      </c>
      <c r="P131" s="277">
        <f>P44*(1+'Calculations I'!P$63)</f>
        <v>0</v>
      </c>
      <c r="Q131" s="277">
        <f>Q44*(1+'Calculations I'!Q$63)</f>
        <v>0</v>
      </c>
      <c r="R131" s="277">
        <f>R44*(1+'Calculations I'!R$63)</f>
        <v>0</v>
      </c>
      <c r="S131" s="277">
        <f>S44*(1+'Calculations I'!S$63)</f>
        <v>0</v>
      </c>
      <c r="T131" s="277">
        <f>T44*(1+'Calculations I'!T$63)</f>
        <v>0</v>
      </c>
      <c r="U131" s="277">
        <f>U44*(1+'Calculations I'!U$63)</f>
        <v>0</v>
      </c>
      <c r="V131" s="277">
        <f>V44*(1+'Calculations I'!V$63)</f>
        <v>0</v>
      </c>
      <c r="W131" s="278">
        <f>W44*(1+'Calculations I'!W$63)</f>
        <v>0</v>
      </c>
    </row>
    <row r="132" spans="2:23" s="16" customFormat="1" x14ac:dyDescent="0.2">
      <c r="B132" s="294"/>
      <c r="C132" s="77" t="s">
        <v>24</v>
      </c>
      <c r="D132" s="277">
        <f>D45*(1+'Calculations I'!D$64)</f>
        <v>0</v>
      </c>
      <c r="E132" s="277">
        <f>E45*(1+'Calculations I'!E$64)</f>
        <v>0</v>
      </c>
      <c r="F132" s="277">
        <f>F45*(1+'Calculations I'!F$64)</f>
        <v>0</v>
      </c>
      <c r="G132" s="277">
        <f>G45*(1+'Calculations I'!G$64)</f>
        <v>0</v>
      </c>
      <c r="H132" s="277">
        <f>H45*(1+'Calculations I'!H$64)</f>
        <v>0</v>
      </c>
      <c r="I132" s="277">
        <f>I45*(1+'Calculations I'!I$64)</f>
        <v>0</v>
      </c>
      <c r="J132" s="277">
        <f>J45*(1+'Calculations I'!J$64)</f>
        <v>0</v>
      </c>
      <c r="K132" s="277">
        <f>K45*(1+'Calculations I'!K$64)</f>
        <v>0</v>
      </c>
      <c r="L132" s="277">
        <f>L45*(1+'Calculations I'!L$64)</f>
        <v>0</v>
      </c>
      <c r="M132" s="277">
        <f>M45*(1+'Calculations I'!M$64)</f>
        <v>0</v>
      </c>
      <c r="N132" s="277">
        <f>N45*(1+'Calculations I'!N$64)</f>
        <v>0</v>
      </c>
      <c r="O132" s="277">
        <f>O45*(1+'Calculations I'!O$64)</f>
        <v>0</v>
      </c>
      <c r="P132" s="277">
        <f>P45*(1+'Calculations I'!P$64)</f>
        <v>0</v>
      </c>
      <c r="Q132" s="277">
        <f>Q45*(1+'Calculations I'!Q$64)</f>
        <v>0</v>
      </c>
      <c r="R132" s="277">
        <f>R45*(1+'Calculations I'!R$64)</f>
        <v>0</v>
      </c>
      <c r="S132" s="277">
        <f>S45*(1+'Calculations I'!S$64)</f>
        <v>0</v>
      </c>
      <c r="T132" s="277">
        <f>T45*(1+'Calculations I'!T$64)</f>
        <v>0</v>
      </c>
      <c r="U132" s="277">
        <f>U45*(1+'Calculations I'!U$64)</f>
        <v>0</v>
      </c>
      <c r="V132" s="277">
        <f>V45*(1+'Calculations I'!V$64)</f>
        <v>0</v>
      </c>
      <c r="W132" s="278">
        <f>W45*(1+'Calculations I'!W$64)</f>
        <v>0</v>
      </c>
    </row>
    <row r="133" spans="2:23" s="16" customFormat="1" ht="14.5" customHeight="1" x14ac:dyDescent="0.2">
      <c r="B133" s="294" t="s">
        <v>134</v>
      </c>
      <c r="C133" s="270" t="s">
        <v>26</v>
      </c>
      <c r="D133" s="277">
        <f>D46*(1+'Calculations I'!D108)*(1+'Calculations I'!D121)</f>
        <v>0</v>
      </c>
      <c r="E133" s="277">
        <f>E46*(1+'Calculations I'!E108)*(1+'Calculations I'!E121)</f>
        <v>0</v>
      </c>
      <c r="F133" s="277">
        <f>F46*(1+'Calculations I'!F108)*(1+'Calculations I'!F121)</f>
        <v>0</v>
      </c>
      <c r="G133" s="277">
        <f>G46*(1+'Calculations I'!G108)*(1+'Calculations I'!G121)</f>
        <v>0</v>
      </c>
      <c r="H133" s="277">
        <f>H46*(1+'Calculations I'!H108)*(1+'Calculations I'!H121)</f>
        <v>0</v>
      </c>
      <c r="I133" s="277">
        <f>I46*(1+'Calculations I'!I108)*(1+'Calculations I'!I121)</f>
        <v>0</v>
      </c>
      <c r="J133" s="277">
        <f>J46*(1+'Calculations I'!J108)*(1+'Calculations I'!J121)</f>
        <v>0</v>
      </c>
      <c r="K133" s="277">
        <f>K46*(1+'Calculations I'!K108)*(1+'Calculations I'!K121)</f>
        <v>0</v>
      </c>
      <c r="L133" s="277">
        <f>L46*(1+'Calculations I'!L108)*(1+'Calculations I'!L121)</f>
        <v>0</v>
      </c>
      <c r="M133" s="277">
        <f>M46*(1+'Calculations I'!M108)*(1+'Calculations I'!M121)</f>
        <v>0</v>
      </c>
      <c r="N133" s="277">
        <f>N46*(1+'Calculations I'!N108)*(1+'Calculations I'!N121)</f>
        <v>0</v>
      </c>
      <c r="O133" s="277">
        <f>O46*(1+'Calculations I'!O108)*(1+'Calculations I'!O121)</f>
        <v>0</v>
      </c>
      <c r="P133" s="277">
        <f>P46*(1+'Calculations I'!P108)*(1+'Calculations I'!P121)</f>
        <v>0</v>
      </c>
      <c r="Q133" s="277">
        <f>Q46*(1+'Calculations I'!Q108)*(1+'Calculations I'!Q121)</f>
        <v>0</v>
      </c>
      <c r="R133" s="277">
        <f>R46*(1+'Calculations I'!R108)*(1+'Calculations I'!R121)</f>
        <v>0</v>
      </c>
      <c r="S133" s="277">
        <f>S46*(1+'Calculations I'!S108)*(1+'Calculations I'!S121)</f>
        <v>0</v>
      </c>
      <c r="T133" s="277">
        <f>T46*(1+'Calculations I'!T108)*(1+'Calculations I'!T121)</f>
        <v>0</v>
      </c>
      <c r="U133" s="277">
        <f>U46*(1+'Calculations I'!U108)*(1+'Calculations I'!U121)</f>
        <v>0</v>
      </c>
      <c r="V133" s="277">
        <f>V46*(1+'Calculations I'!V108)*(1+'Calculations I'!V121)</f>
        <v>0</v>
      </c>
      <c r="W133" s="277">
        <f>W46*(1+'Calculations I'!W108)*(1+'Calculations I'!W121)</f>
        <v>0</v>
      </c>
    </row>
    <row r="134" spans="2:23" s="16" customFormat="1" x14ac:dyDescent="0.2">
      <c r="B134" s="294"/>
      <c r="C134" s="77" t="s">
        <v>25</v>
      </c>
      <c r="D134" s="277">
        <f>D47*(1+'Calculations I'!D$128)</f>
        <v>0</v>
      </c>
      <c r="E134" s="277">
        <f>E47*(1+'Calculations I'!E$128)</f>
        <v>0</v>
      </c>
      <c r="F134" s="277">
        <f>F47*(1+'Calculations I'!F$128)</f>
        <v>0</v>
      </c>
      <c r="G134" s="277">
        <f>G47*(1+'Calculations I'!G$128)</f>
        <v>0</v>
      </c>
      <c r="H134" s="277">
        <f>H47*(1+'Calculations I'!H$128)</f>
        <v>0</v>
      </c>
      <c r="I134" s="277">
        <f>I47*(1+'Calculations I'!I$128)</f>
        <v>0</v>
      </c>
      <c r="J134" s="277">
        <f>J47*(1+'Calculations I'!J$128)</f>
        <v>0</v>
      </c>
      <c r="K134" s="277">
        <f>K47*(1+'Calculations I'!K$128)</f>
        <v>0</v>
      </c>
      <c r="L134" s="277">
        <f>L47*(1+'Calculations I'!L$128)</f>
        <v>0</v>
      </c>
      <c r="M134" s="277">
        <f>M47*(1+'Calculations I'!M$128)</f>
        <v>0</v>
      </c>
      <c r="N134" s="277">
        <f>N47*(1+'Calculations I'!N$128)</f>
        <v>0</v>
      </c>
      <c r="O134" s="277">
        <f>O47*(1+'Calculations I'!O$128)</f>
        <v>0</v>
      </c>
      <c r="P134" s="277">
        <f>P47*(1+'Calculations I'!P$128)</f>
        <v>0</v>
      </c>
      <c r="Q134" s="277">
        <f>Q47*(1+'Calculations I'!Q$128)</f>
        <v>0</v>
      </c>
      <c r="R134" s="277">
        <f>R47*(1+'Calculations I'!R$128)</f>
        <v>0</v>
      </c>
      <c r="S134" s="277">
        <f>S47*(1+'Calculations I'!S$128)</f>
        <v>0</v>
      </c>
      <c r="T134" s="277">
        <f>T47*(1+'Calculations I'!T$128)</f>
        <v>0</v>
      </c>
      <c r="U134" s="277">
        <f>U47*(1+'Calculations I'!U$128)</f>
        <v>0</v>
      </c>
      <c r="V134" s="277">
        <f>V47*(1+'Calculations I'!V$128)</f>
        <v>0</v>
      </c>
      <c r="W134" s="277">
        <f>W47*(1+'Calculations I'!W$128)</f>
        <v>0</v>
      </c>
    </row>
    <row r="135" spans="2:23" s="16" customFormat="1" x14ac:dyDescent="0.2">
      <c r="B135" s="294"/>
      <c r="C135" s="77" t="s">
        <v>24</v>
      </c>
      <c r="D135" s="277">
        <f>D48*(1+'Calculations I'!D$129)</f>
        <v>0</v>
      </c>
      <c r="E135" s="277">
        <f>E48*(1+'Calculations I'!E$129)</f>
        <v>0</v>
      </c>
      <c r="F135" s="277">
        <f>F48*(1+'Calculations I'!F$129)</f>
        <v>0</v>
      </c>
      <c r="G135" s="277">
        <f>G48*(1+'Calculations I'!G$129)</f>
        <v>0</v>
      </c>
      <c r="H135" s="277">
        <f>H48*(1+'Calculations I'!H$129)</f>
        <v>0</v>
      </c>
      <c r="I135" s="277">
        <f>I48*(1+'Calculations I'!I$129)</f>
        <v>0</v>
      </c>
      <c r="J135" s="277">
        <f>J48*(1+'Calculations I'!J$129)</f>
        <v>0</v>
      </c>
      <c r="K135" s="277">
        <f>K48*(1+'Calculations I'!K$129)</f>
        <v>0</v>
      </c>
      <c r="L135" s="277">
        <f>L48*(1+'Calculations I'!L$129)</f>
        <v>0</v>
      </c>
      <c r="M135" s="277">
        <f>M48*(1+'Calculations I'!M$129)</f>
        <v>0</v>
      </c>
      <c r="N135" s="277">
        <f>N48*(1+'Calculations I'!N$129)</f>
        <v>0</v>
      </c>
      <c r="O135" s="277">
        <f>O48*(1+'Calculations I'!O$129)</f>
        <v>0</v>
      </c>
      <c r="P135" s="277">
        <f>P48*(1+'Calculations I'!P$129)</f>
        <v>0</v>
      </c>
      <c r="Q135" s="277">
        <f>Q48*(1+'Calculations I'!Q$129)</f>
        <v>0</v>
      </c>
      <c r="R135" s="277">
        <f>R48*(1+'Calculations I'!R$129)</f>
        <v>0</v>
      </c>
      <c r="S135" s="277">
        <f>S48*(1+'Calculations I'!S$129)</f>
        <v>0</v>
      </c>
      <c r="T135" s="277">
        <f>T48*(1+'Calculations I'!T$129)</f>
        <v>0</v>
      </c>
      <c r="U135" s="277">
        <f>U48*(1+'Calculations I'!U$129)</f>
        <v>0</v>
      </c>
      <c r="V135" s="277">
        <f>V48*(1+'Calculations I'!V$129)</f>
        <v>0</v>
      </c>
      <c r="W135" s="277">
        <f>W48*(1+'Calculations I'!W$129)</f>
        <v>0</v>
      </c>
    </row>
    <row r="136" spans="2:23" s="16" customFormat="1" ht="14.5" customHeight="1" x14ac:dyDescent="0.2">
      <c r="B136" s="294" t="s">
        <v>135</v>
      </c>
      <c r="C136" s="270" t="s">
        <v>26</v>
      </c>
      <c r="D136" s="277">
        <f>D49*(1+'Calculations I'!D44)*(1+'Calculations I'!D57)</f>
        <v>0</v>
      </c>
      <c r="E136" s="277">
        <f>E49*(1+'Calculations I'!E44)*(1+'Calculations I'!E57)</f>
        <v>0</v>
      </c>
      <c r="F136" s="277">
        <f>F49*(1+'Calculations I'!F44)*(1+'Calculations I'!F57)</f>
        <v>0</v>
      </c>
      <c r="G136" s="277">
        <f>G49*(1+'Calculations I'!G44)*(1+'Calculations I'!G57)</f>
        <v>0</v>
      </c>
      <c r="H136" s="277">
        <f>H49*(1+'Calculations I'!H44)*(1+'Calculations I'!H57)</f>
        <v>0</v>
      </c>
      <c r="I136" s="277">
        <f>I49*(1+'Calculations I'!I44)*(1+'Calculations I'!I57)</f>
        <v>0</v>
      </c>
      <c r="J136" s="277">
        <f>J49*(1+'Calculations I'!J44)*(1+'Calculations I'!J57)</f>
        <v>0</v>
      </c>
      <c r="K136" s="277">
        <f>K49*(1+'Calculations I'!K44)*(1+'Calculations I'!K57)</f>
        <v>0</v>
      </c>
      <c r="L136" s="277">
        <f>L49*(1+'Calculations I'!L44)*(1+'Calculations I'!L57)</f>
        <v>0</v>
      </c>
      <c r="M136" s="277">
        <f>M49*(1+'Calculations I'!M44)*(1+'Calculations I'!M57)</f>
        <v>0</v>
      </c>
      <c r="N136" s="277">
        <f>N49*(1+'Calculations I'!N44)*(1+'Calculations I'!N57)</f>
        <v>0</v>
      </c>
      <c r="O136" s="277">
        <f>O49*(1+'Calculations I'!O44)*(1+'Calculations I'!O57)</f>
        <v>0</v>
      </c>
      <c r="P136" s="277">
        <f>P49*(1+'Calculations I'!P44)*(1+'Calculations I'!P57)</f>
        <v>0</v>
      </c>
      <c r="Q136" s="277">
        <f>Q49*(1+'Calculations I'!Q44)*(1+'Calculations I'!Q57)</f>
        <v>0</v>
      </c>
      <c r="R136" s="277">
        <f>R49*(1+'Calculations I'!R44)*(1+'Calculations I'!R57)</f>
        <v>0</v>
      </c>
      <c r="S136" s="277">
        <f>S49*(1+'Calculations I'!S44)*(1+'Calculations I'!S57)</f>
        <v>0</v>
      </c>
      <c r="T136" s="277">
        <f>T49*(1+'Calculations I'!T44)*(1+'Calculations I'!T57)</f>
        <v>0</v>
      </c>
      <c r="U136" s="277">
        <f>U49*(1+'Calculations I'!U44)*(1+'Calculations I'!U57)</f>
        <v>0</v>
      </c>
      <c r="V136" s="277">
        <f>V49*(1+'Calculations I'!V44)*(1+'Calculations I'!V57)</f>
        <v>0</v>
      </c>
      <c r="W136" s="278">
        <f>W49*(1+'Calculations I'!W44)*(1+'Calculations I'!W57)</f>
        <v>0</v>
      </c>
    </row>
    <row r="137" spans="2:23" s="16" customFormat="1" x14ac:dyDescent="0.2">
      <c r="B137" s="294"/>
      <c r="C137" s="77" t="s">
        <v>25</v>
      </c>
      <c r="D137" s="277">
        <f>D50*(1+'Calculations I'!D$63)</f>
        <v>0</v>
      </c>
      <c r="E137" s="277">
        <f>E50*(1+'Calculations I'!E$63)</f>
        <v>0</v>
      </c>
      <c r="F137" s="277">
        <f>F50*(1+'Calculations I'!F$63)</f>
        <v>0</v>
      </c>
      <c r="G137" s="277">
        <f>G50*(1+'Calculations I'!G$63)</f>
        <v>0</v>
      </c>
      <c r="H137" s="277">
        <f>H50*(1+'Calculations I'!H$63)</f>
        <v>0</v>
      </c>
      <c r="I137" s="277">
        <f>I50*(1+'Calculations I'!I$63)</f>
        <v>0</v>
      </c>
      <c r="J137" s="277">
        <f>J50*(1+'Calculations I'!J$63)</f>
        <v>0</v>
      </c>
      <c r="K137" s="277">
        <f>K50*(1+'Calculations I'!K$63)</f>
        <v>0</v>
      </c>
      <c r="L137" s="277">
        <f>L50*(1+'Calculations I'!L$63)</f>
        <v>0</v>
      </c>
      <c r="M137" s="277">
        <f>M50*(1+'Calculations I'!M$63)</f>
        <v>0</v>
      </c>
      <c r="N137" s="277">
        <f>N50*(1+'Calculations I'!N$63)</f>
        <v>0</v>
      </c>
      <c r="O137" s="277">
        <f>O50*(1+'Calculations I'!O$63)</f>
        <v>0</v>
      </c>
      <c r="P137" s="277">
        <f>P50*(1+'Calculations I'!P$63)</f>
        <v>0</v>
      </c>
      <c r="Q137" s="277">
        <f>Q50*(1+'Calculations I'!Q$63)</f>
        <v>0</v>
      </c>
      <c r="R137" s="277">
        <f>R50*(1+'Calculations I'!R$63)</f>
        <v>0</v>
      </c>
      <c r="S137" s="277">
        <f>S50*(1+'Calculations I'!S$63)</f>
        <v>0</v>
      </c>
      <c r="T137" s="277">
        <f>T50*(1+'Calculations I'!T$63)</f>
        <v>0</v>
      </c>
      <c r="U137" s="277">
        <f>U50*(1+'Calculations I'!U$63)</f>
        <v>0</v>
      </c>
      <c r="V137" s="277">
        <f>V50*(1+'Calculations I'!V$63)</f>
        <v>0</v>
      </c>
      <c r="W137" s="278">
        <f>W50*(1+'Calculations I'!W$63)</f>
        <v>0</v>
      </c>
    </row>
    <row r="138" spans="2:23" s="16" customFormat="1" x14ac:dyDescent="0.2">
      <c r="B138" s="294"/>
      <c r="C138" s="77" t="s">
        <v>24</v>
      </c>
      <c r="D138" s="277">
        <f>D51*(1+'Calculations I'!D$64)</f>
        <v>0</v>
      </c>
      <c r="E138" s="277">
        <f>E51*(1+'Calculations I'!E$64)</f>
        <v>0</v>
      </c>
      <c r="F138" s="277">
        <f>F51*(1+'Calculations I'!F$64)</f>
        <v>0</v>
      </c>
      <c r="G138" s="277">
        <f>G51*(1+'Calculations I'!G$64)</f>
        <v>0</v>
      </c>
      <c r="H138" s="277">
        <f>H51*(1+'Calculations I'!H$64)</f>
        <v>0</v>
      </c>
      <c r="I138" s="277">
        <f>I51*(1+'Calculations I'!I$64)</f>
        <v>0</v>
      </c>
      <c r="J138" s="277">
        <f>J51*(1+'Calculations I'!J$64)</f>
        <v>0</v>
      </c>
      <c r="K138" s="277">
        <f>K51*(1+'Calculations I'!K$64)</f>
        <v>0</v>
      </c>
      <c r="L138" s="277">
        <f>L51*(1+'Calculations I'!L$64)</f>
        <v>0</v>
      </c>
      <c r="M138" s="277">
        <f>M51*(1+'Calculations I'!M$64)</f>
        <v>0</v>
      </c>
      <c r="N138" s="277">
        <f>N51*(1+'Calculations I'!N$64)</f>
        <v>0</v>
      </c>
      <c r="O138" s="277">
        <f>O51*(1+'Calculations I'!O$64)</f>
        <v>0</v>
      </c>
      <c r="P138" s="277">
        <f>P51*(1+'Calculations I'!P$64)</f>
        <v>0</v>
      </c>
      <c r="Q138" s="277">
        <f>Q51*(1+'Calculations I'!Q$64)</f>
        <v>0</v>
      </c>
      <c r="R138" s="277">
        <f>R51*(1+'Calculations I'!R$64)</f>
        <v>0</v>
      </c>
      <c r="S138" s="277">
        <f>S51*(1+'Calculations I'!S$64)</f>
        <v>0</v>
      </c>
      <c r="T138" s="277">
        <f>T51*(1+'Calculations I'!T$64)</f>
        <v>0</v>
      </c>
      <c r="U138" s="277">
        <f>U51*(1+'Calculations I'!U$64)</f>
        <v>0</v>
      </c>
      <c r="V138" s="277">
        <f>V51*(1+'Calculations I'!V$64)</f>
        <v>0</v>
      </c>
      <c r="W138" s="278">
        <f>W51*(1+'Calculations I'!W$64)</f>
        <v>0</v>
      </c>
    </row>
    <row r="139" spans="2:23" s="16" customFormat="1" ht="14.5" customHeight="1" x14ac:dyDescent="0.2">
      <c r="B139" s="294" t="s">
        <v>136</v>
      </c>
      <c r="C139" s="270" t="s">
        <v>26</v>
      </c>
      <c r="D139" s="277">
        <f>D52*(1+'Calculations I'!D109)*(1+'Calculations I'!D122)</f>
        <v>0</v>
      </c>
      <c r="E139" s="277">
        <f>E52*(1+'Calculations I'!E109)*(1+'Calculations I'!E122)</f>
        <v>0</v>
      </c>
      <c r="F139" s="277">
        <f>F52*(1+'Calculations I'!F109)*(1+'Calculations I'!F122)</f>
        <v>0</v>
      </c>
      <c r="G139" s="277">
        <f>G52*(1+'Calculations I'!G109)*(1+'Calculations I'!G122)</f>
        <v>0</v>
      </c>
      <c r="H139" s="277">
        <f>H52*(1+'Calculations I'!H109)*(1+'Calculations I'!H122)</f>
        <v>0</v>
      </c>
      <c r="I139" s="277">
        <f>I52*(1+'Calculations I'!I109)*(1+'Calculations I'!I122)</f>
        <v>0</v>
      </c>
      <c r="J139" s="277">
        <f>J52*(1+'Calculations I'!J109)*(1+'Calculations I'!J122)</f>
        <v>0</v>
      </c>
      <c r="K139" s="277">
        <f>K52*(1+'Calculations I'!K109)*(1+'Calculations I'!K122)</f>
        <v>0</v>
      </c>
      <c r="L139" s="277">
        <f>L52*(1+'Calculations I'!L109)*(1+'Calculations I'!L122)</f>
        <v>0</v>
      </c>
      <c r="M139" s="277">
        <f>M52*(1+'Calculations I'!M109)*(1+'Calculations I'!M122)</f>
        <v>0</v>
      </c>
      <c r="N139" s="277">
        <f>N52*(1+'Calculations I'!N109)*(1+'Calculations I'!N122)</f>
        <v>0</v>
      </c>
      <c r="O139" s="277">
        <f>O52*(1+'Calculations I'!O109)*(1+'Calculations I'!O122)</f>
        <v>0</v>
      </c>
      <c r="P139" s="277">
        <f>P52*(1+'Calculations I'!P109)*(1+'Calculations I'!P122)</f>
        <v>0</v>
      </c>
      <c r="Q139" s="277">
        <f>Q52*(1+'Calculations I'!Q109)*(1+'Calculations I'!Q122)</f>
        <v>0</v>
      </c>
      <c r="R139" s="277">
        <f>R52*(1+'Calculations I'!R109)*(1+'Calculations I'!R122)</f>
        <v>0</v>
      </c>
      <c r="S139" s="277">
        <f>S52*(1+'Calculations I'!S109)*(1+'Calculations I'!S122)</f>
        <v>0</v>
      </c>
      <c r="T139" s="277">
        <f>T52*(1+'Calculations I'!T109)*(1+'Calculations I'!T122)</f>
        <v>0</v>
      </c>
      <c r="U139" s="277">
        <f>U52*(1+'Calculations I'!U109)*(1+'Calculations I'!U122)</f>
        <v>0</v>
      </c>
      <c r="V139" s="277">
        <f>V52*(1+'Calculations I'!V109)*(1+'Calculations I'!V122)</f>
        <v>0</v>
      </c>
      <c r="W139" s="277">
        <f>W52*(1+'Calculations I'!W109)*(1+'Calculations I'!W122)</f>
        <v>0</v>
      </c>
    </row>
    <row r="140" spans="2:23" s="16" customFormat="1" x14ac:dyDescent="0.2">
      <c r="B140" s="294"/>
      <c r="C140" s="77" t="s">
        <v>25</v>
      </c>
      <c r="D140" s="277">
        <f>D53*(1+'Calculations I'!D$128)</f>
        <v>0</v>
      </c>
      <c r="E140" s="277">
        <f>E53*(1+'Calculations I'!E$128)</f>
        <v>0</v>
      </c>
      <c r="F140" s="277">
        <f>F53*(1+'Calculations I'!F$128)</f>
        <v>0</v>
      </c>
      <c r="G140" s="277">
        <f>G53*(1+'Calculations I'!G$128)</f>
        <v>0</v>
      </c>
      <c r="H140" s="277">
        <f>H53*(1+'Calculations I'!H$128)</f>
        <v>0</v>
      </c>
      <c r="I140" s="277">
        <f>I53*(1+'Calculations I'!I$128)</f>
        <v>0</v>
      </c>
      <c r="J140" s="277">
        <f>J53*(1+'Calculations I'!J$128)</f>
        <v>0</v>
      </c>
      <c r="K140" s="277">
        <f>K53*(1+'Calculations I'!K$128)</f>
        <v>0</v>
      </c>
      <c r="L140" s="277">
        <f>L53*(1+'Calculations I'!L$128)</f>
        <v>0</v>
      </c>
      <c r="M140" s="277">
        <f>M53*(1+'Calculations I'!M$128)</f>
        <v>0</v>
      </c>
      <c r="N140" s="277">
        <f>N53*(1+'Calculations I'!N$128)</f>
        <v>0</v>
      </c>
      <c r="O140" s="277">
        <f>O53*(1+'Calculations I'!O$128)</f>
        <v>0</v>
      </c>
      <c r="P140" s="277">
        <f>P53*(1+'Calculations I'!P$128)</f>
        <v>0</v>
      </c>
      <c r="Q140" s="277">
        <f>Q53*(1+'Calculations I'!Q$128)</f>
        <v>0</v>
      </c>
      <c r="R140" s="277">
        <f>R53*(1+'Calculations I'!R$128)</f>
        <v>0</v>
      </c>
      <c r="S140" s="277">
        <f>S53*(1+'Calculations I'!S$128)</f>
        <v>0</v>
      </c>
      <c r="T140" s="277">
        <f>T53*(1+'Calculations I'!T$128)</f>
        <v>0</v>
      </c>
      <c r="U140" s="277">
        <f>U53*(1+'Calculations I'!U$128)</f>
        <v>0</v>
      </c>
      <c r="V140" s="277">
        <f>V53*(1+'Calculations I'!V$128)</f>
        <v>0</v>
      </c>
      <c r="W140" s="277">
        <f>W53*(1+'Calculations I'!W$128)</f>
        <v>0</v>
      </c>
    </row>
    <row r="141" spans="2:23" s="16" customFormat="1" x14ac:dyDescent="0.2">
      <c r="B141" s="294"/>
      <c r="C141" s="77" t="s">
        <v>24</v>
      </c>
      <c r="D141" s="277">
        <f>D54*(1+'Calculations I'!D$129)</f>
        <v>0</v>
      </c>
      <c r="E141" s="277">
        <f>E54*(1+'Calculations I'!E$129)</f>
        <v>0</v>
      </c>
      <c r="F141" s="277">
        <f>F54*(1+'Calculations I'!F$129)</f>
        <v>0</v>
      </c>
      <c r="G141" s="277">
        <f>G54*(1+'Calculations I'!G$129)</f>
        <v>0</v>
      </c>
      <c r="H141" s="277">
        <f>H54*(1+'Calculations I'!H$129)</f>
        <v>0</v>
      </c>
      <c r="I141" s="277">
        <f>I54*(1+'Calculations I'!I$129)</f>
        <v>0</v>
      </c>
      <c r="J141" s="277">
        <f>J54*(1+'Calculations I'!J$129)</f>
        <v>0</v>
      </c>
      <c r="K141" s="277">
        <f>K54*(1+'Calculations I'!K$129)</f>
        <v>0</v>
      </c>
      <c r="L141" s="277">
        <f>L54*(1+'Calculations I'!L$129)</f>
        <v>0</v>
      </c>
      <c r="M141" s="277">
        <f>M54*(1+'Calculations I'!M$129)</f>
        <v>0</v>
      </c>
      <c r="N141" s="277">
        <f>N54*(1+'Calculations I'!N$129)</f>
        <v>0</v>
      </c>
      <c r="O141" s="277">
        <f>O54*(1+'Calculations I'!O$129)</f>
        <v>0</v>
      </c>
      <c r="P141" s="277">
        <f>P54*(1+'Calculations I'!P$129)</f>
        <v>0</v>
      </c>
      <c r="Q141" s="277">
        <f>Q54*(1+'Calculations I'!Q$129)</f>
        <v>0</v>
      </c>
      <c r="R141" s="277">
        <f>R54*(1+'Calculations I'!R$129)</f>
        <v>0</v>
      </c>
      <c r="S141" s="277">
        <f>S54*(1+'Calculations I'!S$129)</f>
        <v>0</v>
      </c>
      <c r="T141" s="277">
        <f>T54*(1+'Calculations I'!T$129)</f>
        <v>0</v>
      </c>
      <c r="U141" s="277">
        <f>U54*(1+'Calculations I'!U$129)</f>
        <v>0</v>
      </c>
      <c r="V141" s="277">
        <f>V54*(1+'Calculations I'!V$129)</f>
        <v>0</v>
      </c>
      <c r="W141" s="277">
        <f>W54*(1+'Calculations I'!W$129)</f>
        <v>0</v>
      </c>
    </row>
    <row r="142" spans="2:23" s="16" customFormat="1" ht="14.5" customHeight="1" x14ac:dyDescent="0.2">
      <c r="B142" s="294" t="s">
        <v>137</v>
      </c>
      <c r="C142" s="270" t="s">
        <v>26</v>
      </c>
      <c r="D142" s="277">
        <f>D55*(1+'Calculations I'!D45)*(1+'Calculations I'!D58)</f>
        <v>0</v>
      </c>
      <c r="E142" s="277">
        <f>E55*(1+'Calculations I'!E45)*(1+'Calculations I'!E58)</f>
        <v>0</v>
      </c>
      <c r="F142" s="277">
        <f>F55*(1+'Calculations I'!F45)*(1+'Calculations I'!F58)</f>
        <v>0</v>
      </c>
      <c r="G142" s="277">
        <f>G55*(1+'Calculations I'!G45)*(1+'Calculations I'!G58)</f>
        <v>0</v>
      </c>
      <c r="H142" s="277">
        <f>H55*(1+'Calculations I'!H45)*(1+'Calculations I'!H58)</f>
        <v>0</v>
      </c>
      <c r="I142" s="277">
        <f>I55*(1+'Calculations I'!I45)*(1+'Calculations I'!I58)</f>
        <v>0</v>
      </c>
      <c r="J142" s="277">
        <f>J55*(1+'Calculations I'!J45)*(1+'Calculations I'!J58)</f>
        <v>0</v>
      </c>
      <c r="K142" s="277">
        <f>K55*(1+'Calculations I'!K45)*(1+'Calculations I'!K58)</f>
        <v>0</v>
      </c>
      <c r="L142" s="277">
        <f>L55*(1+'Calculations I'!L45)*(1+'Calculations I'!L58)</f>
        <v>0</v>
      </c>
      <c r="M142" s="277">
        <f>M55*(1+'Calculations I'!M45)*(1+'Calculations I'!M58)</f>
        <v>0</v>
      </c>
      <c r="N142" s="277">
        <f>N55*(1+'Calculations I'!N45)*(1+'Calculations I'!N58)</f>
        <v>0</v>
      </c>
      <c r="O142" s="277">
        <f>O55*(1+'Calculations I'!O45)*(1+'Calculations I'!O58)</f>
        <v>0</v>
      </c>
      <c r="P142" s="277">
        <f>P55*(1+'Calculations I'!P45)*(1+'Calculations I'!P58)</f>
        <v>0</v>
      </c>
      <c r="Q142" s="277">
        <f>Q55*(1+'Calculations I'!Q45)*(1+'Calculations I'!Q58)</f>
        <v>0</v>
      </c>
      <c r="R142" s="277">
        <f>R55*(1+'Calculations I'!R45)*(1+'Calculations I'!R58)</f>
        <v>0</v>
      </c>
      <c r="S142" s="277">
        <f>S55*(1+'Calculations I'!S45)*(1+'Calculations I'!S58)</f>
        <v>0</v>
      </c>
      <c r="T142" s="277">
        <f>T55*(1+'Calculations I'!T45)*(1+'Calculations I'!T58)</f>
        <v>0</v>
      </c>
      <c r="U142" s="277">
        <f>U55*(1+'Calculations I'!U45)*(1+'Calculations I'!U58)</f>
        <v>0</v>
      </c>
      <c r="V142" s="277">
        <f>V55*(1+'Calculations I'!V45)*(1+'Calculations I'!V58)</f>
        <v>0</v>
      </c>
      <c r="W142" s="278">
        <f>W55*(1+'Calculations I'!W45)*(1+'Calculations I'!W58)</f>
        <v>0</v>
      </c>
    </row>
    <row r="143" spans="2:23" s="16" customFormat="1" x14ac:dyDescent="0.2">
      <c r="B143" s="294"/>
      <c r="C143" s="77" t="s">
        <v>25</v>
      </c>
      <c r="D143" s="277">
        <f>D56*(1+'Calculations I'!D$63)</f>
        <v>0</v>
      </c>
      <c r="E143" s="277">
        <f>E56*(1+'Calculations I'!E$63)</f>
        <v>0</v>
      </c>
      <c r="F143" s="277">
        <f>F56*(1+'Calculations I'!F$63)</f>
        <v>0</v>
      </c>
      <c r="G143" s="277">
        <f>G56*(1+'Calculations I'!G$63)</f>
        <v>0</v>
      </c>
      <c r="H143" s="277">
        <f>H56*(1+'Calculations I'!H$63)</f>
        <v>0</v>
      </c>
      <c r="I143" s="277">
        <f>I56*(1+'Calculations I'!I$63)</f>
        <v>0</v>
      </c>
      <c r="J143" s="277">
        <f>J56*(1+'Calculations I'!J$63)</f>
        <v>0</v>
      </c>
      <c r="K143" s="277">
        <f>K56*(1+'Calculations I'!K$63)</f>
        <v>0</v>
      </c>
      <c r="L143" s="277">
        <f>L56*(1+'Calculations I'!L$63)</f>
        <v>0</v>
      </c>
      <c r="M143" s="277">
        <f>M56*(1+'Calculations I'!M$63)</f>
        <v>0</v>
      </c>
      <c r="N143" s="277">
        <f>N56*(1+'Calculations I'!N$63)</f>
        <v>0</v>
      </c>
      <c r="O143" s="277">
        <f>O56*(1+'Calculations I'!O$63)</f>
        <v>0</v>
      </c>
      <c r="P143" s="277">
        <f>P56*(1+'Calculations I'!P$63)</f>
        <v>0</v>
      </c>
      <c r="Q143" s="277">
        <f>Q56*(1+'Calculations I'!Q$63)</f>
        <v>0</v>
      </c>
      <c r="R143" s="277">
        <f>R56*(1+'Calculations I'!R$63)</f>
        <v>0</v>
      </c>
      <c r="S143" s="277">
        <f>S56*(1+'Calculations I'!S$63)</f>
        <v>0</v>
      </c>
      <c r="T143" s="277">
        <f>T56*(1+'Calculations I'!T$63)</f>
        <v>0</v>
      </c>
      <c r="U143" s="277">
        <f>U56*(1+'Calculations I'!U$63)</f>
        <v>0</v>
      </c>
      <c r="V143" s="277">
        <f>V56*(1+'Calculations I'!V$63)</f>
        <v>0</v>
      </c>
      <c r="W143" s="278">
        <f>W56*(1+'Calculations I'!W$63)</f>
        <v>0</v>
      </c>
    </row>
    <row r="144" spans="2:23" s="16" customFormat="1" x14ac:dyDescent="0.2">
      <c r="B144" s="294"/>
      <c r="C144" s="77" t="s">
        <v>24</v>
      </c>
      <c r="D144" s="277">
        <f>D57*(1+'Calculations I'!D$64)</f>
        <v>0</v>
      </c>
      <c r="E144" s="277">
        <f>E57*(1+'Calculations I'!E$64)</f>
        <v>0</v>
      </c>
      <c r="F144" s="277">
        <f>F57*(1+'Calculations I'!F$64)</f>
        <v>0</v>
      </c>
      <c r="G144" s="277">
        <f>G57*(1+'Calculations I'!G$64)</f>
        <v>0</v>
      </c>
      <c r="H144" s="277">
        <f>H57*(1+'Calculations I'!H$64)</f>
        <v>0</v>
      </c>
      <c r="I144" s="277">
        <f>I57*(1+'Calculations I'!I$64)</f>
        <v>0</v>
      </c>
      <c r="J144" s="277">
        <f>J57*(1+'Calculations I'!J$64)</f>
        <v>0</v>
      </c>
      <c r="K144" s="277">
        <f>K57*(1+'Calculations I'!K$64)</f>
        <v>0</v>
      </c>
      <c r="L144" s="277">
        <f>L57*(1+'Calculations I'!L$64)</f>
        <v>0</v>
      </c>
      <c r="M144" s="277">
        <f>M57*(1+'Calculations I'!M$64)</f>
        <v>0</v>
      </c>
      <c r="N144" s="277">
        <f>N57*(1+'Calculations I'!N$64)</f>
        <v>0</v>
      </c>
      <c r="O144" s="277">
        <f>O57*(1+'Calculations I'!O$64)</f>
        <v>0</v>
      </c>
      <c r="P144" s="277">
        <f>P57*(1+'Calculations I'!P$64)</f>
        <v>0</v>
      </c>
      <c r="Q144" s="277">
        <f>Q57*(1+'Calculations I'!Q$64)</f>
        <v>0</v>
      </c>
      <c r="R144" s="277">
        <f>R57*(1+'Calculations I'!R$64)</f>
        <v>0</v>
      </c>
      <c r="S144" s="277">
        <f>S57*(1+'Calculations I'!S$64)</f>
        <v>0</v>
      </c>
      <c r="T144" s="277">
        <f>T57*(1+'Calculations I'!T$64)</f>
        <v>0</v>
      </c>
      <c r="U144" s="277">
        <f>U57*(1+'Calculations I'!U$64)</f>
        <v>0</v>
      </c>
      <c r="V144" s="277">
        <f>V57*(1+'Calculations I'!V$64)</f>
        <v>0</v>
      </c>
      <c r="W144" s="278">
        <f>W57*(1+'Calculations I'!W$64)</f>
        <v>0</v>
      </c>
    </row>
    <row r="145" spans="2:23" s="16" customFormat="1" ht="14.5" customHeight="1" x14ac:dyDescent="0.2">
      <c r="B145" s="294" t="s">
        <v>138</v>
      </c>
      <c r="C145" s="270" t="s">
        <v>26</v>
      </c>
      <c r="D145" s="277">
        <f>D58*(1+'Calculations I'!D110)*(1+'Calculations I'!D123)</f>
        <v>0</v>
      </c>
      <c r="E145" s="277">
        <f>E58*(1+'Calculations I'!E110)*(1+'Calculations I'!E123)</f>
        <v>0</v>
      </c>
      <c r="F145" s="277">
        <f>F58*(1+'Calculations I'!F110)*(1+'Calculations I'!F123)</f>
        <v>0</v>
      </c>
      <c r="G145" s="277">
        <f>G58*(1+'Calculations I'!G110)*(1+'Calculations I'!G123)</f>
        <v>0</v>
      </c>
      <c r="H145" s="277">
        <f>H58*(1+'Calculations I'!H110)*(1+'Calculations I'!H123)</f>
        <v>0</v>
      </c>
      <c r="I145" s="277">
        <f>I58*(1+'Calculations I'!I110)*(1+'Calculations I'!I123)</f>
        <v>0</v>
      </c>
      <c r="J145" s="277">
        <f>J58*(1+'Calculations I'!J110)*(1+'Calculations I'!J123)</f>
        <v>0</v>
      </c>
      <c r="K145" s="277">
        <f>K58*(1+'Calculations I'!K110)*(1+'Calculations I'!K123)</f>
        <v>0</v>
      </c>
      <c r="L145" s="277">
        <f>L58*(1+'Calculations I'!L110)*(1+'Calculations I'!L123)</f>
        <v>0</v>
      </c>
      <c r="M145" s="277">
        <f>M58*(1+'Calculations I'!M110)*(1+'Calculations I'!M123)</f>
        <v>0</v>
      </c>
      <c r="N145" s="277">
        <f>N58*(1+'Calculations I'!N110)*(1+'Calculations I'!N123)</f>
        <v>0</v>
      </c>
      <c r="O145" s="277">
        <f>O58*(1+'Calculations I'!O110)*(1+'Calculations I'!O123)</f>
        <v>0</v>
      </c>
      <c r="P145" s="277">
        <f>P58*(1+'Calculations I'!P110)*(1+'Calculations I'!P123)</f>
        <v>0</v>
      </c>
      <c r="Q145" s="277">
        <f>Q58*(1+'Calculations I'!Q110)*(1+'Calculations I'!Q123)</f>
        <v>0</v>
      </c>
      <c r="R145" s="277">
        <f>R58*(1+'Calculations I'!R110)*(1+'Calculations I'!R123)</f>
        <v>0</v>
      </c>
      <c r="S145" s="277">
        <f>S58*(1+'Calculations I'!S110)*(1+'Calculations I'!S123)</f>
        <v>0</v>
      </c>
      <c r="T145" s="277">
        <f>T58*(1+'Calculations I'!T110)*(1+'Calculations I'!T123)</f>
        <v>0</v>
      </c>
      <c r="U145" s="277">
        <f>U58*(1+'Calculations I'!U110)*(1+'Calculations I'!U123)</f>
        <v>0</v>
      </c>
      <c r="V145" s="277">
        <f>V58*(1+'Calculations I'!V110)*(1+'Calculations I'!V123)</f>
        <v>0</v>
      </c>
      <c r="W145" s="277">
        <f>W58*(1+'Calculations I'!W110)*(1+'Calculations I'!W123)</f>
        <v>0</v>
      </c>
    </row>
    <row r="146" spans="2:23" s="16" customFormat="1" x14ac:dyDescent="0.2">
      <c r="B146" s="294"/>
      <c r="C146" s="77" t="s">
        <v>25</v>
      </c>
      <c r="D146" s="277">
        <f>D59*(1+'Calculations I'!D$128)</f>
        <v>0</v>
      </c>
      <c r="E146" s="277">
        <f>E59*(1+'Calculations I'!E$128)</f>
        <v>0</v>
      </c>
      <c r="F146" s="277">
        <f>F59*(1+'Calculations I'!F$128)</f>
        <v>0</v>
      </c>
      <c r="G146" s="277">
        <f>G59*(1+'Calculations I'!G$128)</f>
        <v>0</v>
      </c>
      <c r="H146" s="277">
        <f>H59*(1+'Calculations I'!H$128)</f>
        <v>0</v>
      </c>
      <c r="I146" s="277">
        <f>I59*(1+'Calculations I'!I$128)</f>
        <v>0</v>
      </c>
      <c r="J146" s="277">
        <f>J59*(1+'Calculations I'!J$128)</f>
        <v>0</v>
      </c>
      <c r="K146" s="277">
        <f>K59*(1+'Calculations I'!K$128)</f>
        <v>0</v>
      </c>
      <c r="L146" s="277">
        <f>L59*(1+'Calculations I'!L$128)</f>
        <v>0</v>
      </c>
      <c r="M146" s="277">
        <f>M59*(1+'Calculations I'!M$128)</f>
        <v>0</v>
      </c>
      <c r="N146" s="277">
        <f>N59*(1+'Calculations I'!N$128)</f>
        <v>0</v>
      </c>
      <c r="O146" s="277">
        <f>O59*(1+'Calculations I'!O$128)</f>
        <v>0</v>
      </c>
      <c r="P146" s="277">
        <f>P59*(1+'Calculations I'!P$128)</f>
        <v>0</v>
      </c>
      <c r="Q146" s="277">
        <f>Q59*(1+'Calculations I'!Q$128)</f>
        <v>0</v>
      </c>
      <c r="R146" s="277">
        <f>R59*(1+'Calculations I'!R$128)</f>
        <v>0</v>
      </c>
      <c r="S146" s="277">
        <f>S59*(1+'Calculations I'!S$128)</f>
        <v>0</v>
      </c>
      <c r="T146" s="277">
        <f>T59*(1+'Calculations I'!T$128)</f>
        <v>0</v>
      </c>
      <c r="U146" s="277">
        <f>U59*(1+'Calculations I'!U$128)</f>
        <v>0</v>
      </c>
      <c r="V146" s="277">
        <f>V59*(1+'Calculations I'!V$128)</f>
        <v>0</v>
      </c>
      <c r="W146" s="277">
        <f>W59*(1+'Calculations I'!W$128)</f>
        <v>0</v>
      </c>
    </row>
    <row r="147" spans="2:23" s="16" customFormat="1" x14ac:dyDescent="0.2">
      <c r="B147" s="294"/>
      <c r="C147" s="77" t="s">
        <v>24</v>
      </c>
      <c r="D147" s="277">
        <f>D60*(1+'Calculations I'!D$129)</f>
        <v>0</v>
      </c>
      <c r="E147" s="277">
        <f>E60*(1+'Calculations I'!E$129)</f>
        <v>0</v>
      </c>
      <c r="F147" s="277">
        <f>F60*(1+'Calculations I'!F$129)</f>
        <v>0</v>
      </c>
      <c r="G147" s="277">
        <f>G60*(1+'Calculations I'!G$129)</f>
        <v>0</v>
      </c>
      <c r="H147" s="277">
        <f>H60*(1+'Calculations I'!H$129)</f>
        <v>0</v>
      </c>
      <c r="I147" s="277">
        <f>I60*(1+'Calculations I'!I$129)</f>
        <v>0</v>
      </c>
      <c r="J147" s="277">
        <f>J60*(1+'Calculations I'!J$129)</f>
        <v>0</v>
      </c>
      <c r="K147" s="277">
        <f>K60*(1+'Calculations I'!K$129)</f>
        <v>0</v>
      </c>
      <c r="L147" s="277">
        <f>L60*(1+'Calculations I'!L$129)</f>
        <v>0</v>
      </c>
      <c r="M147" s="277">
        <f>M60*(1+'Calculations I'!M$129)</f>
        <v>0</v>
      </c>
      <c r="N147" s="277">
        <f>N60*(1+'Calculations I'!N$129)</f>
        <v>0</v>
      </c>
      <c r="O147" s="277">
        <f>O60*(1+'Calculations I'!O$129)</f>
        <v>0</v>
      </c>
      <c r="P147" s="277">
        <f>P60*(1+'Calculations I'!P$129)</f>
        <v>0</v>
      </c>
      <c r="Q147" s="277">
        <f>Q60*(1+'Calculations I'!Q$129)</f>
        <v>0</v>
      </c>
      <c r="R147" s="277">
        <f>R60*(1+'Calculations I'!R$129)</f>
        <v>0</v>
      </c>
      <c r="S147" s="277">
        <f>S60*(1+'Calculations I'!S$129)</f>
        <v>0</v>
      </c>
      <c r="T147" s="277">
        <f>T60*(1+'Calculations I'!T$129)</f>
        <v>0</v>
      </c>
      <c r="U147" s="277">
        <f>U60*(1+'Calculations I'!U$129)</f>
        <v>0</v>
      </c>
      <c r="V147" s="277">
        <f>V60*(1+'Calculations I'!V$129)</f>
        <v>0</v>
      </c>
      <c r="W147" s="277">
        <f>W60*(1+'Calculations I'!W$129)</f>
        <v>0</v>
      </c>
    </row>
    <row r="148" spans="2:23" s="16" customFormat="1" ht="14.5" customHeight="1" x14ac:dyDescent="0.2">
      <c r="B148" s="294" t="s">
        <v>139</v>
      </c>
      <c r="C148" s="270" t="s">
        <v>26</v>
      </c>
      <c r="D148" s="277">
        <f>D61*(1+'Calculations I'!D46)*(1+'Calculations I'!D59)</f>
        <v>0</v>
      </c>
      <c r="E148" s="277">
        <f>E61*(1+'Calculations I'!E46)*(1+'Calculations I'!E59)</f>
        <v>0</v>
      </c>
      <c r="F148" s="277">
        <f>F61*(1+'Calculations I'!F46)*(1+'Calculations I'!F59)</f>
        <v>0</v>
      </c>
      <c r="G148" s="277">
        <f>G61*(1+'Calculations I'!G46)*(1+'Calculations I'!G59)</f>
        <v>0</v>
      </c>
      <c r="H148" s="277">
        <f>H61*(1+'Calculations I'!H46)*(1+'Calculations I'!H59)</f>
        <v>0</v>
      </c>
      <c r="I148" s="277">
        <f>I61*(1+'Calculations I'!I46)*(1+'Calculations I'!I59)</f>
        <v>0</v>
      </c>
      <c r="J148" s="277">
        <f>J61*(1+'Calculations I'!J46)*(1+'Calculations I'!J59)</f>
        <v>0</v>
      </c>
      <c r="K148" s="277">
        <f>K61*(1+'Calculations I'!K46)*(1+'Calculations I'!K59)</f>
        <v>0</v>
      </c>
      <c r="L148" s="277">
        <f>L61*(1+'Calculations I'!L46)*(1+'Calculations I'!L59)</f>
        <v>0</v>
      </c>
      <c r="M148" s="277">
        <f>M61*(1+'Calculations I'!M46)*(1+'Calculations I'!M59)</f>
        <v>0</v>
      </c>
      <c r="N148" s="277">
        <f>N61*(1+'Calculations I'!N46)*(1+'Calculations I'!N59)</f>
        <v>0</v>
      </c>
      <c r="O148" s="277">
        <f>O61*(1+'Calculations I'!O46)*(1+'Calculations I'!O59)</f>
        <v>0</v>
      </c>
      <c r="P148" s="277">
        <f>P61*(1+'Calculations I'!P46)*(1+'Calculations I'!P59)</f>
        <v>0</v>
      </c>
      <c r="Q148" s="277">
        <f>Q61*(1+'Calculations I'!Q46)*(1+'Calculations I'!Q59)</f>
        <v>0</v>
      </c>
      <c r="R148" s="277">
        <f>R61*(1+'Calculations I'!R46)*(1+'Calculations I'!R59)</f>
        <v>0</v>
      </c>
      <c r="S148" s="277">
        <f>S61*(1+'Calculations I'!S46)*(1+'Calculations I'!S59)</f>
        <v>0</v>
      </c>
      <c r="T148" s="277">
        <f>T61*(1+'Calculations I'!T46)*(1+'Calculations I'!T59)</f>
        <v>0</v>
      </c>
      <c r="U148" s="277">
        <f>U61*(1+'Calculations I'!U46)*(1+'Calculations I'!U59)</f>
        <v>0</v>
      </c>
      <c r="V148" s="277">
        <f>V61*(1+'Calculations I'!V46)*(1+'Calculations I'!V59)</f>
        <v>0</v>
      </c>
      <c r="W148" s="278">
        <f>W61*(1+'Calculations I'!W46)*(1+'Calculations I'!W59)</f>
        <v>0</v>
      </c>
    </row>
    <row r="149" spans="2:23" s="16" customFormat="1" x14ac:dyDescent="0.2">
      <c r="B149" s="294"/>
      <c r="C149" s="77" t="s">
        <v>25</v>
      </c>
      <c r="D149" s="277">
        <f>D62*(1+'Calculations I'!D$63)</f>
        <v>0</v>
      </c>
      <c r="E149" s="277">
        <f>E62*(1+'Calculations I'!E$63)</f>
        <v>0</v>
      </c>
      <c r="F149" s="277">
        <f>F62*(1+'Calculations I'!F$63)</f>
        <v>0</v>
      </c>
      <c r="G149" s="277">
        <f>G62*(1+'Calculations I'!G$63)</f>
        <v>0</v>
      </c>
      <c r="H149" s="277">
        <f>H62*(1+'Calculations I'!H$63)</f>
        <v>0</v>
      </c>
      <c r="I149" s="277">
        <f>I62*(1+'Calculations I'!I$63)</f>
        <v>0</v>
      </c>
      <c r="J149" s="277">
        <f>J62*(1+'Calculations I'!J$63)</f>
        <v>0</v>
      </c>
      <c r="K149" s="277">
        <f>K62*(1+'Calculations I'!K$63)</f>
        <v>0</v>
      </c>
      <c r="L149" s="277">
        <f>L62*(1+'Calculations I'!L$63)</f>
        <v>0</v>
      </c>
      <c r="M149" s="277">
        <f>M62*(1+'Calculations I'!M$63)</f>
        <v>0</v>
      </c>
      <c r="N149" s="277">
        <f>N62*(1+'Calculations I'!N$63)</f>
        <v>0</v>
      </c>
      <c r="O149" s="277">
        <f>O62*(1+'Calculations I'!O$63)</f>
        <v>0</v>
      </c>
      <c r="P149" s="277">
        <f>P62*(1+'Calculations I'!P$63)</f>
        <v>0</v>
      </c>
      <c r="Q149" s="277">
        <f>Q62*(1+'Calculations I'!Q$63)</f>
        <v>0</v>
      </c>
      <c r="R149" s="277">
        <f>R62*(1+'Calculations I'!R$63)</f>
        <v>0</v>
      </c>
      <c r="S149" s="277">
        <f>S62*(1+'Calculations I'!S$63)</f>
        <v>0</v>
      </c>
      <c r="T149" s="277">
        <f>T62*(1+'Calculations I'!T$63)</f>
        <v>0</v>
      </c>
      <c r="U149" s="277">
        <f>U62*(1+'Calculations I'!U$63)</f>
        <v>0</v>
      </c>
      <c r="V149" s="277">
        <f>V62*(1+'Calculations I'!V$63)</f>
        <v>0</v>
      </c>
      <c r="W149" s="278">
        <f>W62*(1+'Calculations I'!W$63)</f>
        <v>0</v>
      </c>
    </row>
    <row r="150" spans="2:23" s="16" customFormat="1" x14ac:dyDescent="0.2">
      <c r="B150" s="294"/>
      <c r="C150" s="77" t="s">
        <v>24</v>
      </c>
      <c r="D150" s="277">
        <f>D63*(1+'Calculations I'!D$64)</f>
        <v>0</v>
      </c>
      <c r="E150" s="277">
        <f>E63*(1+'Calculations I'!E$64)</f>
        <v>0</v>
      </c>
      <c r="F150" s="277">
        <f>F63*(1+'Calculations I'!F$64)</f>
        <v>0</v>
      </c>
      <c r="G150" s="277">
        <f>G63*(1+'Calculations I'!G$64)</f>
        <v>0</v>
      </c>
      <c r="H150" s="277">
        <f>H63*(1+'Calculations I'!H$64)</f>
        <v>0</v>
      </c>
      <c r="I150" s="277">
        <f>I63*(1+'Calculations I'!I$64)</f>
        <v>0</v>
      </c>
      <c r="J150" s="277">
        <f>J63*(1+'Calculations I'!J$64)</f>
        <v>0</v>
      </c>
      <c r="K150" s="277">
        <f>K63*(1+'Calculations I'!K$64)</f>
        <v>0</v>
      </c>
      <c r="L150" s="277">
        <f>L63*(1+'Calculations I'!L$64)</f>
        <v>0</v>
      </c>
      <c r="M150" s="277">
        <f>M63*(1+'Calculations I'!M$64)</f>
        <v>0</v>
      </c>
      <c r="N150" s="277">
        <f>N63*(1+'Calculations I'!N$64)</f>
        <v>0</v>
      </c>
      <c r="O150" s="277">
        <f>O63*(1+'Calculations I'!O$64)</f>
        <v>0</v>
      </c>
      <c r="P150" s="277">
        <f>P63*(1+'Calculations I'!P$64)</f>
        <v>0</v>
      </c>
      <c r="Q150" s="277">
        <f>Q63*(1+'Calculations I'!Q$64)</f>
        <v>0</v>
      </c>
      <c r="R150" s="277">
        <f>R63*(1+'Calculations I'!R$64)</f>
        <v>0</v>
      </c>
      <c r="S150" s="277">
        <f>S63*(1+'Calculations I'!S$64)</f>
        <v>0</v>
      </c>
      <c r="T150" s="277">
        <f>T63*(1+'Calculations I'!T$64)</f>
        <v>0</v>
      </c>
      <c r="U150" s="277">
        <f>U63*(1+'Calculations I'!U$64)</f>
        <v>0</v>
      </c>
      <c r="V150" s="277">
        <f>V63*(1+'Calculations I'!V$64)</f>
        <v>0</v>
      </c>
      <c r="W150" s="278">
        <f>W63*(1+'Calculations I'!W$64)</f>
        <v>0</v>
      </c>
    </row>
    <row r="151" spans="2:23" s="16" customFormat="1" ht="14.5" customHeight="1" x14ac:dyDescent="0.2">
      <c r="B151" s="294" t="s">
        <v>140</v>
      </c>
      <c r="C151" s="270" t="s">
        <v>26</v>
      </c>
      <c r="D151" s="277">
        <f>D64*(1+'Calculations I'!D111)*(1+'Calculations I'!D124)</f>
        <v>0</v>
      </c>
      <c r="E151" s="277">
        <f>E64*(1+'Calculations I'!E111)*(1+'Calculations I'!E124)</f>
        <v>0</v>
      </c>
      <c r="F151" s="277">
        <f>F64*(1+'Calculations I'!F111)*(1+'Calculations I'!F124)</f>
        <v>0</v>
      </c>
      <c r="G151" s="277">
        <f>G64*(1+'Calculations I'!G111)*(1+'Calculations I'!G124)</f>
        <v>0</v>
      </c>
      <c r="H151" s="277">
        <f>H64*(1+'Calculations I'!H111)*(1+'Calculations I'!H124)</f>
        <v>0</v>
      </c>
      <c r="I151" s="277">
        <f>I64*(1+'Calculations I'!I111)*(1+'Calculations I'!I124)</f>
        <v>0</v>
      </c>
      <c r="J151" s="277">
        <f>J64*(1+'Calculations I'!J111)*(1+'Calculations I'!J124)</f>
        <v>0</v>
      </c>
      <c r="K151" s="277">
        <f>K64*(1+'Calculations I'!K111)*(1+'Calculations I'!K124)</f>
        <v>0</v>
      </c>
      <c r="L151" s="277">
        <f>L64*(1+'Calculations I'!L111)*(1+'Calculations I'!L124)</f>
        <v>0</v>
      </c>
      <c r="M151" s="277">
        <f>M64*(1+'Calculations I'!M111)*(1+'Calculations I'!M124)</f>
        <v>0</v>
      </c>
      <c r="N151" s="277">
        <f>N64*(1+'Calculations I'!N111)*(1+'Calculations I'!N124)</f>
        <v>0</v>
      </c>
      <c r="O151" s="277">
        <f>O64*(1+'Calculations I'!O111)*(1+'Calculations I'!O124)</f>
        <v>0</v>
      </c>
      <c r="P151" s="277">
        <f>P64*(1+'Calculations I'!P111)*(1+'Calculations I'!P124)</f>
        <v>0</v>
      </c>
      <c r="Q151" s="277">
        <f>Q64*(1+'Calculations I'!Q111)*(1+'Calculations I'!Q124)</f>
        <v>0</v>
      </c>
      <c r="R151" s="277">
        <f>R64*(1+'Calculations I'!R111)*(1+'Calculations I'!R124)</f>
        <v>0</v>
      </c>
      <c r="S151" s="277">
        <f>S64*(1+'Calculations I'!S111)*(1+'Calculations I'!S124)</f>
        <v>0</v>
      </c>
      <c r="T151" s="277">
        <f>T64*(1+'Calculations I'!T111)*(1+'Calculations I'!T124)</f>
        <v>0</v>
      </c>
      <c r="U151" s="277">
        <f>U64*(1+'Calculations I'!U111)*(1+'Calculations I'!U124)</f>
        <v>0</v>
      </c>
      <c r="V151" s="277">
        <f>V64*(1+'Calculations I'!V111)*(1+'Calculations I'!V124)</f>
        <v>0</v>
      </c>
      <c r="W151" s="277">
        <f>W64*(1+'Calculations I'!W111)*(1+'Calculations I'!W124)</f>
        <v>0</v>
      </c>
    </row>
    <row r="152" spans="2:23" s="16" customFormat="1" x14ac:dyDescent="0.2">
      <c r="B152" s="294"/>
      <c r="C152" s="77" t="s">
        <v>25</v>
      </c>
      <c r="D152" s="277">
        <f>D65*(1+'Calculations I'!D$128)</f>
        <v>0</v>
      </c>
      <c r="E152" s="277">
        <f>E65*(1+'Calculations I'!E$128)</f>
        <v>0</v>
      </c>
      <c r="F152" s="277">
        <f>F65*(1+'Calculations I'!F$128)</f>
        <v>0</v>
      </c>
      <c r="G152" s="277">
        <f>G65*(1+'Calculations I'!G$128)</f>
        <v>0</v>
      </c>
      <c r="H152" s="277">
        <f>H65*(1+'Calculations I'!H$128)</f>
        <v>0</v>
      </c>
      <c r="I152" s="277">
        <f>I65*(1+'Calculations I'!I$128)</f>
        <v>0</v>
      </c>
      <c r="J152" s="277">
        <f>J65*(1+'Calculations I'!J$128)</f>
        <v>0</v>
      </c>
      <c r="K152" s="277">
        <f>K65*(1+'Calculations I'!K$128)</f>
        <v>0</v>
      </c>
      <c r="L152" s="277">
        <f>L65*(1+'Calculations I'!L$128)</f>
        <v>0</v>
      </c>
      <c r="M152" s="277">
        <f>M65*(1+'Calculations I'!M$128)</f>
        <v>0</v>
      </c>
      <c r="N152" s="277">
        <f>N65*(1+'Calculations I'!N$128)</f>
        <v>0</v>
      </c>
      <c r="O152" s="277">
        <f>O65*(1+'Calculations I'!O$128)</f>
        <v>0</v>
      </c>
      <c r="P152" s="277">
        <f>P65*(1+'Calculations I'!P$128)</f>
        <v>0</v>
      </c>
      <c r="Q152" s="277">
        <f>Q65*(1+'Calculations I'!Q$128)</f>
        <v>0</v>
      </c>
      <c r="R152" s="277">
        <f>R65*(1+'Calculations I'!R$128)</f>
        <v>0</v>
      </c>
      <c r="S152" s="277">
        <f>S65*(1+'Calculations I'!S$128)</f>
        <v>0</v>
      </c>
      <c r="T152" s="277">
        <f>T65*(1+'Calculations I'!T$128)</f>
        <v>0</v>
      </c>
      <c r="U152" s="277">
        <f>U65*(1+'Calculations I'!U$128)</f>
        <v>0</v>
      </c>
      <c r="V152" s="277">
        <f>V65*(1+'Calculations I'!V$128)</f>
        <v>0</v>
      </c>
      <c r="W152" s="277">
        <f>W65*(1+'Calculations I'!W$128)</f>
        <v>0</v>
      </c>
    </row>
    <row r="153" spans="2:23" s="16" customFormat="1" x14ac:dyDescent="0.2">
      <c r="B153" s="294"/>
      <c r="C153" s="77" t="s">
        <v>24</v>
      </c>
      <c r="D153" s="277">
        <f>D66*(1+'Calculations I'!D$129)</f>
        <v>0</v>
      </c>
      <c r="E153" s="277">
        <f>E66*(1+'Calculations I'!E$129)</f>
        <v>0</v>
      </c>
      <c r="F153" s="277">
        <f>F66*(1+'Calculations I'!F$129)</f>
        <v>0</v>
      </c>
      <c r="G153" s="277">
        <f>G66*(1+'Calculations I'!G$129)</f>
        <v>0</v>
      </c>
      <c r="H153" s="277">
        <f>H66*(1+'Calculations I'!H$129)</f>
        <v>0</v>
      </c>
      <c r="I153" s="277">
        <f>I66*(1+'Calculations I'!I$129)</f>
        <v>0</v>
      </c>
      <c r="J153" s="277">
        <f>J66*(1+'Calculations I'!J$129)</f>
        <v>0</v>
      </c>
      <c r="K153" s="277">
        <f>K66*(1+'Calculations I'!K$129)</f>
        <v>0</v>
      </c>
      <c r="L153" s="277">
        <f>L66*(1+'Calculations I'!L$129)</f>
        <v>0</v>
      </c>
      <c r="M153" s="277">
        <f>M66*(1+'Calculations I'!M$129)</f>
        <v>0</v>
      </c>
      <c r="N153" s="277">
        <f>N66*(1+'Calculations I'!N$129)</f>
        <v>0</v>
      </c>
      <c r="O153" s="277">
        <f>O66*(1+'Calculations I'!O$129)</f>
        <v>0</v>
      </c>
      <c r="P153" s="277">
        <f>P66*(1+'Calculations I'!P$129)</f>
        <v>0</v>
      </c>
      <c r="Q153" s="277">
        <f>Q66*(1+'Calculations I'!Q$129)</f>
        <v>0</v>
      </c>
      <c r="R153" s="277">
        <f>R66*(1+'Calculations I'!R$129)</f>
        <v>0</v>
      </c>
      <c r="S153" s="277">
        <f>S66*(1+'Calculations I'!S$129)</f>
        <v>0</v>
      </c>
      <c r="T153" s="277">
        <f>T66*(1+'Calculations I'!T$129)</f>
        <v>0</v>
      </c>
      <c r="U153" s="277">
        <f>U66*(1+'Calculations I'!U$129)</f>
        <v>0</v>
      </c>
      <c r="V153" s="277">
        <f>V66*(1+'Calculations I'!V$129)</f>
        <v>0</v>
      </c>
      <c r="W153" s="277">
        <f>W66*(1+'Calculations I'!W$129)</f>
        <v>0</v>
      </c>
    </row>
    <row r="154" spans="2:23" s="16" customFormat="1" ht="14.5" customHeight="1" x14ac:dyDescent="0.2">
      <c r="B154" s="294" t="s">
        <v>141</v>
      </c>
      <c r="C154" s="270" t="s">
        <v>26</v>
      </c>
      <c r="D154" s="277">
        <f>D67*(1+'Calculations I'!D47)*(1+'Calculations I'!D60)</f>
        <v>0</v>
      </c>
      <c r="E154" s="277">
        <f>E67*(1+'Calculations I'!E47)*(1+'Calculations I'!E60)</f>
        <v>0</v>
      </c>
      <c r="F154" s="277">
        <f>F67*(1+'Calculations I'!F47)*(1+'Calculations I'!F60)</f>
        <v>0</v>
      </c>
      <c r="G154" s="277">
        <f>G67*(1+'Calculations I'!G47)*(1+'Calculations I'!G60)</f>
        <v>0</v>
      </c>
      <c r="H154" s="277">
        <f>H67*(1+'Calculations I'!H47)*(1+'Calculations I'!H60)</f>
        <v>0</v>
      </c>
      <c r="I154" s="277">
        <f>I67*(1+'Calculations I'!I47)*(1+'Calculations I'!I60)</f>
        <v>0</v>
      </c>
      <c r="J154" s="277">
        <f>J67*(1+'Calculations I'!J47)*(1+'Calculations I'!J60)</f>
        <v>0</v>
      </c>
      <c r="K154" s="277">
        <f>K67*(1+'Calculations I'!K47)*(1+'Calculations I'!K60)</f>
        <v>0</v>
      </c>
      <c r="L154" s="277">
        <f>L67*(1+'Calculations I'!L47)*(1+'Calculations I'!L60)</f>
        <v>0</v>
      </c>
      <c r="M154" s="277">
        <f>M67*(1+'Calculations I'!M47)*(1+'Calculations I'!M60)</f>
        <v>0</v>
      </c>
      <c r="N154" s="277">
        <f>N67*(1+'Calculations I'!N47)*(1+'Calculations I'!N60)</f>
        <v>0</v>
      </c>
      <c r="O154" s="277">
        <f>O67*(1+'Calculations I'!O47)*(1+'Calculations I'!O60)</f>
        <v>0</v>
      </c>
      <c r="P154" s="277">
        <f>P67*(1+'Calculations I'!P47)*(1+'Calculations I'!P60)</f>
        <v>0</v>
      </c>
      <c r="Q154" s="277">
        <f>Q67*(1+'Calculations I'!Q47)*(1+'Calculations I'!Q60)</f>
        <v>0</v>
      </c>
      <c r="R154" s="277">
        <f>R67*(1+'Calculations I'!R47)*(1+'Calculations I'!R60)</f>
        <v>0</v>
      </c>
      <c r="S154" s="277">
        <f>S67*(1+'Calculations I'!S47)*(1+'Calculations I'!S60)</f>
        <v>0</v>
      </c>
      <c r="T154" s="277">
        <f>T67*(1+'Calculations I'!T47)*(1+'Calculations I'!T60)</f>
        <v>0</v>
      </c>
      <c r="U154" s="277">
        <f>U67*(1+'Calculations I'!U47)*(1+'Calculations I'!U60)</f>
        <v>0</v>
      </c>
      <c r="V154" s="277">
        <f>V67*(1+'Calculations I'!V47)*(1+'Calculations I'!V60)</f>
        <v>0</v>
      </c>
      <c r="W154" s="278">
        <f>W67*(1+'Calculations I'!W47)*(1+'Calculations I'!W60)</f>
        <v>0</v>
      </c>
    </row>
    <row r="155" spans="2:23" s="16" customFormat="1" x14ac:dyDescent="0.2">
      <c r="B155" s="294"/>
      <c r="C155" s="77" t="s">
        <v>25</v>
      </c>
      <c r="D155" s="277">
        <f>D68*(1+'Calculations I'!D$63)</f>
        <v>0</v>
      </c>
      <c r="E155" s="277">
        <f>E68*(1+'Calculations I'!E$63)</f>
        <v>0</v>
      </c>
      <c r="F155" s="277">
        <f>F68*(1+'Calculations I'!F$63)</f>
        <v>0</v>
      </c>
      <c r="G155" s="277">
        <f>G68*(1+'Calculations I'!G$63)</f>
        <v>0</v>
      </c>
      <c r="H155" s="277">
        <f>H68*(1+'Calculations I'!H$63)</f>
        <v>0</v>
      </c>
      <c r="I155" s="277">
        <f>I68*(1+'Calculations I'!I$63)</f>
        <v>0</v>
      </c>
      <c r="J155" s="277">
        <f>J68*(1+'Calculations I'!J$63)</f>
        <v>0</v>
      </c>
      <c r="K155" s="277">
        <f>K68*(1+'Calculations I'!K$63)</f>
        <v>0</v>
      </c>
      <c r="L155" s="277">
        <f>L68*(1+'Calculations I'!L$63)</f>
        <v>0</v>
      </c>
      <c r="M155" s="277">
        <f>M68*(1+'Calculations I'!M$63)</f>
        <v>0</v>
      </c>
      <c r="N155" s="277">
        <f>N68*(1+'Calculations I'!N$63)</f>
        <v>0</v>
      </c>
      <c r="O155" s="277">
        <f>O68*(1+'Calculations I'!O$63)</f>
        <v>0</v>
      </c>
      <c r="P155" s="277">
        <f>P68*(1+'Calculations I'!P$63)</f>
        <v>0</v>
      </c>
      <c r="Q155" s="277">
        <f>Q68*(1+'Calculations I'!Q$63)</f>
        <v>0</v>
      </c>
      <c r="R155" s="277">
        <f>R68*(1+'Calculations I'!R$63)</f>
        <v>0</v>
      </c>
      <c r="S155" s="277">
        <f>S68*(1+'Calculations I'!S$63)</f>
        <v>0</v>
      </c>
      <c r="T155" s="277">
        <f>T68*(1+'Calculations I'!T$63)</f>
        <v>0</v>
      </c>
      <c r="U155" s="277">
        <f>U68*(1+'Calculations I'!U$63)</f>
        <v>0</v>
      </c>
      <c r="V155" s="277">
        <f>V68*(1+'Calculations I'!V$63)</f>
        <v>0</v>
      </c>
      <c r="W155" s="278">
        <f>W68*(1+'Calculations I'!W$63)</f>
        <v>0</v>
      </c>
    </row>
    <row r="156" spans="2:23" s="16" customFormat="1" x14ac:dyDescent="0.2">
      <c r="B156" s="294"/>
      <c r="C156" s="77" t="s">
        <v>24</v>
      </c>
      <c r="D156" s="277">
        <f>D69*(1+'Calculations I'!D$64)</f>
        <v>0</v>
      </c>
      <c r="E156" s="277">
        <f>E69*(1+'Calculations I'!E$64)</f>
        <v>0</v>
      </c>
      <c r="F156" s="277">
        <f>F69*(1+'Calculations I'!F$64)</f>
        <v>0</v>
      </c>
      <c r="G156" s="277">
        <f>G69*(1+'Calculations I'!G$64)</f>
        <v>0</v>
      </c>
      <c r="H156" s="277">
        <f>H69*(1+'Calculations I'!H$64)</f>
        <v>0</v>
      </c>
      <c r="I156" s="277">
        <f>I69*(1+'Calculations I'!I$64)</f>
        <v>0</v>
      </c>
      <c r="J156" s="277">
        <f>J69*(1+'Calculations I'!J$64)</f>
        <v>0</v>
      </c>
      <c r="K156" s="277">
        <f>K69*(1+'Calculations I'!K$64)</f>
        <v>0</v>
      </c>
      <c r="L156" s="277">
        <f>L69*(1+'Calculations I'!L$64)</f>
        <v>0</v>
      </c>
      <c r="M156" s="277">
        <f>M69*(1+'Calculations I'!M$64)</f>
        <v>0</v>
      </c>
      <c r="N156" s="277">
        <f>N69*(1+'Calculations I'!N$64)</f>
        <v>0</v>
      </c>
      <c r="O156" s="277">
        <f>O69*(1+'Calculations I'!O$64)</f>
        <v>0</v>
      </c>
      <c r="P156" s="277">
        <f>P69*(1+'Calculations I'!P$64)</f>
        <v>0</v>
      </c>
      <c r="Q156" s="277">
        <f>Q69*(1+'Calculations I'!Q$64)</f>
        <v>0</v>
      </c>
      <c r="R156" s="277">
        <f>R69*(1+'Calculations I'!R$64)</f>
        <v>0</v>
      </c>
      <c r="S156" s="277">
        <f>S69*(1+'Calculations I'!S$64)</f>
        <v>0</v>
      </c>
      <c r="T156" s="277">
        <f>T69*(1+'Calculations I'!T$64)</f>
        <v>0</v>
      </c>
      <c r="U156" s="277">
        <f>U69*(1+'Calculations I'!U$64)</f>
        <v>0</v>
      </c>
      <c r="V156" s="277">
        <f>V69*(1+'Calculations I'!V$64)</f>
        <v>0</v>
      </c>
      <c r="W156" s="278">
        <f>W69*(1+'Calculations I'!W$64)</f>
        <v>0</v>
      </c>
    </row>
    <row r="157" spans="2:23" s="16" customFormat="1" ht="14.5" customHeight="1" x14ac:dyDescent="0.2">
      <c r="B157" s="294" t="s">
        <v>142</v>
      </c>
      <c r="C157" s="270" t="s">
        <v>26</v>
      </c>
      <c r="D157" s="277">
        <f>D70*(1+'Calculations I'!D112)*(1+'Calculations I'!D125)</f>
        <v>0</v>
      </c>
      <c r="E157" s="277">
        <f>E70*(1+'Calculations I'!E112)*(1+'Calculations I'!E125)</f>
        <v>0</v>
      </c>
      <c r="F157" s="277">
        <f>F70*(1+'Calculations I'!F112)*(1+'Calculations I'!F125)</f>
        <v>0</v>
      </c>
      <c r="G157" s="277">
        <f>G70*(1+'Calculations I'!G112)*(1+'Calculations I'!G125)</f>
        <v>0</v>
      </c>
      <c r="H157" s="277">
        <f>H70*(1+'Calculations I'!H112)*(1+'Calculations I'!H125)</f>
        <v>0</v>
      </c>
      <c r="I157" s="277">
        <f>I70*(1+'Calculations I'!I112)*(1+'Calculations I'!I125)</f>
        <v>0</v>
      </c>
      <c r="J157" s="277">
        <f>J70*(1+'Calculations I'!J112)*(1+'Calculations I'!J125)</f>
        <v>0</v>
      </c>
      <c r="K157" s="277">
        <f>K70*(1+'Calculations I'!K112)*(1+'Calculations I'!K125)</f>
        <v>0</v>
      </c>
      <c r="L157" s="277">
        <f>L70*(1+'Calculations I'!L112)*(1+'Calculations I'!L125)</f>
        <v>0</v>
      </c>
      <c r="M157" s="277">
        <f>M70*(1+'Calculations I'!M112)*(1+'Calculations I'!M125)</f>
        <v>0</v>
      </c>
      <c r="N157" s="277">
        <f>N70*(1+'Calculations I'!N112)*(1+'Calculations I'!N125)</f>
        <v>0</v>
      </c>
      <c r="O157" s="277">
        <f>O70*(1+'Calculations I'!O112)*(1+'Calculations I'!O125)</f>
        <v>0</v>
      </c>
      <c r="P157" s="277">
        <f>P70*(1+'Calculations I'!P112)*(1+'Calculations I'!P125)</f>
        <v>0</v>
      </c>
      <c r="Q157" s="277">
        <f>Q70*(1+'Calculations I'!Q112)*(1+'Calculations I'!Q125)</f>
        <v>0</v>
      </c>
      <c r="R157" s="277">
        <f>R70*(1+'Calculations I'!R112)*(1+'Calculations I'!R125)</f>
        <v>0</v>
      </c>
      <c r="S157" s="277">
        <f>S70*(1+'Calculations I'!S112)*(1+'Calculations I'!S125)</f>
        <v>0</v>
      </c>
      <c r="T157" s="277">
        <f>T70*(1+'Calculations I'!T112)*(1+'Calculations I'!T125)</f>
        <v>0</v>
      </c>
      <c r="U157" s="277">
        <f>U70*(1+'Calculations I'!U112)*(1+'Calculations I'!U125)</f>
        <v>0</v>
      </c>
      <c r="V157" s="277">
        <f>V70*(1+'Calculations I'!V112)*(1+'Calculations I'!V125)</f>
        <v>0</v>
      </c>
      <c r="W157" s="277">
        <f>W70*(1+'Calculations I'!W112)*(1+'Calculations I'!W125)</f>
        <v>0</v>
      </c>
    </row>
    <row r="158" spans="2:23" s="16" customFormat="1" x14ac:dyDescent="0.2">
      <c r="B158" s="294"/>
      <c r="C158" s="77" t="s">
        <v>25</v>
      </c>
      <c r="D158" s="277">
        <f>D71*(1+'Calculations I'!D$128)</f>
        <v>0</v>
      </c>
      <c r="E158" s="277">
        <f>E71*(1+'Calculations I'!E$128)</f>
        <v>0</v>
      </c>
      <c r="F158" s="277">
        <f>F71*(1+'Calculations I'!F$128)</f>
        <v>0</v>
      </c>
      <c r="G158" s="277">
        <f>G71*(1+'Calculations I'!G$128)</f>
        <v>0</v>
      </c>
      <c r="H158" s="277">
        <f>H71*(1+'Calculations I'!H$128)</f>
        <v>0</v>
      </c>
      <c r="I158" s="277">
        <f>I71*(1+'Calculations I'!I$128)</f>
        <v>0</v>
      </c>
      <c r="J158" s="277">
        <f>J71*(1+'Calculations I'!J$128)</f>
        <v>0</v>
      </c>
      <c r="K158" s="277">
        <f>K71*(1+'Calculations I'!K$128)</f>
        <v>0</v>
      </c>
      <c r="L158" s="277">
        <f>L71*(1+'Calculations I'!L$128)</f>
        <v>0</v>
      </c>
      <c r="M158" s="277">
        <f>M71*(1+'Calculations I'!M$128)</f>
        <v>0</v>
      </c>
      <c r="N158" s="277">
        <f>N71*(1+'Calculations I'!N$128)</f>
        <v>0</v>
      </c>
      <c r="O158" s="277">
        <f>O71*(1+'Calculations I'!O$128)</f>
        <v>0</v>
      </c>
      <c r="P158" s="277">
        <f>P71*(1+'Calculations I'!P$128)</f>
        <v>0</v>
      </c>
      <c r="Q158" s="277">
        <f>Q71*(1+'Calculations I'!Q$128)</f>
        <v>0</v>
      </c>
      <c r="R158" s="277">
        <f>R71*(1+'Calculations I'!R$128)</f>
        <v>0</v>
      </c>
      <c r="S158" s="277">
        <f>S71*(1+'Calculations I'!S$128)</f>
        <v>0</v>
      </c>
      <c r="T158" s="277">
        <f>T71*(1+'Calculations I'!T$128)</f>
        <v>0</v>
      </c>
      <c r="U158" s="277">
        <f>U71*(1+'Calculations I'!U$128)</f>
        <v>0</v>
      </c>
      <c r="V158" s="277">
        <f>V71*(1+'Calculations I'!V$128)</f>
        <v>0</v>
      </c>
      <c r="W158" s="277">
        <f>W71*(1+'Calculations I'!W$128)</f>
        <v>0</v>
      </c>
    </row>
    <row r="159" spans="2:23" s="16" customFormat="1" x14ac:dyDescent="0.2">
      <c r="B159" s="294"/>
      <c r="C159" s="77" t="s">
        <v>24</v>
      </c>
      <c r="D159" s="277">
        <f>D72*(1+'Calculations I'!D$129)</f>
        <v>0</v>
      </c>
      <c r="E159" s="277">
        <f>E72*(1+'Calculations I'!E$129)</f>
        <v>0</v>
      </c>
      <c r="F159" s="277">
        <f>F72*(1+'Calculations I'!F$129)</f>
        <v>0</v>
      </c>
      <c r="G159" s="277">
        <f>G72*(1+'Calculations I'!G$129)</f>
        <v>0</v>
      </c>
      <c r="H159" s="277">
        <f>H72*(1+'Calculations I'!H$129)</f>
        <v>0</v>
      </c>
      <c r="I159" s="277">
        <f>I72*(1+'Calculations I'!I$129)</f>
        <v>0</v>
      </c>
      <c r="J159" s="277">
        <f>J72*(1+'Calculations I'!J$129)</f>
        <v>0</v>
      </c>
      <c r="K159" s="277">
        <f>K72*(1+'Calculations I'!K$129)</f>
        <v>0</v>
      </c>
      <c r="L159" s="277">
        <f>L72*(1+'Calculations I'!L$129)</f>
        <v>0</v>
      </c>
      <c r="M159" s="277">
        <f>M72*(1+'Calculations I'!M$129)</f>
        <v>0</v>
      </c>
      <c r="N159" s="277">
        <f>N72*(1+'Calculations I'!N$129)</f>
        <v>0</v>
      </c>
      <c r="O159" s="277">
        <f>O72*(1+'Calculations I'!O$129)</f>
        <v>0</v>
      </c>
      <c r="P159" s="277">
        <f>P72*(1+'Calculations I'!P$129)</f>
        <v>0</v>
      </c>
      <c r="Q159" s="277">
        <f>Q72*(1+'Calculations I'!Q$129)</f>
        <v>0</v>
      </c>
      <c r="R159" s="277">
        <f>R72*(1+'Calculations I'!R$129)</f>
        <v>0</v>
      </c>
      <c r="S159" s="277">
        <f>S72*(1+'Calculations I'!S$129)</f>
        <v>0</v>
      </c>
      <c r="T159" s="277">
        <f>T72*(1+'Calculations I'!T$129)</f>
        <v>0</v>
      </c>
      <c r="U159" s="277">
        <f>U72*(1+'Calculations I'!U$129)</f>
        <v>0</v>
      </c>
      <c r="V159" s="277">
        <f>V72*(1+'Calculations I'!V$129)</f>
        <v>0</v>
      </c>
      <c r="W159" s="277">
        <f>W72*(1+'Calculations I'!W$129)</f>
        <v>0</v>
      </c>
    </row>
    <row r="160" spans="2:23" s="16" customFormat="1" ht="14.5" customHeight="1" x14ac:dyDescent="0.2">
      <c r="B160" s="294" t="s">
        <v>143</v>
      </c>
      <c r="C160" s="270" t="s">
        <v>26</v>
      </c>
      <c r="D160" s="277">
        <f>D73*(1+'Calculations I'!D48)*(1+'Calculations I'!D61)</f>
        <v>0</v>
      </c>
      <c r="E160" s="277">
        <f>E73*(1+'Calculations I'!E48)*(1+'Calculations I'!E61)</f>
        <v>0</v>
      </c>
      <c r="F160" s="277">
        <f>F73*(1+'Calculations I'!F48)*(1+'Calculations I'!F61)</f>
        <v>0</v>
      </c>
      <c r="G160" s="277">
        <f>G73*(1+'Calculations I'!G48)*(1+'Calculations I'!G61)</f>
        <v>0</v>
      </c>
      <c r="H160" s="277">
        <f>H73*(1+'Calculations I'!H48)*(1+'Calculations I'!H61)</f>
        <v>0</v>
      </c>
      <c r="I160" s="277">
        <f>I73*(1+'Calculations I'!I48)*(1+'Calculations I'!I61)</f>
        <v>0</v>
      </c>
      <c r="J160" s="277">
        <f>J73*(1+'Calculations I'!J48)*(1+'Calculations I'!J61)</f>
        <v>0</v>
      </c>
      <c r="K160" s="277">
        <f>K73*(1+'Calculations I'!K48)*(1+'Calculations I'!K61)</f>
        <v>0</v>
      </c>
      <c r="L160" s="277">
        <f>L73*(1+'Calculations I'!L48)*(1+'Calculations I'!L61)</f>
        <v>0</v>
      </c>
      <c r="M160" s="277">
        <f>M73*(1+'Calculations I'!M48)*(1+'Calculations I'!M61)</f>
        <v>0</v>
      </c>
      <c r="N160" s="277">
        <f>N73*(1+'Calculations I'!N48)*(1+'Calculations I'!N61)</f>
        <v>0</v>
      </c>
      <c r="O160" s="277">
        <f>O73*(1+'Calculations I'!O48)*(1+'Calculations I'!O61)</f>
        <v>0</v>
      </c>
      <c r="P160" s="277">
        <f>P73*(1+'Calculations I'!P48)*(1+'Calculations I'!P61)</f>
        <v>0</v>
      </c>
      <c r="Q160" s="277">
        <f>Q73*(1+'Calculations I'!Q48)*(1+'Calculations I'!Q61)</f>
        <v>0</v>
      </c>
      <c r="R160" s="277">
        <f>R73*(1+'Calculations I'!R48)*(1+'Calculations I'!R61)</f>
        <v>0</v>
      </c>
      <c r="S160" s="277">
        <f>S73*(1+'Calculations I'!S48)*(1+'Calculations I'!S61)</f>
        <v>0</v>
      </c>
      <c r="T160" s="277">
        <f>T73*(1+'Calculations I'!T48)*(1+'Calculations I'!T61)</f>
        <v>0</v>
      </c>
      <c r="U160" s="277">
        <f>U73*(1+'Calculations I'!U48)*(1+'Calculations I'!U61)</f>
        <v>0</v>
      </c>
      <c r="V160" s="277">
        <f>V73*(1+'Calculations I'!V48)*(1+'Calculations I'!V61)</f>
        <v>0</v>
      </c>
      <c r="W160" s="278">
        <f>W73*(1+'Calculations I'!W48)*(1+'Calculations I'!W61)</f>
        <v>0</v>
      </c>
    </row>
    <row r="161" spans="2:23" s="16" customFormat="1" x14ac:dyDescent="0.2">
      <c r="B161" s="294"/>
      <c r="C161" s="77" t="s">
        <v>25</v>
      </c>
      <c r="D161" s="277">
        <f>D74*(1+'Calculations I'!D$63)</f>
        <v>0</v>
      </c>
      <c r="E161" s="277">
        <f>E74*(1+'Calculations I'!E$63)</f>
        <v>0</v>
      </c>
      <c r="F161" s="277">
        <f>F74*(1+'Calculations I'!F$63)</f>
        <v>0</v>
      </c>
      <c r="G161" s="277">
        <f>G74*(1+'Calculations I'!G$63)</f>
        <v>0</v>
      </c>
      <c r="H161" s="277">
        <f>H74*(1+'Calculations I'!H$63)</f>
        <v>0</v>
      </c>
      <c r="I161" s="277">
        <f>I74*(1+'Calculations I'!I$63)</f>
        <v>0</v>
      </c>
      <c r="J161" s="277">
        <f>J74*(1+'Calculations I'!J$63)</f>
        <v>0</v>
      </c>
      <c r="K161" s="277">
        <f>K74*(1+'Calculations I'!K$63)</f>
        <v>0</v>
      </c>
      <c r="L161" s="277">
        <f>L74*(1+'Calculations I'!L$63)</f>
        <v>0</v>
      </c>
      <c r="M161" s="277">
        <f>M74*(1+'Calculations I'!M$63)</f>
        <v>0</v>
      </c>
      <c r="N161" s="277">
        <f>N74*(1+'Calculations I'!N$63)</f>
        <v>0</v>
      </c>
      <c r="O161" s="277">
        <f>O74*(1+'Calculations I'!O$63)</f>
        <v>0</v>
      </c>
      <c r="P161" s="277">
        <f>P74*(1+'Calculations I'!P$63)</f>
        <v>0</v>
      </c>
      <c r="Q161" s="277">
        <f>Q74*(1+'Calculations I'!Q$63)</f>
        <v>0</v>
      </c>
      <c r="R161" s="277">
        <f>R74*(1+'Calculations I'!R$63)</f>
        <v>0</v>
      </c>
      <c r="S161" s="277">
        <f>S74*(1+'Calculations I'!S$63)</f>
        <v>0</v>
      </c>
      <c r="T161" s="277">
        <f>T74*(1+'Calculations I'!T$63)</f>
        <v>0</v>
      </c>
      <c r="U161" s="277">
        <f>U74*(1+'Calculations I'!U$63)</f>
        <v>0</v>
      </c>
      <c r="V161" s="277">
        <f>V74*(1+'Calculations I'!V$63)</f>
        <v>0</v>
      </c>
      <c r="W161" s="278">
        <f>W74*(1+'Calculations I'!W$63)</f>
        <v>0</v>
      </c>
    </row>
    <row r="162" spans="2:23" s="16" customFormat="1" x14ac:dyDescent="0.2">
      <c r="B162" s="294"/>
      <c r="C162" s="77" t="s">
        <v>24</v>
      </c>
      <c r="D162" s="277">
        <f>D75*(1+'Calculations I'!D$64)</f>
        <v>0</v>
      </c>
      <c r="E162" s="277">
        <f>E75*(1+'Calculations I'!E$64)</f>
        <v>0</v>
      </c>
      <c r="F162" s="277">
        <f>F75*(1+'Calculations I'!F$64)</f>
        <v>0</v>
      </c>
      <c r="G162" s="277">
        <f>G75*(1+'Calculations I'!G$64)</f>
        <v>0</v>
      </c>
      <c r="H162" s="277">
        <f>H75*(1+'Calculations I'!H$64)</f>
        <v>0</v>
      </c>
      <c r="I162" s="277">
        <f>I75*(1+'Calculations I'!I$64)</f>
        <v>0</v>
      </c>
      <c r="J162" s="277">
        <f>J75*(1+'Calculations I'!J$64)</f>
        <v>0</v>
      </c>
      <c r="K162" s="277">
        <f>K75*(1+'Calculations I'!K$64)</f>
        <v>0</v>
      </c>
      <c r="L162" s="277">
        <f>L75*(1+'Calculations I'!L$64)</f>
        <v>0</v>
      </c>
      <c r="M162" s="277">
        <f>M75*(1+'Calculations I'!M$64)</f>
        <v>0</v>
      </c>
      <c r="N162" s="277">
        <f>N75*(1+'Calculations I'!N$64)</f>
        <v>0</v>
      </c>
      <c r="O162" s="277">
        <f>O75*(1+'Calculations I'!O$64)</f>
        <v>0</v>
      </c>
      <c r="P162" s="277">
        <f>P75*(1+'Calculations I'!P$64)</f>
        <v>0</v>
      </c>
      <c r="Q162" s="277">
        <f>Q75*(1+'Calculations I'!Q$64)</f>
        <v>0</v>
      </c>
      <c r="R162" s="277">
        <f>R75*(1+'Calculations I'!R$64)</f>
        <v>0</v>
      </c>
      <c r="S162" s="277">
        <f>S75*(1+'Calculations I'!S$64)</f>
        <v>0</v>
      </c>
      <c r="T162" s="277">
        <f>T75*(1+'Calculations I'!T$64)</f>
        <v>0</v>
      </c>
      <c r="U162" s="277">
        <f>U75*(1+'Calculations I'!U$64)</f>
        <v>0</v>
      </c>
      <c r="V162" s="277">
        <f>V75*(1+'Calculations I'!V$64)</f>
        <v>0</v>
      </c>
      <c r="W162" s="278">
        <f>W75*(1+'Calculations I'!W$64)</f>
        <v>0</v>
      </c>
    </row>
    <row r="163" spans="2:23" s="16" customFormat="1" ht="14.5" customHeight="1" x14ac:dyDescent="0.2">
      <c r="B163" s="294" t="s">
        <v>144</v>
      </c>
      <c r="C163" s="270" t="s">
        <v>26</v>
      </c>
      <c r="D163" s="277">
        <f>D76*(1+'Calculations I'!D113)*(1+'Calculations I'!D126)</f>
        <v>0</v>
      </c>
      <c r="E163" s="277">
        <f>E76*(1+'Calculations I'!E113)*(1+'Calculations I'!E126)</f>
        <v>0</v>
      </c>
      <c r="F163" s="277">
        <f>F76*(1+'Calculations I'!F113)*(1+'Calculations I'!F126)</f>
        <v>0</v>
      </c>
      <c r="G163" s="277">
        <f>G76*(1+'Calculations I'!G113)*(1+'Calculations I'!G126)</f>
        <v>0</v>
      </c>
      <c r="H163" s="277">
        <f>H76*(1+'Calculations I'!H113)*(1+'Calculations I'!H126)</f>
        <v>0</v>
      </c>
      <c r="I163" s="277">
        <f>I76*(1+'Calculations I'!I113)*(1+'Calculations I'!I126)</f>
        <v>0</v>
      </c>
      <c r="J163" s="277">
        <f>J76*(1+'Calculations I'!J113)*(1+'Calculations I'!J126)</f>
        <v>0</v>
      </c>
      <c r="K163" s="277">
        <f>K76*(1+'Calculations I'!K113)*(1+'Calculations I'!K126)</f>
        <v>0</v>
      </c>
      <c r="L163" s="277">
        <f>L76*(1+'Calculations I'!L113)*(1+'Calculations I'!L126)</f>
        <v>0</v>
      </c>
      <c r="M163" s="277">
        <f>M76*(1+'Calculations I'!M113)*(1+'Calculations I'!M126)</f>
        <v>0</v>
      </c>
      <c r="N163" s="277">
        <f>N76*(1+'Calculations I'!N113)*(1+'Calculations I'!N126)</f>
        <v>0</v>
      </c>
      <c r="O163" s="277">
        <f>O76*(1+'Calculations I'!O113)*(1+'Calculations I'!O126)</f>
        <v>0</v>
      </c>
      <c r="P163" s="277">
        <f>P76*(1+'Calculations I'!P113)*(1+'Calculations I'!P126)</f>
        <v>0</v>
      </c>
      <c r="Q163" s="277">
        <f>Q76*(1+'Calculations I'!Q113)*(1+'Calculations I'!Q126)</f>
        <v>0</v>
      </c>
      <c r="R163" s="277">
        <f>R76*(1+'Calculations I'!R113)*(1+'Calculations I'!R126)</f>
        <v>0</v>
      </c>
      <c r="S163" s="277">
        <f>S76*(1+'Calculations I'!S113)*(1+'Calculations I'!S126)</f>
        <v>0</v>
      </c>
      <c r="T163" s="277">
        <f>T76*(1+'Calculations I'!T113)*(1+'Calculations I'!T126)</f>
        <v>0</v>
      </c>
      <c r="U163" s="277">
        <f>U76*(1+'Calculations I'!U113)*(1+'Calculations I'!U126)</f>
        <v>0</v>
      </c>
      <c r="V163" s="277">
        <f>V76*(1+'Calculations I'!V113)*(1+'Calculations I'!V126)</f>
        <v>0</v>
      </c>
      <c r="W163" s="277">
        <f>W76*(1+'Calculations I'!W113)*(1+'Calculations I'!W126)</f>
        <v>0</v>
      </c>
    </row>
    <row r="164" spans="2:23" s="16" customFormat="1" x14ac:dyDescent="0.2">
      <c r="B164" s="294"/>
      <c r="C164" s="77" t="s">
        <v>25</v>
      </c>
      <c r="D164" s="277">
        <f>D77*(1+'Calculations I'!D$128)</f>
        <v>0</v>
      </c>
      <c r="E164" s="277">
        <f>E77*(1+'Calculations I'!E$128)</f>
        <v>0</v>
      </c>
      <c r="F164" s="277">
        <f>F77*(1+'Calculations I'!F$128)</f>
        <v>0</v>
      </c>
      <c r="G164" s="277">
        <f>G77*(1+'Calculations I'!G$128)</f>
        <v>0</v>
      </c>
      <c r="H164" s="277">
        <f>H77*(1+'Calculations I'!H$128)</f>
        <v>0</v>
      </c>
      <c r="I164" s="277">
        <f>I77*(1+'Calculations I'!I$128)</f>
        <v>0</v>
      </c>
      <c r="J164" s="277">
        <f>J77*(1+'Calculations I'!J$128)</f>
        <v>0</v>
      </c>
      <c r="K164" s="277">
        <f>K77*(1+'Calculations I'!K$128)</f>
        <v>0</v>
      </c>
      <c r="L164" s="277">
        <f>L77*(1+'Calculations I'!L$128)</f>
        <v>0</v>
      </c>
      <c r="M164" s="277">
        <f>M77*(1+'Calculations I'!M$128)</f>
        <v>0</v>
      </c>
      <c r="N164" s="277">
        <f>N77*(1+'Calculations I'!N$128)</f>
        <v>0</v>
      </c>
      <c r="O164" s="277">
        <f>O77*(1+'Calculations I'!O$128)</f>
        <v>0</v>
      </c>
      <c r="P164" s="277">
        <f>P77*(1+'Calculations I'!P$128)</f>
        <v>0</v>
      </c>
      <c r="Q164" s="277">
        <f>Q77*(1+'Calculations I'!Q$128)</f>
        <v>0</v>
      </c>
      <c r="R164" s="277">
        <f>R77*(1+'Calculations I'!R$128)</f>
        <v>0</v>
      </c>
      <c r="S164" s="277">
        <f>S77*(1+'Calculations I'!S$128)</f>
        <v>0</v>
      </c>
      <c r="T164" s="277">
        <f>T77*(1+'Calculations I'!T$128)</f>
        <v>0</v>
      </c>
      <c r="U164" s="277">
        <f>U77*(1+'Calculations I'!U$128)</f>
        <v>0</v>
      </c>
      <c r="V164" s="277">
        <f>V77*(1+'Calculations I'!V$128)</f>
        <v>0</v>
      </c>
      <c r="W164" s="277">
        <f>W77*(1+'Calculations I'!W$128)</f>
        <v>0</v>
      </c>
    </row>
    <row r="165" spans="2:23" s="16" customFormat="1" x14ac:dyDescent="0.2">
      <c r="B165" s="294"/>
      <c r="C165" s="77" t="s">
        <v>24</v>
      </c>
      <c r="D165" s="277">
        <f>D78*(1+'Calculations I'!D$129)</f>
        <v>0</v>
      </c>
      <c r="E165" s="277">
        <f>E78*(1+'Calculations I'!E$129)</f>
        <v>0</v>
      </c>
      <c r="F165" s="277">
        <f>F78*(1+'Calculations I'!F$129)</f>
        <v>0</v>
      </c>
      <c r="G165" s="277">
        <f>G78*(1+'Calculations I'!G$129)</f>
        <v>0</v>
      </c>
      <c r="H165" s="277">
        <f>H78*(1+'Calculations I'!H$129)</f>
        <v>0</v>
      </c>
      <c r="I165" s="277">
        <f>I78*(1+'Calculations I'!I$129)</f>
        <v>0</v>
      </c>
      <c r="J165" s="277">
        <f>J78*(1+'Calculations I'!J$129)</f>
        <v>0</v>
      </c>
      <c r="K165" s="277">
        <f>K78*(1+'Calculations I'!K$129)</f>
        <v>0</v>
      </c>
      <c r="L165" s="277">
        <f>L78*(1+'Calculations I'!L$129)</f>
        <v>0</v>
      </c>
      <c r="M165" s="277">
        <f>M78*(1+'Calculations I'!M$129)</f>
        <v>0</v>
      </c>
      <c r="N165" s="277">
        <f>N78*(1+'Calculations I'!N$129)</f>
        <v>0</v>
      </c>
      <c r="O165" s="277">
        <f>O78*(1+'Calculations I'!O$129)</f>
        <v>0</v>
      </c>
      <c r="P165" s="277">
        <f>P78*(1+'Calculations I'!P$129)</f>
        <v>0</v>
      </c>
      <c r="Q165" s="277">
        <f>Q78*(1+'Calculations I'!Q$129)</f>
        <v>0</v>
      </c>
      <c r="R165" s="277">
        <f>R78*(1+'Calculations I'!R$129)</f>
        <v>0</v>
      </c>
      <c r="S165" s="277">
        <f>S78*(1+'Calculations I'!S$129)</f>
        <v>0</v>
      </c>
      <c r="T165" s="277">
        <f>T78*(1+'Calculations I'!T$129)</f>
        <v>0</v>
      </c>
      <c r="U165" s="277">
        <f>U78*(1+'Calculations I'!U$129)</f>
        <v>0</v>
      </c>
      <c r="V165" s="277">
        <f>V78*(1+'Calculations I'!V$129)</f>
        <v>0</v>
      </c>
      <c r="W165" s="277">
        <f>W78*(1+'Calculations I'!W$129)</f>
        <v>0</v>
      </c>
    </row>
    <row r="166" spans="2:23" s="16" customFormat="1" ht="14.5" customHeight="1" x14ac:dyDescent="0.2">
      <c r="B166" s="294" t="s">
        <v>145</v>
      </c>
      <c r="C166" s="270" t="s">
        <v>26</v>
      </c>
      <c r="D166" s="277">
        <f>D79*(1+'Calculations I'!D49)*(1+'Calculations I'!D62)</f>
        <v>0</v>
      </c>
      <c r="E166" s="277">
        <f>E79*(1+'Calculations I'!E49)*(1+'Calculations I'!E62)</f>
        <v>0</v>
      </c>
      <c r="F166" s="277">
        <f>F79*(1+'Calculations I'!F49)*(1+'Calculations I'!F62)</f>
        <v>0</v>
      </c>
      <c r="G166" s="277">
        <f>G79*(1+'Calculations I'!G49)*(1+'Calculations I'!G62)</f>
        <v>0</v>
      </c>
      <c r="H166" s="277">
        <f>H79*(1+'Calculations I'!H49)*(1+'Calculations I'!H62)</f>
        <v>0</v>
      </c>
      <c r="I166" s="277">
        <f>I79*(1+'Calculations I'!I49)*(1+'Calculations I'!I62)</f>
        <v>0</v>
      </c>
      <c r="J166" s="277">
        <f>J79*(1+'Calculations I'!J49)*(1+'Calculations I'!J62)</f>
        <v>0</v>
      </c>
      <c r="K166" s="277">
        <f>K79*(1+'Calculations I'!K49)*(1+'Calculations I'!K62)</f>
        <v>0</v>
      </c>
      <c r="L166" s="277">
        <f>L79*(1+'Calculations I'!L49)*(1+'Calculations I'!L62)</f>
        <v>0</v>
      </c>
      <c r="M166" s="277">
        <f>M79*(1+'Calculations I'!M49)*(1+'Calculations I'!M62)</f>
        <v>0</v>
      </c>
      <c r="N166" s="277">
        <f>N79*(1+'Calculations I'!N49)*(1+'Calculations I'!N62)</f>
        <v>0</v>
      </c>
      <c r="O166" s="277">
        <f>O79*(1+'Calculations I'!O49)*(1+'Calculations I'!O62)</f>
        <v>0</v>
      </c>
      <c r="P166" s="277">
        <f>P79*(1+'Calculations I'!P49)*(1+'Calculations I'!P62)</f>
        <v>0</v>
      </c>
      <c r="Q166" s="277">
        <f>Q79*(1+'Calculations I'!Q49)*(1+'Calculations I'!Q62)</f>
        <v>0</v>
      </c>
      <c r="R166" s="277">
        <f>R79*(1+'Calculations I'!R49)*(1+'Calculations I'!R62)</f>
        <v>0</v>
      </c>
      <c r="S166" s="277">
        <f>S79*(1+'Calculations I'!S49)*(1+'Calculations I'!S62)</f>
        <v>0</v>
      </c>
      <c r="T166" s="277">
        <f>T79*(1+'Calculations I'!T49)*(1+'Calculations I'!T62)</f>
        <v>0</v>
      </c>
      <c r="U166" s="277">
        <f>U79*(1+'Calculations I'!U49)*(1+'Calculations I'!U62)</f>
        <v>0</v>
      </c>
      <c r="V166" s="277">
        <f>V79*(1+'Calculations I'!V49)*(1+'Calculations I'!V62)</f>
        <v>0</v>
      </c>
      <c r="W166" s="278">
        <f>W79*(1+'Calculations I'!W49)*(1+'Calculations I'!W62)</f>
        <v>0</v>
      </c>
    </row>
    <row r="167" spans="2:23" s="16" customFormat="1" x14ac:dyDescent="0.2">
      <c r="B167" s="294"/>
      <c r="C167" s="77" t="s">
        <v>25</v>
      </c>
      <c r="D167" s="277">
        <f>D80*(1+'Calculations I'!D$63)</f>
        <v>0</v>
      </c>
      <c r="E167" s="277">
        <f>E80*(1+'Calculations I'!E$63)</f>
        <v>0</v>
      </c>
      <c r="F167" s="277">
        <f>F80*(1+'Calculations I'!F$63)</f>
        <v>0</v>
      </c>
      <c r="G167" s="277">
        <f>G80*(1+'Calculations I'!G$63)</f>
        <v>0</v>
      </c>
      <c r="H167" s="277">
        <f>H80*(1+'Calculations I'!H$63)</f>
        <v>0</v>
      </c>
      <c r="I167" s="277">
        <f>I80*(1+'Calculations I'!I$63)</f>
        <v>0</v>
      </c>
      <c r="J167" s="277">
        <f>J80*(1+'Calculations I'!J$63)</f>
        <v>0</v>
      </c>
      <c r="K167" s="277">
        <f>K80*(1+'Calculations I'!K$63)</f>
        <v>0</v>
      </c>
      <c r="L167" s="277">
        <f>L80*(1+'Calculations I'!L$63)</f>
        <v>0</v>
      </c>
      <c r="M167" s="277">
        <f>M80*(1+'Calculations I'!M$63)</f>
        <v>0</v>
      </c>
      <c r="N167" s="277">
        <f>N80*(1+'Calculations I'!N$63)</f>
        <v>0</v>
      </c>
      <c r="O167" s="277">
        <f>O80*(1+'Calculations I'!O$63)</f>
        <v>0</v>
      </c>
      <c r="P167" s="277">
        <f>P80*(1+'Calculations I'!P$63)</f>
        <v>0</v>
      </c>
      <c r="Q167" s="277">
        <f>Q80*(1+'Calculations I'!Q$63)</f>
        <v>0</v>
      </c>
      <c r="R167" s="277">
        <f>R80*(1+'Calculations I'!R$63)</f>
        <v>0</v>
      </c>
      <c r="S167" s="277">
        <f>S80*(1+'Calculations I'!S$63)</f>
        <v>0</v>
      </c>
      <c r="T167" s="277">
        <f>T80*(1+'Calculations I'!T$63)</f>
        <v>0</v>
      </c>
      <c r="U167" s="277">
        <f>U80*(1+'Calculations I'!U$63)</f>
        <v>0</v>
      </c>
      <c r="V167" s="277">
        <f>V80*(1+'Calculations I'!V$63)</f>
        <v>0</v>
      </c>
      <c r="W167" s="278">
        <f>W80*(1+'Calculations I'!W$63)</f>
        <v>0</v>
      </c>
    </row>
    <row r="168" spans="2:23" s="16" customFormat="1" x14ac:dyDescent="0.2">
      <c r="B168" s="294"/>
      <c r="C168" s="77" t="s">
        <v>24</v>
      </c>
      <c r="D168" s="277">
        <f>D81*(1+'Calculations I'!D$64)</f>
        <v>0</v>
      </c>
      <c r="E168" s="277">
        <f>E81*(1+'Calculations I'!E$64)</f>
        <v>0</v>
      </c>
      <c r="F168" s="277">
        <f>F81*(1+'Calculations I'!F$64)</f>
        <v>0</v>
      </c>
      <c r="G168" s="277">
        <f>G81*(1+'Calculations I'!G$64)</f>
        <v>0</v>
      </c>
      <c r="H168" s="277">
        <f>H81*(1+'Calculations I'!H$64)</f>
        <v>0</v>
      </c>
      <c r="I168" s="277">
        <f>I81*(1+'Calculations I'!I$64)</f>
        <v>0</v>
      </c>
      <c r="J168" s="277">
        <f>J81*(1+'Calculations I'!J$64)</f>
        <v>0</v>
      </c>
      <c r="K168" s="277">
        <f>K81*(1+'Calculations I'!K$64)</f>
        <v>0</v>
      </c>
      <c r="L168" s="277">
        <f>L81*(1+'Calculations I'!L$64)</f>
        <v>0</v>
      </c>
      <c r="M168" s="277">
        <f>M81*(1+'Calculations I'!M$64)</f>
        <v>0</v>
      </c>
      <c r="N168" s="277">
        <f>N81*(1+'Calculations I'!N$64)</f>
        <v>0</v>
      </c>
      <c r="O168" s="277">
        <f>O81*(1+'Calculations I'!O$64)</f>
        <v>0</v>
      </c>
      <c r="P168" s="277">
        <f>P81*(1+'Calculations I'!P$64)</f>
        <v>0</v>
      </c>
      <c r="Q168" s="277">
        <f>Q81*(1+'Calculations I'!Q$64)</f>
        <v>0</v>
      </c>
      <c r="R168" s="277">
        <f>R81*(1+'Calculations I'!R$64)</f>
        <v>0</v>
      </c>
      <c r="S168" s="277">
        <f>S81*(1+'Calculations I'!S$64)</f>
        <v>0</v>
      </c>
      <c r="T168" s="277">
        <f>T81*(1+'Calculations I'!T$64)</f>
        <v>0</v>
      </c>
      <c r="U168" s="277">
        <f>U81*(1+'Calculations I'!U$64)</f>
        <v>0</v>
      </c>
      <c r="V168" s="277">
        <f>V81*(1+'Calculations I'!V$64)</f>
        <v>0</v>
      </c>
      <c r="W168" s="278">
        <f>W81*(1+'Calculations I'!W$64)</f>
        <v>0</v>
      </c>
    </row>
    <row r="169" spans="2:23" s="16" customFormat="1" ht="14.5" customHeight="1" x14ac:dyDescent="0.2">
      <c r="B169" s="294" t="s">
        <v>146</v>
      </c>
      <c r="C169" s="270" t="s">
        <v>26</v>
      </c>
      <c r="D169" s="277">
        <f>D82*(1+'Calculations I'!D114)*(1+'Calculations I'!D127)</f>
        <v>0</v>
      </c>
      <c r="E169" s="277">
        <f>E82*(1+'Calculations I'!E114)*(1+'Calculations I'!E127)</f>
        <v>0</v>
      </c>
      <c r="F169" s="277">
        <f>F82*(1+'Calculations I'!F114)*(1+'Calculations I'!F127)</f>
        <v>0</v>
      </c>
      <c r="G169" s="277">
        <f>G82*(1+'Calculations I'!G114)*(1+'Calculations I'!G127)</f>
        <v>0</v>
      </c>
      <c r="H169" s="277">
        <f>H82*(1+'Calculations I'!H114)*(1+'Calculations I'!H127)</f>
        <v>0</v>
      </c>
      <c r="I169" s="277">
        <f>I82*(1+'Calculations I'!I114)*(1+'Calculations I'!I127)</f>
        <v>0</v>
      </c>
      <c r="J169" s="277">
        <f>J82*(1+'Calculations I'!J114)*(1+'Calculations I'!J127)</f>
        <v>0</v>
      </c>
      <c r="K169" s="277">
        <f>K82*(1+'Calculations I'!K114)*(1+'Calculations I'!K127)</f>
        <v>0</v>
      </c>
      <c r="L169" s="277">
        <f>L82*(1+'Calculations I'!L114)*(1+'Calculations I'!L127)</f>
        <v>0</v>
      </c>
      <c r="M169" s="277">
        <f>M82*(1+'Calculations I'!M114)*(1+'Calculations I'!M127)</f>
        <v>0</v>
      </c>
      <c r="N169" s="277">
        <f>N82*(1+'Calculations I'!N114)*(1+'Calculations I'!N127)</f>
        <v>0</v>
      </c>
      <c r="O169" s="277">
        <f>O82*(1+'Calculations I'!O114)*(1+'Calculations I'!O127)</f>
        <v>0</v>
      </c>
      <c r="P169" s="277">
        <f>P82*(1+'Calculations I'!P114)*(1+'Calculations I'!P127)</f>
        <v>0</v>
      </c>
      <c r="Q169" s="277">
        <f>Q82*(1+'Calculations I'!Q114)*(1+'Calculations I'!Q127)</f>
        <v>0</v>
      </c>
      <c r="R169" s="277">
        <f>R82*(1+'Calculations I'!R114)*(1+'Calculations I'!R127)</f>
        <v>0</v>
      </c>
      <c r="S169" s="277">
        <f>S82*(1+'Calculations I'!S114)*(1+'Calculations I'!S127)</f>
        <v>0</v>
      </c>
      <c r="T169" s="277">
        <f>T82*(1+'Calculations I'!T114)*(1+'Calculations I'!T127)</f>
        <v>0</v>
      </c>
      <c r="U169" s="277">
        <f>U82*(1+'Calculations I'!U114)*(1+'Calculations I'!U127)</f>
        <v>0</v>
      </c>
      <c r="V169" s="277">
        <f>V82*(1+'Calculations I'!V114)*(1+'Calculations I'!V127)</f>
        <v>0</v>
      </c>
      <c r="W169" s="277">
        <f>W82*(1+'Calculations I'!W114)*(1+'Calculations I'!W127)</f>
        <v>0</v>
      </c>
    </row>
    <row r="170" spans="2:23" s="16" customFormat="1" x14ac:dyDescent="0.2">
      <c r="B170" s="294"/>
      <c r="C170" s="77" t="s">
        <v>25</v>
      </c>
      <c r="D170" s="277">
        <f>D83*(1+'Calculations I'!D$128)</f>
        <v>0</v>
      </c>
      <c r="E170" s="277">
        <f>E83*(1+'Calculations I'!E$128)</f>
        <v>0</v>
      </c>
      <c r="F170" s="277">
        <f>F83*(1+'Calculations I'!F$128)</f>
        <v>0</v>
      </c>
      <c r="G170" s="277">
        <f>G83*(1+'Calculations I'!G$128)</f>
        <v>0</v>
      </c>
      <c r="H170" s="277">
        <f>H83*(1+'Calculations I'!H$128)</f>
        <v>0</v>
      </c>
      <c r="I170" s="277">
        <f>I83*(1+'Calculations I'!I$128)</f>
        <v>0</v>
      </c>
      <c r="J170" s="277">
        <f>J83*(1+'Calculations I'!J$128)</f>
        <v>0</v>
      </c>
      <c r="K170" s="277">
        <f>K83*(1+'Calculations I'!K$128)</f>
        <v>0</v>
      </c>
      <c r="L170" s="277">
        <f>L83*(1+'Calculations I'!L$128)</f>
        <v>0</v>
      </c>
      <c r="M170" s="277">
        <f>M83*(1+'Calculations I'!M$128)</f>
        <v>0</v>
      </c>
      <c r="N170" s="277">
        <f>N83*(1+'Calculations I'!N$128)</f>
        <v>0</v>
      </c>
      <c r="O170" s="277">
        <f>O83*(1+'Calculations I'!O$128)</f>
        <v>0</v>
      </c>
      <c r="P170" s="277">
        <f>P83*(1+'Calculations I'!P$128)</f>
        <v>0</v>
      </c>
      <c r="Q170" s="277">
        <f>Q83*(1+'Calculations I'!Q$128)</f>
        <v>0</v>
      </c>
      <c r="R170" s="277">
        <f>R83*(1+'Calculations I'!R$128)</f>
        <v>0</v>
      </c>
      <c r="S170" s="277">
        <f>S83*(1+'Calculations I'!S$128)</f>
        <v>0</v>
      </c>
      <c r="T170" s="277">
        <f>T83*(1+'Calculations I'!T$128)</f>
        <v>0</v>
      </c>
      <c r="U170" s="277">
        <f>U83*(1+'Calculations I'!U$128)</f>
        <v>0</v>
      </c>
      <c r="V170" s="277">
        <f>V83*(1+'Calculations I'!V$128)</f>
        <v>0</v>
      </c>
      <c r="W170" s="277">
        <f>W83*(1+'Calculations I'!W$128)</f>
        <v>0</v>
      </c>
    </row>
    <row r="171" spans="2:23" s="16" customFormat="1" x14ac:dyDescent="0.2">
      <c r="B171" s="294"/>
      <c r="C171" s="77" t="s">
        <v>24</v>
      </c>
      <c r="D171" s="277">
        <f>D84*(1+'Calculations I'!D$129)</f>
        <v>0</v>
      </c>
      <c r="E171" s="277">
        <f>E84*(1+'Calculations I'!E$129)</f>
        <v>0</v>
      </c>
      <c r="F171" s="277">
        <f>F84*(1+'Calculations I'!F$129)</f>
        <v>0</v>
      </c>
      <c r="G171" s="277">
        <f>G84*(1+'Calculations I'!G$129)</f>
        <v>0</v>
      </c>
      <c r="H171" s="277">
        <f>H84*(1+'Calculations I'!H$129)</f>
        <v>0</v>
      </c>
      <c r="I171" s="277">
        <f>I84*(1+'Calculations I'!I$129)</f>
        <v>0</v>
      </c>
      <c r="J171" s="277">
        <f>J84*(1+'Calculations I'!J$129)</f>
        <v>0</v>
      </c>
      <c r="K171" s="277">
        <f>K84*(1+'Calculations I'!K$129)</f>
        <v>0</v>
      </c>
      <c r="L171" s="277">
        <f>L84*(1+'Calculations I'!L$129)</f>
        <v>0</v>
      </c>
      <c r="M171" s="277">
        <f>M84*(1+'Calculations I'!M$129)</f>
        <v>0</v>
      </c>
      <c r="N171" s="277">
        <f>N84*(1+'Calculations I'!N$129)</f>
        <v>0</v>
      </c>
      <c r="O171" s="277">
        <f>O84*(1+'Calculations I'!O$129)</f>
        <v>0</v>
      </c>
      <c r="P171" s="277">
        <f>P84*(1+'Calculations I'!P$129)</f>
        <v>0</v>
      </c>
      <c r="Q171" s="277">
        <f>Q84*(1+'Calculations I'!Q$129)</f>
        <v>0</v>
      </c>
      <c r="R171" s="277">
        <f>R84*(1+'Calculations I'!R$129)</f>
        <v>0</v>
      </c>
      <c r="S171" s="277">
        <f>S84*(1+'Calculations I'!S$129)</f>
        <v>0</v>
      </c>
      <c r="T171" s="277">
        <f>T84*(1+'Calculations I'!T$129)</f>
        <v>0</v>
      </c>
      <c r="U171" s="277">
        <f>U84*(1+'Calculations I'!U$129)</f>
        <v>0</v>
      </c>
      <c r="V171" s="277">
        <f>V84*(1+'Calculations I'!V$129)</f>
        <v>0</v>
      </c>
      <c r="W171" s="277">
        <f>W84*(1+'Calculations I'!W$129)</f>
        <v>0</v>
      </c>
    </row>
    <row r="172" spans="2:23" s="10" customFormat="1" x14ac:dyDescent="0.2">
      <c r="B172" s="62"/>
      <c r="C172" s="16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74"/>
    </row>
    <row r="173" spans="2:23" s="10" customFormat="1" x14ac:dyDescent="0.2">
      <c r="B173" s="9" t="s">
        <v>54</v>
      </c>
      <c r="D173" s="52">
        <f>(D93+D95+D96-D98-D99+D101+D102-D104-D105+D107+D108-D110-D111+D113+D114-D116-D117+D119+D120-D122-D123+D125+D126-D128-D129+D131+D132-D134-D135+D137+D138-D140-D141+D143+D144-D146-D147+D149+D150-D152-D153+D155+D156-D158-D159+D161+D162-D164-D165+D167+D168-D170-D171)/(1+Results!$H$91)^(D92+1-$D$92)</f>
        <v>30085914.897551887</v>
      </c>
      <c r="E173" s="52">
        <f>(E93+E95+E96-E98-E99+E101+E102-E104-E105+E107+E108-E110-E111+E113+E114-E116-E117+E119+E120-E122-E123+E125+E126-E128-E129+E131+E132-E134-E135+E137+E138-E140-E141+E143+E144-E146-E147+E149+E150-E152-E153+E155+E156-E158-E159+E161+E162-E164-E165+E167+E168-E170-E171)/(1+Results!$H$91)^(E92+1-$D$92)</f>
        <v>46508382.514576718</v>
      </c>
      <c r="F173" s="52">
        <f>(F93+F95+F96-F98-F99+F101+F102-F104-F105+F107+F108-F110-F111+F113+F114-F116-F117+F119+F120-F122-F123+F125+F126-F128-F129+F131+F132-F134-F135+F137+F138-F140-F141+F143+F144-F146-F147+F149+F150-F152-F153+F155+F156-F158-F159+F161+F162-F164-F165+F167+F168-F170-F171)/(1+Results!$H$91)^(F92+1-$D$92)</f>
        <v>40196852.16711314</v>
      </c>
      <c r="G173" s="52">
        <f>(G93+G95+G96-G98-G99+G101+G102-G104-G105+G107+G108-G110-G111+G113+G114-G116-G117+G119+G120-G122-G123+G125+G126-G128-G129+G131+G132-G134-G135+G137+G138-G140-G141+G143+G144-G146-G147+G149+G150-G152-G153+G155+G156-G158-G159+G161+G162-G164-G165+G167+G168-G170-G171)/(1+Results!$H$91)^(G92+1-$D$92)</f>
        <v>-4299703.7398459334</v>
      </c>
      <c r="H173" s="52">
        <f>(H93+H95+H96-H98-H99+H101+H102-H104-H105+H107+H108-H110-H111+H113+H114-H116-H117+H119+H120-H122-H123+H125+H126-H128-H129+H131+H132-H134-H135+H137+H138-H140-H141+H143+H144-H146-H147+H149+H150-H152-H153+H155+H156-H158-H159+H161+H162-H164-H165+H167+H168-H170-H171)/(1+Results!$H$91)^(H92+1-$D$92)</f>
        <v>-4319098.3591198074</v>
      </c>
      <c r="I173" s="52">
        <f>(I93+I95+I96-I98-I99+I101+I102-I104-I105+I107+I108-I110-I111+I113+I114-I116-I117+I119+I120-I122-I123+I125+I126-I128-I129+I131+I132-I134-I135+I137+I138-I140-I141+I143+I144-I146-I147+I149+I150-I152-I153+I155+I156-I158-I159+I161+I162-I164-I165+I167+I168-I170-I171)/(1+Results!$H$91)^(I92+1-$D$92)</f>
        <v>-4146996.5891953255</v>
      </c>
      <c r="J173" s="52">
        <f>(J93+J95+J96-J98-J99+J101+J102-J104-J105+J107+J108-J110-J111+J113+J114-J116-J117+J119+J120-J122-J123+J125+J126-J128-J129+J131+J132-J134-J135+J137+J138-J140-J141+J143+J144-J146-J147+J149+J150-J152-J153+J155+J156-J158-J159+J161+J162-J164-J165+J167+J168-J170-J171)/(1+Results!$H$91)^(J92+1-$D$92)</f>
        <v>-3980539.7027183035</v>
      </c>
      <c r="K173" s="52">
        <f>(K93+K95+K96-K98-K99+K101+K102-K104-K105+K107+K108-K110-K111+K113+K114-K116-K117+K119+K120-K122-K123+K125+K126-K128-K129+K131+K132-K134-K135+K137+K138-K140-K141+K143+K144-K146-K147+K149+K150-K152-K153+K155+K156-K158-K159+K161+K162-K164-K165+K167+K168-K170-K171)/(1+Results!$H$91)^(K92+1-$D$92)</f>
        <v>-3819640.0681447801</v>
      </c>
      <c r="L173" s="52">
        <f>(L93+L95+L96-L98-L99+L101+L102-L104-L105+L107+L108-L110-L111+L113+L114-L116-L117+L119+L120-L122-L123+L125+L126-L128-L129+L131+L132-L134-L135+L137+L138-L140-L141+L143+L144-L146-L147+L149+L150-L152-L153+L155+L156-L158-L159+L161+L162-L164-L165+L167+L168-L170-L171)/(1+Results!$H$91)^(L92+1-$D$92)</f>
        <v>-4070495.2720595063</v>
      </c>
      <c r="M173" s="52">
        <f>(M93+M95+M96-M98-M99+M101+M102-M104-M105+M107+M108-M110-M111+M113+M114-M116-M117+M119+M120-M122-M123+M125+M126-M128-M129+M131+M132-M134-M135+M137+M138-M140-M141+M143+M144-M146-M147+M149+M150-M152-M153+M155+M156-M158-M159+M161+M162-M164-M165+M167+M168-M170-M171)/(1+Results!$H$91)^(M92+1-$D$92)</f>
        <v>-3918966.4805830372</v>
      </c>
      <c r="N173" s="52">
        <f>(N93+N95+N96-N98-N99+N101+N102-N104-N105+N107+N108-N110-N111+N113+N114-N116-N117+N119+N120-N122-N123+N125+N126-N128-N129+N131+N132-N134-N135+N137+N138-N140-N141+N143+N144-N146-N147+N149+N150-N152-N153+N155+N156-N158-N159+N161+N162-N164-N165+N167+N168-N170-N171)/(1+Results!$H$91)^(N92+1-$D$92)</f>
        <v>2040434.3851004299</v>
      </c>
      <c r="O173" s="52">
        <f>(O93+O95+O96-O98-O99+O101+O102-O104-O105+O107+O108-O110-O111+O113+O114-O116-O117+O119+O120-O122-O123+O125+O126-O128-O129+O131+O132-O134-O135+O137+O138-O140-O141+O143+O144-O146-O147+O149+O150-O152-O153+O155+O156-O158-O159+O161+O162-O164-O165+O167+O168-O170-O171)/(1+Results!$H$91)^(O92+1-$D$92)</f>
        <v>-3595583.5841372758</v>
      </c>
      <c r="P173" s="52">
        <f>(P93+P95+P96-P98-P99+P101+P102-P104-P105+P107+P108-P110-P111+P113+P114-P116-P117+P119+P120-P122-P123+P125+P126-P128-P129+P131+P132-P134-P135+P137+P138-P140-P141+P143+P144-P146-P147+P149+P150-P152-P153+P155+P156-P158-P159+P161+P162-P164-P165+P167+P168-P170-P171)/(1+Results!$H$91)^(P92+1-$D$92)</f>
        <v>-4109449.0383282187</v>
      </c>
      <c r="Q173" s="52">
        <f>(Q93+Q95+Q96-Q98-Q99+Q101+Q102-Q104-Q105+Q107+Q108-Q110-Q111+Q113+Q114-Q116-Q117+Q119+Q120-Q122-Q123+Q125+Q126-Q128-Q129+Q131+Q132-Q134-Q135+Q137+Q138-Q140-Q141+Q143+Q144-Q146-Q147+Q149+Q150-Q152-Q153+Q155+Q156-Q158-Q159+Q161+Q162-Q164-Q165+Q167+Q168-Q170-Q171)/(1+Results!$H$91)^(Q92+1-$D$92)</f>
        <v>-3945803.8235358871</v>
      </c>
      <c r="R173" s="52">
        <f>(R93+R95+R96-R98-R99+R101+R102-R104-R105+R107+R108-R110-R111+R113+R114-R116-R117+R119+R120-R122-R123+R125+R126-R128-R129+R131+R132-R134-R135+R137+R138-R140-R141+R143+R144-R146-R147+R149+R150-R152-R153+R155+R156-R158-R159+R161+R162-R164-R165+R167+R168-R170-R171)/(1+Results!$H$91)^(R92+1-$D$92)</f>
        <v>-3772440.9166987594</v>
      </c>
      <c r="S173" s="52">
        <f>(S93+S95+S96-S98-S99+S101+S102-S104-S105+S107+S108-S110-S111+S113+S114-S116-S117+S119+S120-S122-S123+S125+S126-S128-S129+S131+S132-S134-S135+S137+S138-S140-S141+S143+S144-S146-S147+S149+S150-S152-S153+S155+S156-S158-S159+S161+S162-S164-S165+S167+S168-S170-S171)/(1+Results!$H$91)^(S92+1-$D$92)</f>
        <v>-3606061.6944335052</v>
      </c>
      <c r="T173" s="52">
        <f>(T93+T95+T96-T98-T99+T101+T102-T104-T105+T107+T108-T110-T111+T113+T114-T116-T117+T119+T120-T122-T123+T125+T126-T128-T129+T131+T132-T134-T135+T137+T138-T140-T141+T143+T144-T146-T147+T149+T150-T152-T153+T155+T156-T158-T159+T161+T162-T164-T165+T167+T168-T170-T171)/(1+Results!$H$91)^(T92+1-$D$92)</f>
        <v>-4265669.4617715031</v>
      </c>
      <c r="U173" s="52">
        <f>(U93+U95+U96-U98-U99+U101+U102-U104-U105+U107+U108-U110-U111+U113+U114-U116-U117+U119+U120-U122-U123+U125+U126-U128-U129+U131+U132-U134-U135+U137+U138-U140-U141+U143+U144-U146-U147+U149+U150-U152-U153+U155+U156-U158-U159+U161+U162-U164-U165+U167+U168-U170-U171)/(1+Results!$H$91)^(U92+1-$D$92)</f>
        <v>-4086551.3030286394</v>
      </c>
      <c r="V173" s="52">
        <f>(V93+V95+V96-V98-V99+V101+V102-V104-V105+V107+V108-V110-V111+V113+V114-V116-V117+V119+V120-V122-V123+V125+V126-V128-V129+V131+V132-V134-V135+V137+V138-V140-V141+V143+V144-V146-V147+V149+V150-V152-V153+V155+V156-V158-V159+V161+V162-V164-V165+V167+V168-V170-V171)/(1+Results!$H$91)^(V92+1-$D$92)</f>
        <v>-3900489.40048431</v>
      </c>
      <c r="W173" s="75">
        <f>(W93+W95+W96-W98-W99+W101+W102-W104-W105+W107+W108-W110-W111+W113+W114-W116-W117+W119+W120-W122-W123+W125+W126-W128-W129+W131+W132-W134-W135+W137+W138-W140-W141+W143+W144-W146-W147+W149+W150-W152-W153+W155+W156-W158-W159+W161+W162-W164-W165+W167+W168-W170-W171)/(1+Results!$H$91)^(W92+1-$D$92)</f>
        <v>-9132915.2321236655</v>
      </c>
    </row>
    <row r="174" spans="2:23" s="10" customFormat="1" x14ac:dyDescent="0.2">
      <c r="B174" s="9" t="s">
        <v>2</v>
      </c>
      <c r="D174" s="52">
        <f>(D94-D97+D100-D103+D106-D109+D112-D115+D118-D121+D124-D127+D130-D133+D136-D139+D142-D145+D148-D151+D154-D157+D160-D163+D166-D169)/(1+Results!$H$91)^(D92+1-$D$92)</f>
        <v>0</v>
      </c>
      <c r="E174" s="52">
        <f>(E94-E97+E100-E103+E106-E109+E112-E115+E118-E121+E124-E127+E130-E133+E136-E139+E142-E145+E148-E151+E154-E157+E160-E163+E166-E169)/(1+Results!$H$91)^(E92+1-$D$92)</f>
        <v>0</v>
      </c>
      <c r="F174" s="52">
        <f>(F94-F97+F100-F103+F106-F109+F112-F115+F118-F121+F124-F127+F130-F133+F136-F139+F142-F145+F148-F151+F154-F157+F160-F163+F166-F169)/(1+Results!$H$91)^(F92+1-$D$92)</f>
        <v>-4212579.6032358399</v>
      </c>
      <c r="G174" s="52">
        <f>(G94-G97+G100-G103+G106-G109+G112-G115+G118-G121+G124-G127+G130-G133+G136-G139+G142-G145+G148-G151+G154-G157+G160-G163+G166-G169)/(1+Results!$H$91)^(G92+1-$D$92)</f>
        <v>-2590751.1557273213</v>
      </c>
      <c r="H174" s="52">
        <f>(H94-H97+H100-H103+H106-H109+H112-H115+H118-H121+H124-H127+H130-H133+H136-H139+H142-H145+H148-H151+H154-H157+H160-H163+H166-H169)/(1+Results!$H$91)^(H92+1-$D$92)</f>
        <v>-1947791.1378984856</v>
      </c>
      <c r="I174" s="52">
        <f>(I94-I97+I100-I103+I106-I109+I112-I115+I118-I121+I124-I127+I130-I133+I136-I139+I142-I145+I148-I151+I154-I157+I160-I163+I166-I169)/(1+Results!$H$91)^(I92+1-$D$92)</f>
        <v>-492610.56404082506</v>
      </c>
      <c r="J174" s="52">
        <f>(J94-J97+J100-J103+J106-J109+J112-J115+J118-J121+J124-J127+J130-J133+J136-J139+J142-J145+J148-J151+J154-J157+J160-J163+J166-J169)/(1+Results!$H$91)^(J92+1-$D$92)</f>
        <v>879032.00338422216</v>
      </c>
      <c r="K174" s="52">
        <f>(K94-K97+K100-K103+K106-K109+K112-K115+K118-K121+K124-K127+K130-K133+K136-K139+K142-K145+K148-K151+K154-K157+K160-K163+K166-K169)/(1+Results!$H$91)^(K92+1-$D$92)</f>
        <v>2168313.1488307142</v>
      </c>
      <c r="L174" s="52">
        <f>(L94-L97+L100-L103+L106-L109+L112-L115+L118-L121+L124-L127+L130-L133+L136-L139+L142-L145+L148-L151+L154-L157+L160-L163+L166-L169)/(1+Results!$H$91)^(L92+1-$D$92)</f>
        <v>2383218.6267013005</v>
      </c>
      <c r="M174" s="52">
        <f>(M94-M97+M100-M103+M106-M109+M112-M115+M118-M121+M124-M127+M130-M133+M136-M139+M142-M145+M148-M151+M154-M157+M160-M163+M166-M169)/(1+Results!$H$91)^(M92+1-$D$92)</f>
        <v>3548262.254988011</v>
      </c>
      <c r="N174" s="52">
        <f>(N94-N97+N100-N103+N106-N109+N112-N115+N118-N121+N124-N127+N130-N133+N136-N139+N142-N145+N148-N151+N154-N157+N160-N163+N166-N169)/(1+Results!$H$91)^(N92+1-$D$92)</f>
        <v>4637251.3230129434</v>
      </c>
      <c r="O174" s="52">
        <f>(O94-O97+O100-O103+O106-O109+O112-O115+O118-O121+O124-O127+O130-O133+O136-O139+O142-O145+O148-O151+O154-O157+O160-O163+O166-O169)/(1+Results!$H$91)^(O92+1-$D$92)</f>
        <v>5658738.6484467573</v>
      </c>
      <c r="P174" s="52">
        <f>(P94-P97+P100-P103+P106-P109+P112-P115+P118-P121+P124-P127+P130-P133+P136-P139+P142-P145+P148-P151+P154-P157+P160-P163+P166-P169)/(1+Results!$H$91)^(P92+1-$D$92)</f>
        <v>5457450.9405649398</v>
      </c>
      <c r="Q174" s="52">
        <f>(Q94-Q97+Q100-Q103+Q106-Q109+Q112-Q115+Q118-Q121+Q124-Q127+Q130-Q133+Q136-Q139+Q142-Q145+Q148-Q151+Q154-Q157+Q160-Q163+Q166-Q169)/(1+Results!$H$91)^(Q92+1-$D$92)</f>
        <v>6392024.5820949208</v>
      </c>
      <c r="R174" s="52">
        <f>(R94-R97+R100-R103+R106-R109+R112-R115+R118-R121+R124-R127+R130-R133+R136-R139+R142-R145+R148-R151+R154-R157+R160-R163+R166-R169)/(1+Results!$H$91)^(R92+1-$D$92)</f>
        <v>7259147.6853624107</v>
      </c>
      <c r="S174" s="52">
        <f>(S94-S97+S100-S103+S106-S109+S112-S115+S118-S121+S124-S127+S130-S133+S136-S139+S142-S145+S148-S151+S154-S157+S160-S163+S166-S169)/(1+Results!$H$91)^(S92+1-$D$92)</f>
        <v>8071873.9014835106</v>
      </c>
      <c r="T174" s="52">
        <f>(T94-T97+T100-T103+T106-T109+T112-T115+T118-T121+T124-T127+T130-T133+T136-T139+T142-T145+T148-T151+T154-T157+T160-T163+T166-T169)/(1+Results!$H$91)^(T92+1-$D$92)</f>
        <v>7618566.2214838536</v>
      </c>
      <c r="U174" s="52">
        <f>(U94-U97+U100-U103+U106-U109+U112-U115+U118-U121+U124-U127+U130-U133+U136-U139+U142-U145+U148-U151+U154-U157+U160-U163+U166-U169)/(1+Results!$H$91)^(U92+1-$D$92)</f>
        <v>8365719.6521883477</v>
      </c>
      <c r="V174" s="52">
        <f>(V94-V97+V100-V103+V106-V109+V112-V115+V118-V121+V124-V127+V130-V133+V136-V139+V142-V145+V148-V151+V154-V157+V160-V163+V166-V169)/(1+Results!$H$91)^(V92+1-$D$92)</f>
        <v>9060005.4049396887</v>
      </c>
      <c r="W174" s="75">
        <f>(W94-W97+W100-W103+W106-W109+W112-W115+W118-W121+W124-W127+W130-W133+W136-W139+W142-W145+W148-W151+W154-W157+W160-W163+W166-W169)/(1+Results!$H$91)^(W92+1-$D$92)</f>
        <v>17787162.689798281</v>
      </c>
    </row>
    <row r="175" spans="2:23" s="10" customFormat="1" x14ac:dyDescent="0.2">
      <c r="B175" s="9"/>
      <c r="D175" s="54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149"/>
    </row>
    <row r="176" spans="2:23" s="10" customFormat="1" ht="16" thickBot="1" x14ac:dyDescent="0.25">
      <c r="B176" s="66" t="s">
        <v>1</v>
      </c>
      <c r="C176" s="23"/>
      <c r="D176" s="91">
        <f>SUM(D174:W174)-SUM(D173:W173)</f>
        <v>30181855.324243717</v>
      </c>
      <c r="E176" s="92"/>
      <c r="F176" s="93"/>
      <c r="G176" s="51"/>
      <c r="H176" s="94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63"/>
    </row>
    <row r="177" spans="2:23" s="10" customFormat="1" ht="16" thickBot="1" x14ac:dyDescent="0.25"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</row>
    <row r="178" spans="2:23" x14ac:dyDescent="0.2">
      <c r="B178" s="189" t="s">
        <v>85</v>
      </c>
      <c r="C178" s="2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58"/>
    </row>
    <row r="179" spans="2:23" x14ac:dyDescent="0.2">
      <c r="B179" s="59"/>
      <c r="C179" s="19"/>
      <c r="D179" s="208">
        <f>'Baseline scenario'!D8</f>
        <v>2022</v>
      </c>
      <c r="E179" s="208">
        <f>D179+1</f>
        <v>2023</v>
      </c>
      <c r="F179" s="208">
        <f t="shared" ref="F179" si="20">E179+1</f>
        <v>2024</v>
      </c>
      <c r="G179" s="208">
        <f t="shared" ref="G179" si="21">F179+1</f>
        <v>2025</v>
      </c>
      <c r="H179" s="208">
        <f t="shared" ref="H179" si="22">G179+1</f>
        <v>2026</v>
      </c>
      <c r="I179" s="208">
        <f t="shared" ref="I179" si="23">H179+1</f>
        <v>2027</v>
      </c>
      <c r="J179" s="208">
        <f t="shared" ref="J179" si="24">I179+1</f>
        <v>2028</v>
      </c>
      <c r="K179" s="208">
        <f t="shared" ref="K179" si="25">J179+1</f>
        <v>2029</v>
      </c>
      <c r="L179" s="208">
        <f t="shared" ref="L179" si="26">K179+1</f>
        <v>2030</v>
      </c>
      <c r="M179" s="208">
        <f t="shared" ref="M179" si="27">L179+1</f>
        <v>2031</v>
      </c>
      <c r="N179" s="208">
        <f t="shared" ref="N179" si="28">M179+1</f>
        <v>2032</v>
      </c>
      <c r="O179" s="208">
        <f t="shared" ref="O179" si="29">N179+1</f>
        <v>2033</v>
      </c>
      <c r="P179" s="208">
        <f t="shared" ref="P179" si="30">O179+1</f>
        <v>2034</v>
      </c>
      <c r="Q179" s="208">
        <f t="shared" ref="Q179" si="31">P179+1</f>
        <v>2035</v>
      </c>
      <c r="R179" s="208">
        <f t="shared" ref="R179" si="32">Q179+1</f>
        <v>2036</v>
      </c>
      <c r="S179" s="208">
        <f t="shared" ref="S179" si="33">R179+1</f>
        <v>2037</v>
      </c>
      <c r="T179" s="208">
        <f t="shared" ref="T179" si="34">S179+1</f>
        <v>2038</v>
      </c>
      <c r="U179" s="208">
        <f t="shared" ref="U179" si="35">T179+1</f>
        <v>2039</v>
      </c>
      <c r="V179" s="208">
        <f t="shared" ref="V179" si="36">U179+1</f>
        <v>2040</v>
      </c>
      <c r="W179" s="209">
        <f t="shared" ref="W179" si="37">V179+1</f>
        <v>2041</v>
      </c>
    </row>
    <row r="180" spans="2:23" x14ac:dyDescent="0.2">
      <c r="B180" s="60" t="s">
        <v>27</v>
      </c>
      <c r="C180" s="16" t="s">
        <v>23</v>
      </c>
      <c r="D180" s="52">
        <f>D93+'Calculations II'!AD8+'Calculations II'!AD9+'Calculations II'!AD36+'Calculations II'!AD37+'Calculations II'!AD64+'Calculations II'!AD65</f>
        <v>53820000</v>
      </c>
      <c r="E180" s="52">
        <f>E93+'Calculations II'!AE8+'Calculations II'!AE9+'Calculations II'!AE36+'Calculations II'!AE37+'Calculations II'!AE64+'Calculations II'!AE65</f>
        <v>71760000</v>
      </c>
      <c r="F180" s="52">
        <f>F93+'Calculations II'!AF8+'Calculations II'!AF9+'Calculations II'!AF36+'Calculations II'!AF37+'Calculations II'!AF64+'Calculations II'!AF65</f>
        <v>53820000</v>
      </c>
      <c r="G180" s="52">
        <f>G93+'Calculations II'!AG8+'Calculations II'!AG9+'Calculations II'!AG36+'Calculations II'!AG37+'Calculations II'!AG64+'Calculations II'!AG65</f>
        <v>0</v>
      </c>
      <c r="H180" s="52">
        <f>H93+'Calculations II'!AH8+'Calculations II'!AH9+'Calculations II'!AH36+'Calculations II'!AH37+'Calculations II'!AH64+'Calculations II'!AH65</f>
        <v>0</v>
      </c>
      <c r="I180" s="52">
        <f>I93+'Calculations II'!AI8+'Calculations II'!AI9+'Calculations II'!AI36+'Calculations II'!AI37+'Calculations II'!AI64+'Calculations II'!AI65</f>
        <v>0</v>
      </c>
      <c r="J180" s="52">
        <f>J93+'Calculations II'!AJ8+'Calculations II'!AJ9+'Calculations II'!AJ36+'Calculations II'!AJ37+'Calculations II'!AJ64+'Calculations II'!AJ65</f>
        <v>0</v>
      </c>
      <c r="K180" s="52">
        <f>K93+'Calculations II'!AK8+'Calculations II'!AK9+'Calculations II'!AK36+'Calculations II'!AK37+'Calculations II'!AK64+'Calculations II'!AK65</f>
        <v>0</v>
      </c>
      <c r="L180" s="52">
        <f>L93+'Calculations II'!AL8+'Calculations II'!AL9+'Calculations II'!AL36+'Calculations II'!AL37+'Calculations II'!AL64+'Calculations II'!AL65</f>
        <v>0</v>
      </c>
      <c r="M180" s="52">
        <f>M93+'Calculations II'!AM8+'Calculations II'!AM9+'Calculations II'!AM36+'Calculations II'!AM37+'Calculations II'!AM64+'Calculations II'!AM65</f>
        <v>0</v>
      </c>
      <c r="N180" s="52">
        <f>N93+'Calculations II'!AN8+'Calculations II'!AN9+'Calculations II'!AN36+'Calculations II'!AN37+'Calculations II'!AN64+'Calculations II'!AN65</f>
        <v>11000000</v>
      </c>
      <c r="O180" s="52">
        <f>O93+'Calculations II'!AO8+'Calculations II'!AO9+'Calculations II'!AO36+'Calculations II'!AO37+'Calculations II'!AO64+'Calculations II'!AO65</f>
        <v>0</v>
      </c>
      <c r="P180" s="52">
        <f>P93+'Calculations II'!AP8+'Calculations II'!AP9+'Calculations II'!AP36+'Calculations II'!AP37+'Calculations II'!AP64+'Calculations II'!AP65</f>
        <v>0</v>
      </c>
      <c r="Q180" s="52">
        <f>Q93+'Calculations II'!AQ8+'Calculations II'!AQ9+'Calculations II'!AQ36+'Calculations II'!AQ37+'Calculations II'!AQ64+'Calculations II'!AQ65</f>
        <v>0</v>
      </c>
      <c r="R180" s="52">
        <f>R93+'Calculations II'!AR8+'Calculations II'!AR9+'Calculations II'!AR36+'Calculations II'!AR37+'Calculations II'!AR64+'Calculations II'!AR65</f>
        <v>0</v>
      </c>
      <c r="S180" s="52">
        <f>S93+'Calculations II'!AS8+'Calculations II'!AS9+'Calculations II'!AS36+'Calculations II'!AS37+'Calculations II'!AS64+'Calculations II'!AS65</f>
        <v>0</v>
      </c>
      <c r="T180" s="52">
        <f>T93+'Calculations II'!AT8+'Calculations II'!AT9+'Calculations II'!AT36+'Calculations II'!AT37+'Calculations II'!AT64+'Calculations II'!AT65</f>
        <v>0</v>
      </c>
      <c r="U180" s="52">
        <f>U93+'Calculations II'!AU8+'Calculations II'!AU9+'Calculations II'!AU36+'Calculations II'!AU37+'Calculations II'!AU64+'Calculations II'!AU65</f>
        <v>0</v>
      </c>
      <c r="V180" s="52">
        <f>V93+'Calculations II'!AV8+'Calculations II'!AV9+'Calculations II'!AV36+'Calculations II'!AV37+'Calculations II'!AV64+'Calculations II'!AV65</f>
        <v>0</v>
      </c>
      <c r="W180" s="75">
        <f>W93+'Calculations II'!AW8+'Calculations II'!AW9+'Calculations II'!AW36+'Calculations II'!AW37+'Calculations II'!AW64+'Calculations II'!AW65</f>
        <v>0</v>
      </c>
    </row>
    <row r="181" spans="2:23" ht="16" x14ac:dyDescent="0.2">
      <c r="B181" s="288" t="s">
        <v>28</v>
      </c>
      <c r="C181" s="53" t="s">
        <v>26</v>
      </c>
      <c r="D181" s="52">
        <f>D94*(1+'Calculations II'!AD$6+'Calculations II'!AD$34+'Calculations II'!AD$62)</f>
        <v>-94180407.631470576</v>
      </c>
      <c r="E181" s="52">
        <f>E94*(1+'Calculations II'!AE$6+'Calculations II'!AE$34+'Calculations II'!AE$62)</f>
        <v>-97874126.315975964</v>
      </c>
      <c r="F181" s="52">
        <f>F94*(1+'Calculations II'!AF$6+'Calculations II'!AF$34+'Calculations II'!AF$62)</f>
        <v>-76977907.548747659</v>
      </c>
      <c r="G181" s="52">
        <f>G94*(1+'Calculations II'!AG$6+'Calculations II'!AG$34+'Calculations II'!AG$62)</f>
        <v>-78979333.145015106</v>
      </c>
      <c r="H181" s="52">
        <f>H94*(1+'Calculations II'!AH$6+'Calculations II'!AH$34+'Calculations II'!AH$62)</f>
        <v>-81032795.806785509</v>
      </c>
      <c r="I181" s="52">
        <f>I94*(1+'Calculations II'!AI$6+'Calculations II'!AI$34+'Calculations II'!AI$62)</f>
        <v>-83139648.497761935</v>
      </c>
      <c r="J181" s="52">
        <f>J94*(1+'Calculations II'!AJ$6+'Calculations II'!AJ$34+'Calculations II'!AJ$62)</f>
        <v>-85301279.358703747</v>
      </c>
      <c r="K181" s="52">
        <f>K94*(1+'Calculations II'!AK$6+'Calculations II'!AK$34+'Calculations II'!AK$62)</f>
        <v>-87519112.62203002</v>
      </c>
      <c r="L181" s="52">
        <f>L94*(1+'Calculations II'!AL$6+'Calculations II'!AL$34+'Calculations II'!AL$62)</f>
        <v>-89794609.550202817</v>
      </c>
      <c r="M181" s="52">
        <f>M94*(1+'Calculations II'!AM$6+'Calculations II'!AM$34+'Calculations II'!AM$62)</f>
        <v>-92129269.398508087</v>
      </c>
      <c r="N181" s="52">
        <f>N94*(1+'Calculations II'!AN$6+'Calculations II'!AN$34+'Calculations II'!AN$62)</f>
        <v>-94524630.402869299</v>
      </c>
      <c r="O181" s="52">
        <f>O94*(1+'Calculations II'!AO$6+'Calculations II'!AO$34+'Calculations II'!AO$62)</f>
        <v>-96982270.793343902</v>
      </c>
      <c r="P181" s="52">
        <f>P94*(1+'Calculations II'!AP$6+'Calculations II'!AP$34+'Calculations II'!AP$62)</f>
        <v>-99503809.83397086</v>
      </c>
      <c r="Q181" s="52">
        <f>Q94*(1+'Calculations II'!AQ$6+'Calculations II'!AQ$34+'Calculations II'!AQ$62)</f>
        <v>-102090908.88965409</v>
      </c>
      <c r="R181" s="52">
        <f>R94*(1+'Calculations II'!AR$6+'Calculations II'!AR$34+'Calculations II'!AR$62)</f>
        <v>-104745272.52078509</v>
      </c>
      <c r="S181" s="52">
        <f>S94*(1+'Calculations II'!AS$6+'Calculations II'!AS$34+'Calculations II'!AS$62)</f>
        <v>-107468649.60632552</v>
      </c>
      <c r="T181" s="52">
        <f>T94*(1+'Calculations II'!AT$6+'Calculations II'!AT$34+'Calculations II'!AT$62)</f>
        <v>-110262834.49608999</v>
      </c>
      <c r="U181" s="52">
        <f>U94*(1+'Calculations II'!AU$6+'Calculations II'!AU$34+'Calculations II'!AU$62)</f>
        <v>-113129668.19298832</v>
      </c>
      <c r="V181" s="52">
        <f>V94*(1+'Calculations II'!AV$6+'Calculations II'!AV$34+'Calculations II'!AV$62)</f>
        <v>-116071039.56600603</v>
      </c>
      <c r="W181" s="75">
        <f>W94*(1+'Calculations II'!AW$6+'Calculations II'!AW$34+'Calculations II'!AW$62)</f>
        <v>-241274084.24090695</v>
      </c>
    </row>
    <row r="182" spans="2:23" x14ac:dyDescent="0.2">
      <c r="B182" s="289"/>
      <c r="C182" s="16" t="s">
        <v>25</v>
      </c>
      <c r="D182" s="52">
        <f>D95</f>
        <v>0</v>
      </c>
      <c r="E182" s="52">
        <f t="shared" ref="E182:W182" si="38">E95</f>
        <v>0</v>
      </c>
      <c r="F182" s="52">
        <f t="shared" si="38"/>
        <v>0</v>
      </c>
      <c r="G182" s="52">
        <f t="shared" si="38"/>
        <v>0</v>
      </c>
      <c r="H182" s="52">
        <f t="shared" si="38"/>
        <v>0</v>
      </c>
      <c r="I182" s="52">
        <f t="shared" si="38"/>
        <v>0</v>
      </c>
      <c r="J182" s="52">
        <f t="shared" si="38"/>
        <v>0</v>
      </c>
      <c r="K182" s="52">
        <f t="shared" si="38"/>
        <v>0</v>
      </c>
      <c r="L182" s="52">
        <f t="shared" si="38"/>
        <v>0</v>
      </c>
      <c r="M182" s="52">
        <f t="shared" si="38"/>
        <v>0</v>
      </c>
      <c r="N182" s="52">
        <f t="shared" si="38"/>
        <v>0</v>
      </c>
      <c r="O182" s="52">
        <f t="shared" si="38"/>
        <v>0</v>
      </c>
      <c r="P182" s="52">
        <f t="shared" si="38"/>
        <v>0</v>
      </c>
      <c r="Q182" s="52">
        <f t="shared" si="38"/>
        <v>0</v>
      </c>
      <c r="R182" s="52">
        <f t="shared" si="38"/>
        <v>0</v>
      </c>
      <c r="S182" s="52">
        <f t="shared" si="38"/>
        <v>0</v>
      </c>
      <c r="T182" s="52">
        <f t="shared" si="38"/>
        <v>0</v>
      </c>
      <c r="U182" s="52">
        <f t="shared" si="38"/>
        <v>0</v>
      </c>
      <c r="V182" s="52">
        <f t="shared" si="38"/>
        <v>0</v>
      </c>
      <c r="W182" s="75">
        <f t="shared" si="38"/>
        <v>0</v>
      </c>
    </row>
    <row r="183" spans="2:23" x14ac:dyDescent="0.2">
      <c r="B183" s="289"/>
      <c r="C183" s="16" t="s">
        <v>24</v>
      </c>
      <c r="D183" s="52">
        <f>D96</f>
        <v>0</v>
      </c>
      <c r="E183" s="52">
        <f t="shared" ref="E183:W183" si="39">E96</f>
        <v>0</v>
      </c>
      <c r="F183" s="52">
        <f t="shared" si="39"/>
        <v>0</v>
      </c>
      <c r="G183" s="52">
        <f t="shared" si="39"/>
        <v>0</v>
      </c>
      <c r="H183" s="52">
        <f t="shared" si="39"/>
        <v>0</v>
      </c>
      <c r="I183" s="52">
        <f t="shared" si="39"/>
        <v>0</v>
      </c>
      <c r="J183" s="52">
        <f t="shared" si="39"/>
        <v>0</v>
      </c>
      <c r="K183" s="52">
        <f t="shared" si="39"/>
        <v>0</v>
      </c>
      <c r="L183" s="52">
        <f t="shared" si="39"/>
        <v>0</v>
      </c>
      <c r="M183" s="52">
        <f t="shared" si="39"/>
        <v>0</v>
      </c>
      <c r="N183" s="52">
        <f t="shared" si="39"/>
        <v>0</v>
      </c>
      <c r="O183" s="52">
        <f t="shared" si="39"/>
        <v>0</v>
      </c>
      <c r="P183" s="52">
        <f t="shared" si="39"/>
        <v>0</v>
      </c>
      <c r="Q183" s="52">
        <f t="shared" si="39"/>
        <v>0</v>
      </c>
      <c r="R183" s="52">
        <f t="shared" si="39"/>
        <v>0</v>
      </c>
      <c r="S183" s="52">
        <f t="shared" si="39"/>
        <v>0</v>
      </c>
      <c r="T183" s="52">
        <f t="shared" si="39"/>
        <v>0</v>
      </c>
      <c r="U183" s="52">
        <f t="shared" si="39"/>
        <v>0</v>
      </c>
      <c r="V183" s="52">
        <f t="shared" si="39"/>
        <v>0</v>
      </c>
      <c r="W183" s="75">
        <f t="shared" si="39"/>
        <v>0</v>
      </c>
    </row>
    <row r="184" spans="2:23" ht="16" x14ac:dyDescent="0.2">
      <c r="B184" s="288" t="s">
        <v>29</v>
      </c>
      <c r="C184" s="53" t="s">
        <v>26</v>
      </c>
      <c r="D184" s="52">
        <f>D97*(1+'Calculations II'!AD$7+'Calculations II'!AD$35+'Calculations II'!AD$63)</f>
        <v>-94180407.631470576</v>
      </c>
      <c r="E184" s="52">
        <f>E97*(1+'Calculations II'!AE$7+'Calculations II'!AE$35+'Calculations II'!AE$63)</f>
        <v>-97874126.315975964</v>
      </c>
      <c r="F184" s="52">
        <f>F97*(1+'Calculations II'!AF$7+'Calculations II'!AF$35+'Calculations II'!AF$63)</f>
        <v>-101712784.24050587</v>
      </c>
      <c r="G184" s="52">
        <f>G97*(1+'Calculations II'!AG$7+'Calculations II'!AG$35+'Calculations II'!AG$63)</f>
        <v>-105702071.12469192</v>
      </c>
      <c r="H184" s="52">
        <f>H97*(1+'Calculations II'!AH$7+'Calculations II'!AH$35+'Calculations II'!AH$63)</f>
        <v>-109847900.12158926</v>
      </c>
      <c r="I184" s="52">
        <f>I97*(1+'Calculations II'!AI$7+'Calculations II'!AI$35+'Calculations II'!AI$63)</f>
        <v>-114156416.59439982</v>
      </c>
      <c r="J184" s="52">
        <f>J97*(1+'Calculations II'!AJ$7+'Calculations II'!AJ$35+'Calculations II'!AJ$63)</f>
        <v>-118634007.23803967</v>
      </c>
      <c r="K184" s="52">
        <f>K97*(1+'Calculations II'!AK$7+'Calculations II'!AK$35+'Calculations II'!AK$63)</f>
        <v>-123287309.55910179</v>
      </c>
      <c r="L184" s="52">
        <f>L97*(1+'Calculations II'!AL$7+'Calculations II'!AL$35+'Calculations II'!AL$63)</f>
        <v>-128123221.72829944</v>
      </c>
      <c r="M184" s="52">
        <f>M97*(1+'Calculations II'!AM$7+'Calculations II'!AM$35+'Calculations II'!AM$63)</f>
        <v>-133148912.82002781</v>
      </c>
      <c r="N184" s="52">
        <f>N97*(1+'Calculations II'!AN$7+'Calculations II'!AN$35+'Calculations II'!AN$63)</f>
        <v>-138371833.45425791</v>
      </c>
      <c r="O184" s="52">
        <f>O97*(1+'Calculations II'!AO$7+'Calculations II'!AO$35+'Calculations II'!AO$63)</f>
        <v>-143799726.8565737</v>
      </c>
      <c r="P184" s="52">
        <f>P97*(1+'Calculations II'!AP$7+'Calculations II'!AP$35+'Calculations II'!AP$63)</f>
        <v>-149440640.35278609</v>
      </c>
      <c r="Q184" s="52">
        <f>Q97*(1+'Calculations II'!AQ$7+'Calculations II'!AQ$35+'Calculations II'!AQ$63)</f>
        <v>-155302937.31520233</v>
      </c>
      <c r="R184" s="52">
        <f>R97*(1+'Calculations II'!AR$7+'Calculations II'!AR$35+'Calculations II'!AR$63)</f>
        <v>-161395309.57830101</v>
      </c>
      <c r="S184" s="52">
        <f>S97*(1+'Calculations II'!AS$7+'Calculations II'!AS$35+'Calculations II'!AS$63)</f>
        <v>-167726790.34226102</v>
      </c>
      <c r="T184" s="52">
        <f>T97*(1+'Calculations II'!AT$7+'Calculations II'!AT$35+'Calculations II'!AT$63)</f>
        <v>-174306767.58351693</v>
      </c>
      <c r="U184" s="52">
        <f>U97*(1+'Calculations II'!AU$7+'Calculations II'!AU$35+'Calculations II'!AU$63)</f>
        <v>-181144997.99226835</v>
      </c>
      <c r="V184" s="52">
        <f>V97*(1+'Calculations II'!AV$7+'Calculations II'!AV$35+'Calculations II'!AV$63)</f>
        <v>-188251621.45765248</v>
      </c>
      <c r="W184" s="75">
        <f>W97*(1+'Calculations II'!AW$7+'Calculations II'!AW$35+'Calculations II'!AW$63)</f>
        <v>-398949790.14937723</v>
      </c>
    </row>
    <row r="185" spans="2:23" x14ac:dyDescent="0.2">
      <c r="B185" s="289"/>
      <c r="C185" s="16" t="s">
        <v>25</v>
      </c>
      <c r="D185" s="52">
        <f>D98</f>
        <v>0</v>
      </c>
      <c r="E185" s="52">
        <f t="shared" ref="E185:W185" si="40">E98</f>
        <v>0</v>
      </c>
      <c r="F185" s="52">
        <f t="shared" si="40"/>
        <v>0</v>
      </c>
      <c r="G185" s="52">
        <f t="shared" si="40"/>
        <v>0</v>
      </c>
      <c r="H185" s="52">
        <f t="shared" si="40"/>
        <v>0</v>
      </c>
      <c r="I185" s="52">
        <f t="shared" si="40"/>
        <v>0</v>
      </c>
      <c r="J185" s="52">
        <f t="shared" si="40"/>
        <v>0</v>
      </c>
      <c r="K185" s="52">
        <f t="shared" si="40"/>
        <v>0</v>
      </c>
      <c r="L185" s="52">
        <f t="shared" si="40"/>
        <v>0</v>
      </c>
      <c r="M185" s="52">
        <f t="shared" si="40"/>
        <v>0</v>
      </c>
      <c r="N185" s="52">
        <f t="shared" si="40"/>
        <v>0</v>
      </c>
      <c r="O185" s="52">
        <f t="shared" si="40"/>
        <v>0</v>
      </c>
      <c r="P185" s="52">
        <f t="shared" si="40"/>
        <v>0</v>
      </c>
      <c r="Q185" s="52">
        <f t="shared" si="40"/>
        <v>0</v>
      </c>
      <c r="R185" s="52">
        <f t="shared" si="40"/>
        <v>0</v>
      </c>
      <c r="S185" s="52">
        <f t="shared" si="40"/>
        <v>0</v>
      </c>
      <c r="T185" s="52">
        <f t="shared" si="40"/>
        <v>0</v>
      </c>
      <c r="U185" s="52">
        <f t="shared" si="40"/>
        <v>0</v>
      </c>
      <c r="V185" s="52">
        <f t="shared" si="40"/>
        <v>0</v>
      </c>
      <c r="W185" s="75">
        <f t="shared" si="40"/>
        <v>0</v>
      </c>
    </row>
    <row r="186" spans="2:23" x14ac:dyDescent="0.2">
      <c r="B186" s="289"/>
      <c r="C186" s="16" t="s">
        <v>24</v>
      </c>
      <c r="D186" s="52">
        <f>D99</f>
        <v>0</v>
      </c>
      <c r="E186" s="52">
        <f t="shared" ref="E186:W186" si="41">E99</f>
        <v>0</v>
      </c>
      <c r="F186" s="52">
        <f t="shared" si="41"/>
        <v>0</v>
      </c>
      <c r="G186" s="52">
        <f t="shared" si="41"/>
        <v>0</v>
      </c>
      <c r="H186" s="52">
        <f t="shared" si="41"/>
        <v>0</v>
      </c>
      <c r="I186" s="52">
        <f t="shared" si="41"/>
        <v>0</v>
      </c>
      <c r="J186" s="52">
        <f t="shared" si="41"/>
        <v>0</v>
      </c>
      <c r="K186" s="52">
        <f t="shared" si="41"/>
        <v>0</v>
      </c>
      <c r="L186" s="52">
        <f t="shared" si="41"/>
        <v>0</v>
      </c>
      <c r="M186" s="52">
        <f t="shared" si="41"/>
        <v>0</v>
      </c>
      <c r="N186" s="52">
        <f t="shared" si="41"/>
        <v>0</v>
      </c>
      <c r="O186" s="52">
        <f t="shared" si="41"/>
        <v>0</v>
      </c>
      <c r="P186" s="52">
        <f t="shared" si="41"/>
        <v>0</v>
      </c>
      <c r="Q186" s="52">
        <f t="shared" si="41"/>
        <v>0</v>
      </c>
      <c r="R186" s="52">
        <f t="shared" si="41"/>
        <v>0</v>
      </c>
      <c r="S186" s="52">
        <f t="shared" si="41"/>
        <v>0</v>
      </c>
      <c r="T186" s="52">
        <f t="shared" si="41"/>
        <v>0</v>
      </c>
      <c r="U186" s="52">
        <f t="shared" si="41"/>
        <v>0</v>
      </c>
      <c r="V186" s="52">
        <f t="shared" si="41"/>
        <v>0</v>
      </c>
      <c r="W186" s="75">
        <f t="shared" si="41"/>
        <v>0</v>
      </c>
    </row>
    <row r="187" spans="2:23" ht="16" x14ac:dyDescent="0.2">
      <c r="B187" s="288" t="s">
        <v>30</v>
      </c>
      <c r="C187" s="53" t="s">
        <v>26</v>
      </c>
      <c r="D187" s="52">
        <f>D100*(1+'Calculations II'!AD$6+'Calculations II'!AD$34+'Calculations II'!AD$62)</f>
        <v>0</v>
      </c>
      <c r="E187" s="52">
        <f>E100*(1+'Calculations II'!AE$6+'Calculations II'!AE$34+'Calculations II'!AE$62)</f>
        <v>0</v>
      </c>
      <c r="F187" s="52">
        <f>F100*(1+'Calculations II'!AF$6+'Calculations II'!AF$34+'Calculations II'!AF$62)</f>
        <v>0</v>
      </c>
      <c r="G187" s="52">
        <f>G100*(1+'Calculations II'!AG$6+'Calculations II'!AG$34+'Calculations II'!AG$62)</f>
        <v>0</v>
      </c>
      <c r="H187" s="52">
        <f>H100*(1+'Calculations II'!AH$6+'Calculations II'!AH$34+'Calculations II'!AH$62)</f>
        <v>0</v>
      </c>
      <c r="I187" s="52">
        <f>I100*(1+'Calculations II'!AI$6+'Calculations II'!AI$34+'Calculations II'!AI$62)</f>
        <v>0</v>
      </c>
      <c r="J187" s="52">
        <f>J100*(1+'Calculations II'!AJ$6+'Calculations II'!AJ$34+'Calculations II'!AJ$62)</f>
        <v>0</v>
      </c>
      <c r="K187" s="52">
        <f>K100*(1+'Calculations II'!AK$6+'Calculations II'!AK$34+'Calculations II'!AK$62)</f>
        <v>0</v>
      </c>
      <c r="L187" s="52">
        <f>L100*(1+'Calculations II'!AL$6+'Calculations II'!AL$34+'Calculations II'!AL$62)</f>
        <v>0</v>
      </c>
      <c r="M187" s="52">
        <f>M100*(1+'Calculations II'!AM$6+'Calculations II'!AM$34+'Calculations II'!AM$62)</f>
        <v>0</v>
      </c>
      <c r="N187" s="52">
        <f>N100*(1+'Calculations II'!AN$6+'Calculations II'!AN$34+'Calculations II'!AN$62)</f>
        <v>0</v>
      </c>
      <c r="O187" s="52">
        <f>O100*(1+'Calculations II'!AO$6+'Calculations II'!AO$34+'Calculations II'!AO$62)</f>
        <v>0</v>
      </c>
      <c r="P187" s="52">
        <f>P100*(1+'Calculations II'!AP$6+'Calculations II'!AP$34+'Calculations II'!AP$62)</f>
        <v>0</v>
      </c>
      <c r="Q187" s="52">
        <f>Q100*(1+'Calculations II'!AQ$6+'Calculations II'!AQ$34+'Calculations II'!AQ$62)</f>
        <v>0</v>
      </c>
      <c r="R187" s="52">
        <f>R100*(1+'Calculations II'!AR$6+'Calculations II'!AR$34+'Calculations II'!AR$62)</f>
        <v>0</v>
      </c>
      <c r="S187" s="52">
        <f>S100*(1+'Calculations II'!AS$6+'Calculations II'!AS$34+'Calculations II'!AS$62)</f>
        <v>0</v>
      </c>
      <c r="T187" s="52">
        <f>T100*(1+'Calculations II'!AT$6+'Calculations II'!AT$34+'Calculations II'!AT$62)</f>
        <v>0</v>
      </c>
      <c r="U187" s="52">
        <f>U100*(1+'Calculations II'!AU$6+'Calculations II'!AU$34+'Calculations II'!AU$62)</f>
        <v>0</v>
      </c>
      <c r="V187" s="52">
        <f>V100*(1+'Calculations II'!AV$6+'Calculations II'!AV$34+'Calculations II'!AV$62)</f>
        <v>0</v>
      </c>
      <c r="W187" s="75">
        <f>W100*(1+'Calculations II'!AW$6+'Calculations II'!AW$34+'Calculations II'!AW$62)</f>
        <v>0</v>
      </c>
    </row>
    <row r="188" spans="2:23" x14ac:dyDescent="0.2">
      <c r="B188" s="289"/>
      <c r="C188" s="16" t="s">
        <v>25</v>
      </c>
      <c r="D188" s="52">
        <f>D101</f>
        <v>0</v>
      </c>
      <c r="E188" s="52">
        <f t="shared" ref="E188:W188" si="42">E101</f>
        <v>2293541.5591276055</v>
      </c>
      <c r="F188" s="52">
        <f t="shared" si="42"/>
        <v>4633823.9105590088</v>
      </c>
      <c r="G188" s="52">
        <f t="shared" si="42"/>
        <v>4680564.7028628066</v>
      </c>
      <c r="H188" s="52">
        <f t="shared" si="42"/>
        <v>4680564.7028628066</v>
      </c>
      <c r="I188" s="52">
        <f t="shared" si="42"/>
        <v>4680564.7028628066</v>
      </c>
      <c r="J188" s="52">
        <f t="shared" si="42"/>
        <v>4680564.7028628066</v>
      </c>
      <c r="K188" s="52">
        <f t="shared" si="42"/>
        <v>4680564.7028628066</v>
      </c>
      <c r="L188" s="52">
        <f t="shared" si="42"/>
        <v>4680564.7028628066</v>
      </c>
      <c r="M188" s="52">
        <f t="shared" si="42"/>
        <v>4680564.7028628066</v>
      </c>
      <c r="N188" s="52">
        <f t="shared" si="42"/>
        <v>4680564.7028628066</v>
      </c>
      <c r="O188" s="52">
        <f t="shared" si="42"/>
        <v>4680564.7028628066</v>
      </c>
      <c r="P188" s="52">
        <f t="shared" si="42"/>
        <v>4680564.7028628066</v>
      </c>
      <c r="Q188" s="52">
        <f t="shared" si="42"/>
        <v>4680564.7028628066</v>
      </c>
      <c r="R188" s="52">
        <f t="shared" si="42"/>
        <v>4680564.7028628066</v>
      </c>
      <c r="S188" s="52">
        <f t="shared" si="42"/>
        <v>4680564.7028628066</v>
      </c>
      <c r="T188" s="52">
        <f t="shared" si="42"/>
        <v>4680564.7028628066</v>
      </c>
      <c r="U188" s="52">
        <f t="shared" si="42"/>
        <v>4680564.7028628066</v>
      </c>
      <c r="V188" s="52">
        <f t="shared" si="42"/>
        <v>4680564.7028628066</v>
      </c>
      <c r="W188" s="75">
        <f t="shared" si="42"/>
        <v>4680564.7028628066</v>
      </c>
    </row>
    <row r="189" spans="2:23" x14ac:dyDescent="0.2">
      <c r="B189" s="289"/>
      <c r="C189" s="16" t="s">
        <v>24</v>
      </c>
      <c r="D189" s="52">
        <f>D102</f>
        <v>0</v>
      </c>
      <c r="E189" s="52">
        <f t="shared" ref="E189:W189" si="43">E102</f>
        <v>0</v>
      </c>
      <c r="F189" s="52">
        <f t="shared" si="43"/>
        <v>0</v>
      </c>
      <c r="G189" s="52">
        <f t="shared" si="43"/>
        <v>0</v>
      </c>
      <c r="H189" s="52">
        <f t="shared" si="43"/>
        <v>0</v>
      </c>
      <c r="I189" s="52">
        <f t="shared" si="43"/>
        <v>0</v>
      </c>
      <c r="J189" s="52">
        <f t="shared" si="43"/>
        <v>0</v>
      </c>
      <c r="K189" s="52">
        <f t="shared" si="43"/>
        <v>0</v>
      </c>
      <c r="L189" s="52">
        <f t="shared" si="43"/>
        <v>0</v>
      </c>
      <c r="M189" s="52">
        <f t="shared" si="43"/>
        <v>0</v>
      </c>
      <c r="N189" s="52">
        <f t="shared" si="43"/>
        <v>0</v>
      </c>
      <c r="O189" s="52">
        <f t="shared" si="43"/>
        <v>0</v>
      </c>
      <c r="P189" s="52">
        <f t="shared" si="43"/>
        <v>0</v>
      </c>
      <c r="Q189" s="52">
        <f t="shared" si="43"/>
        <v>0</v>
      </c>
      <c r="R189" s="52">
        <f t="shared" si="43"/>
        <v>0</v>
      </c>
      <c r="S189" s="52">
        <f t="shared" si="43"/>
        <v>0</v>
      </c>
      <c r="T189" s="52">
        <f t="shared" si="43"/>
        <v>0</v>
      </c>
      <c r="U189" s="52">
        <f t="shared" si="43"/>
        <v>0</v>
      </c>
      <c r="V189" s="52">
        <f t="shared" si="43"/>
        <v>0</v>
      </c>
      <c r="W189" s="75">
        <f t="shared" si="43"/>
        <v>0</v>
      </c>
    </row>
    <row r="190" spans="2:23" ht="16" x14ac:dyDescent="0.2">
      <c r="B190" s="288" t="s">
        <v>31</v>
      </c>
      <c r="C190" s="53" t="s">
        <v>26</v>
      </c>
      <c r="D190" s="52">
        <f>D103*(1+'Calculations II'!AD$7+'Calculations II'!AD$35+'Calculations II'!AD$63)</f>
        <v>0</v>
      </c>
      <c r="E190" s="52">
        <f>E103*(1+'Calculations II'!AE$7+'Calculations II'!AE$35+'Calculations II'!AE$63)</f>
        <v>0</v>
      </c>
      <c r="F190" s="52">
        <f>F103*(1+'Calculations II'!AF$7+'Calculations II'!AF$35+'Calculations II'!AF$63)</f>
        <v>0</v>
      </c>
      <c r="G190" s="52">
        <f>G103*(1+'Calculations II'!AG$7+'Calculations II'!AG$35+'Calculations II'!AG$63)</f>
        <v>0</v>
      </c>
      <c r="H190" s="52">
        <f>H103*(1+'Calculations II'!AH$7+'Calculations II'!AH$35+'Calculations II'!AH$63)</f>
        <v>0</v>
      </c>
      <c r="I190" s="52">
        <f>I103*(1+'Calculations II'!AI$7+'Calculations II'!AI$35+'Calculations II'!AI$63)</f>
        <v>0</v>
      </c>
      <c r="J190" s="52">
        <f>J103*(1+'Calculations II'!AJ$7+'Calculations II'!AJ$35+'Calculations II'!AJ$63)</f>
        <v>0</v>
      </c>
      <c r="K190" s="52">
        <f>K103*(1+'Calculations II'!AK$7+'Calculations II'!AK$35+'Calculations II'!AK$63)</f>
        <v>0</v>
      </c>
      <c r="L190" s="52">
        <f>L103*(1+'Calculations II'!AL$7+'Calculations II'!AL$35+'Calculations II'!AL$63)</f>
        <v>0</v>
      </c>
      <c r="M190" s="52">
        <f>M103*(1+'Calculations II'!AM$7+'Calculations II'!AM$35+'Calculations II'!AM$63)</f>
        <v>0</v>
      </c>
      <c r="N190" s="52">
        <f>N103*(1+'Calculations II'!AN$7+'Calculations II'!AN$35+'Calculations II'!AN$63)</f>
        <v>0</v>
      </c>
      <c r="O190" s="52">
        <f>O103*(1+'Calculations II'!AO$7+'Calculations II'!AO$35+'Calculations II'!AO$63)</f>
        <v>0</v>
      </c>
      <c r="P190" s="52">
        <f>P103*(1+'Calculations II'!AP$7+'Calculations II'!AP$35+'Calculations II'!AP$63)</f>
        <v>0</v>
      </c>
      <c r="Q190" s="52">
        <f>Q103*(1+'Calculations II'!AQ$7+'Calculations II'!AQ$35+'Calculations II'!AQ$63)</f>
        <v>0</v>
      </c>
      <c r="R190" s="52">
        <f>R103*(1+'Calculations II'!AR$7+'Calculations II'!AR$35+'Calculations II'!AR$63)</f>
        <v>0</v>
      </c>
      <c r="S190" s="52">
        <f>S103*(1+'Calculations II'!AS$7+'Calculations II'!AS$35+'Calculations II'!AS$63)</f>
        <v>0</v>
      </c>
      <c r="T190" s="52">
        <f>T103*(1+'Calculations II'!AT$7+'Calculations II'!AT$35+'Calculations II'!AT$63)</f>
        <v>0</v>
      </c>
      <c r="U190" s="52">
        <f>U103*(1+'Calculations II'!AU$7+'Calculations II'!AU$35+'Calculations II'!AU$63)</f>
        <v>0</v>
      </c>
      <c r="V190" s="52">
        <f>V103*(1+'Calculations II'!AV$7+'Calculations II'!AV$35+'Calculations II'!AV$63)</f>
        <v>0</v>
      </c>
      <c r="W190" s="75">
        <f>W103*(1+'Calculations II'!AW$7+'Calculations II'!AW$35+'Calculations II'!AW$63)</f>
        <v>0</v>
      </c>
    </row>
    <row r="191" spans="2:23" x14ac:dyDescent="0.2">
      <c r="B191" s="289"/>
      <c r="C191" s="16" t="s">
        <v>25</v>
      </c>
      <c r="D191" s="52">
        <f>D104</f>
        <v>21928930.208595</v>
      </c>
      <c r="E191" s="52">
        <f t="shared" ref="E191:W191" si="44">E104</f>
        <v>21988191.567942601</v>
      </c>
      <c r="F191" s="52">
        <f t="shared" si="44"/>
        <v>11150315.041590806</v>
      </c>
      <c r="G191" s="52">
        <f t="shared" si="44"/>
        <v>11247272.83556517</v>
      </c>
      <c r="H191" s="52">
        <f t="shared" si="44"/>
        <v>12007821.832839562</v>
      </c>
      <c r="I191" s="52">
        <f t="shared" si="44"/>
        <v>12110487.856729258</v>
      </c>
      <c r="J191" s="52">
        <f t="shared" si="44"/>
        <v>12213153.88061896</v>
      </c>
      <c r="K191" s="52">
        <f t="shared" si="44"/>
        <v>12315819.904508656</v>
      </c>
      <c r="L191" s="52">
        <f t="shared" si="44"/>
        <v>13104910.051359721</v>
      </c>
      <c r="M191" s="52">
        <f t="shared" si="44"/>
        <v>13246166.031076033</v>
      </c>
      <c r="N191" s="52">
        <f t="shared" si="44"/>
        <v>13354540.284881065</v>
      </c>
      <c r="O191" s="52">
        <f t="shared" si="44"/>
        <v>13462914.538686097</v>
      </c>
      <c r="P191" s="52">
        <f t="shared" si="44"/>
        <v>14993053.923974009</v>
      </c>
      <c r="Q191" s="52">
        <f t="shared" si="44"/>
        <v>15148977.409758469</v>
      </c>
      <c r="R191" s="52">
        <f t="shared" si="44"/>
        <v>15268768.123394169</v>
      </c>
      <c r="S191" s="52">
        <f t="shared" si="44"/>
        <v>15388558.837029871</v>
      </c>
      <c r="T191" s="52">
        <f t="shared" si="44"/>
        <v>17714372.57623012</v>
      </c>
      <c r="U191" s="52">
        <f t="shared" si="44"/>
        <v>17892297.321116801</v>
      </c>
      <c r="V191" s="52">
        <f t="shared" si="44"/>
        <v>18029212.724498503</v>
      </c>
      <c r="W191" s="75">
        <f t="shared" si="44"/>
        <v>36551190.342152089</v>
      </c>
    </row>
    <row r="192" spans="2:23" x14ac:dyDescent="0.2">
      <c r="B192" s="289"/>
      <c r="C192" s="16" t="s">
        <v>24</v>
      </c>
      <c r="D192" s="52">
        <f>D105</f>
        <v>0</v>
      </c>
      <c r="E192" s="52">
        <f t="shared" ref="E192:W192" si="45">E105</f>
        <v>0</v>
      </c>
      <c r="F192" s="52">
        <f t="shared" si="45"/>
        <v>0</v>
      </c>
      <c r="G192" s="52">
        <f t="shared" si="45"/>
        <v>0</v>
      </c>
      <c r="H192" s="52">
        <f t="shared" si="45"/>
        <v>0</v>
      </c>
      <c r="I192" s="52">
        <f t="shared" si="45"/>
        <v>0</v>
      </c>
      <c r="J192" s="52">
        <f t="shared" si="45"/>
        <v>0</v>
      </c>
      <c r="K192" s="52">
        <f t="shared" si="45"/>
        <v>0</v>
      </c>
      <c r="L192" s="52">
        <f t="shared" si="45"/>
        <v>0</v>
      </c>
      <c r="M192" s="52">
        <f t="shared" si="45"/>
        <v>0</v>
      </c>
      <c r="N192" s="52">
        <f t="shared" si="45"/>
        <v>0</v>
      </c>
      <c r="O192" s="52">
        <f t="shared" si="45"/>
        <v>0</v>
      </c>
      <c r="P192" s="52">
        <f t="shared" si="45"/>
        <v>0</v>
      </c>
      <c r="Q192" s="52">
        <f t="shared" si="45"/>
        <v>0</v>
      </c>
      <c r="R192" s="52">
        <f t="shared" si="45"/>
        <v>0</v>
      </c>
      <c r="S192" s="52">
        <f t="shared" si="45"/>
        <v>0</v>
      </c>
      <c r="T192" s="52">
        <f t="shared" si="45"/>
        <v>0</v>
      </c>
      <c r="U192" s="52">
        <f t="shared" si="45"/>
        <v>0</v>
      </c>
      <c r="V192" s="52">
        <f t="shared" si="45"/>
        <v>0</v>
      </c>
      <c r="W192" s="75">
        <f t="shared" si="45"/>
        <v>0</v>
      </c>
    </row>
    <row r="193" spans="2:23" ht="16" x14ac:dyDescent="0.2">
      <c r="B193" s="288" t="s">
        <v>32</v>
      </c>
      <c r="C193" s="53" t="s">
        <v>26</v>
      </c>
      <c r="D193" s="52">
        <f>D106*(1+'Calculations II'!AD$6+'Calculations II'!AD$34+'Calculations II'!AD$62)</f>
        <v>32012764.387519851</v>
      </c>
      <c r="E193" s="52">
        <f>E106*(1+'Calculations II'!AE$6+'Calculations II'!AE$34+'Calculations II'!AE$62)</f>
        <v>32892238.120162416</v>
      </c>
      <c r="F193" s="52">
        <f>F106*(1+'Calculations II'!AF$6+'Calculations II'!AF$34+'Calculations II'!AF$62)</f>
        <v>25791286.021640185</v>
      </c>
      <c r="G193" s="52">
        <f>G106*(1+'Calculations II'!AG$6+'Calculations II'!AG$34+'Calculations II'!AG$62)</f>
        <v>26500172.548067704</v>
      </c>
      <c r="H193" s="52">
        <f>H106*(1+'Calculations II'!AH$6+'Calculations II'!AH$34+'Calculations II'!AH$62)</f>
        <v>28630002.798700832</v>
      </c>
      <c r="I193" s="52">
        <f>I106*(1+'Calculations II'!AI$6+'Calculations II'!AI$34+'Calculations II'!AI$62)</f>
        <v>29421636.073678404</v>
      </c>
      <c r="J193" s="52">
        <f>J106*(1+'Calculations II'!AJ$6+'Calculations II'!AJ$34+'Calculations II'!AJ$62)</f>
        <v>30231812.70558165</v>
      </c>
      <c r="K193" s="52">
        <f>K106*(1+'Calculations II'!AK$6+'Calculations II'!AK$34+'Calculations II'!AK$62)</f>
        <v>31062419.215822969</v>
      </c>
      <c r="L193" s="52">
        <f>L106*(1+'Calculations II'!AL$6+'Calculations II'!AL$34+'Calculations II'!AL$62)</f>
        <v>33674863.445191532</v>
      </c>
      <c r="M193" s="52">
        <f>M106*(1+'Calculations II'!AM$6+'Calculations II'!AM$34+'Calculations II'!AM$62)</f>
        <v>34599338.933072984</v>
      </c>
      <c r="N193" s="52">
        <f>N106*(1+'Calculations II'!AN$6+'Calculations II'!AN$34+'Calculations II'!AN$62)</f>
        <v>35553727.461416721</v>
      </c>
      <c r="O193" s="52">
        <f>O106*(1+'Calculations II'!AO$6+'Calculations II'!AO$34+'Calculations II'!AO$62)</f>
        <v>36534918.002327077</v>
      </c>
      <c r="P193" s="52">
        <f>P106*(1+'Calculations II'!AP$6+'Calculations II'!AP$34+'Calculations II'!AP$62)</f>
        <v>39755818.696878254</v>
      </c>
      <c r="Q193" s="52">
        <f>Q106*(1+'Calculations II'!AQ$6+'Calculations II'!AQ$34+'Calculations II'!AQ$62)</f>
        <v>40847036.227848507</v>
      </c>
      <c r="R193" s="52">
        <f>R106*(1+'Calculations II'!AR$6+'Calculations II'!AR$34+'Calculations II'!AR$62)</f>
        <v>41978135.627684526</v>
      </c>
      <c r="S193" s="52">
        <f>S106*(1+'Calculations II'!AS$6+'Calculations II'!AS$34+'Calculations II'!AS$62)</f>
        <v>43132450.322279975</v>
      </c>
      <c r="T193" s="52">
        <f>T106*(1+'Calculations II'!AT$6+'Calculations II'!AT$34+'Calculations II'!AT$62)</f>
        <v>47149202.523567334</v>
      </c>
      <c r="U193" s="52">
        <f>U106*(1+'Calculations II'!AU$6+'Calculations II'!AU$34+'Calculations II'!AU$62)</f>
        <v>48442118.964323923</v>
      </c>
      <c r="V193" s="52">
        <f>V106*(1+'Calculations II'!AV$6+'Calculations II'!AV$34+'Calculations II'!AV$62)</f>
        <v>49779146.857224718</v>
      </c>
      <c r="W193" s="75">
        <f>W106*(1+'Calculations II'!AW$6+'Calculations II'!AW$34+'Calculations II'!AW$62)</f>
        <v>107357641.96321702</v>
      </c>
    </row>
    <row r="194" spans="2:23" x14ac:dyDescent="0.2">
      <c r="B194" s="289"/>
      <c r="C194" s="16" t="s">
        <v>25</v>
      </c>
      <c r="D194" s="52">
        <f>D107</f>
        <v>0</v>
      </c>
      <c r="E194" s="52">
        <f t="shared" ref="E194:W194" si="46">E107</f>
        <v>0</v>
      </c>
      <c r="F194" s="52">
        <f t="shared" si="46"/>
        <v>53899.999999999993</v>
      </c>
      <c r="G194" s="52">
        <f t="shared" si="46"/>
        <v>107799.99999999999</v>
      </c>
      <c r="H194" s="52">
        <f t="shared" si="46"/>
        <v>107799.99999999999</v>
      </c>
      <c r="I194" s="52">
        <f t="shared" si="46"/>
        <v>107799.99999999999</v>
      </c>
      <c r="J194" s="52">
        <f t="shared" si="46"/>
        <v>107799.99999999999</v>
      </c>
      <c r="K194" s="52">
        <f t="shared" si="46"/>
        <v>107799.99999999999</v>
      </c>
      <c r="L194" s="52">
        <f t="shared" si="46"/>
        <v>107799.99999999999</v>
      </c>
      <c r="M194" s="52">
        <f t="shared" si="46"/>
        <v>107799.99999999999</v>
      </c>
      <c r="N194" s="52">
        <f t="shared" si="46"/>
        <v>107799.99999999999</v>
      </c>
      <c r="O194" s="52">
        <f t="shared" si="46"/>
        <v>107799.99999999999</v>
      </c>
      <c r="P194" s="52">
        <f t="shared" si="46"/>
        <v>107799.99999999999</v>
      </c>
      <c r="Q194" s="52">
        <f t="shared" si="46"/>
        <v>107799.99999999999</v>
      </c>
      <c r="R194" s="52">
        <f t="shared" si="46"/>
        <v>107799.99999999999</v>
      </c>
      <c r="S194" s="52">
        <f t="shared" si="46"/>
        <v>107799.99999999999</v>
      </c>
      <c r="T194" s="52">
        <f t="shared" si="46"/>
        <v>107799.99999999999</v>
      </c>
      <c r="U194" s="52">
        <f t="shared" si="46"/>
        <v>107799.99999999999</v>
      </c>
      <c r="V194" s="52">
        <f t="shared" si="46"/>
        <v>107799.99999999999</v>
      </c>
      <c r="W194" s="75">
        <f t="shared" si="46"/>
        <v>215600</v>
      </c>
    </row>
    <row r="195" spans="2:23" x14ac:dyDescent="0.2">
      <c r="B195" s="289"/>
      <c r="C195" s="16" t="s">
        <v>24</v>
      </c>
      <c r="D195" s="52">
        <f>D108</f>
        <v>0</v>
      </c>
      <c r="E195" s="52">
        <f t="shared" ref="E195:W195" si="47">E108</f>
        <v>275200</v>
      </c>
      <c r="F195" s="52">
        <f t="shared" si="47"/>
        <v>737600</v>
      </c>
      <c r="G195" s="52">
        <f t="shared" si="47"/>
        <v>812000</v>
      </c>
      <c r="H195" s="52">
        <f t="shared" si="47"/>
        <v>812000</v>
      </c>
      <c r="I195" s="52">
        <f t="shared" si="47"/>
        <v>812000</v>
      </c>
      <c r="J195" s="52">
        <f t="shared" si="47"/>
        <v>812000</v>
      </c>
      <c r="K195" s="52">
        <f t="shared" si="47"/>
        <v>812000</v>
      </c>
      <c r="L195" s="52">
        <f t="shared" si="47"/>
        <v>812000</v>
      </c>
      <c r="M195" s="52">
        <f t="shared" si="47"/>
        <v>812000</v>
      </c>
      <c r="N195" s="52">
        <f t="shared" si="47"/>
        <v>812000</v>
      </c>
      <c r="O195" s="52">
        <f t="shared" si="47"/>
        <v>812000</v>
      </c>
      <c r="P195" s="52">
        <f t="shared" si="47"/>
        <v>812000</v>
      </c>
      <c r="Q195" s="52">
        <f t="shared" si="47"/>
        <v>812000</v>
      </c>
      <c r="R195" s="52">
        <f t="shared" si="47"/>
        <v>812000</v>
      </c>
      <c r="S195" s="52">
        <f t="shared" si="47"/>
        <v>812000</v>
      </c>
      <c r="T195" s="52">
        <f t="shared" si="47"/>
        <v>812000</v>
      </c>
      <c r="U195" s="52">
        <f t="shared" si="47"/>
        <v>812000</v>
      </c>
      <c r="V195" s="52">
        <f t="shared" si="47"/>
        <v>812000</v>
      </c>
      <c r="W195" s="75">
        <f t="shared" si="47"/>
        <v>812000</v>
      </c>
    </row>
    <row r="196" spans="2:23" ht="16" x14ac:dyDescent="0.2">
      <c r="B196" s="288" t="s">
        <v>33</v>
      </c>
      <c r="C196" s="53" t="s">
        <v>26</v>
      </c>
      <c r="D196" s="52">
        <f>D109*(1+'Calculations II'!AD$7+'Calculations II'!AD$35+'Calculations II'!AD$63)</f>
        <v>32012764.387519851</v>
      </c>
      <c r="E196" s="52">
        <f>E109*(1+'Calculations II'!AE$7+'Calculations II'!AE$35+'Calculations II'!AE$63)</f>
        <v>32892238.120162416</v>
      </c>
      <c r="F196" s="52">
        <f>F109*(1+'Calculations II'!AF$7+'Calculations II'!AF$35+'Calculations II'!AF$63)</f>
        <v>33790367.392537981</v>
      </c>
      <c r="G196" s="52">
        <f>G109*(1+'Calculations II'!AG$7+'Calculations II'!AG$35+'Calculations II'!AG$63)</f>
        <v>34715396.270664938</v>
      </c>
      <c r="H196" s="52">
        <f>H109*(1+'Calculations II'!AH$7+'Calculations II'!AH$35+'Calculations II'!AH$63)</f>
        <v>38022913.594925851</v>
      </c>
      <c r="I196" s="52">
        <f>I109*(1+'Calculations II'!AI$7+'Calculations II'!AI$35+'Calculations II'!AI$63)</f>
        <v>39069560.24310872</v>
      </c>
      <c r="J196" s="52">
        <f>J109*(1+'Calculations II'!AJ$7+'Calculations II'!AJ$35+'Calculations II'!AJ$63)</f>
        <v>40141042.810926288</v>
      </c>
      <c r="K196" s="52">
        <f>K109*(1+'Calculations II'!AK$7+'Calculations II'!AK$35+'Calculations II'!AK$63)</f>
        <v>41238050.621076062</v>
      </c>
      <c r="L196" s="52">
        <f>L109*(1+'Calculations II'!AL$7+'Calculations II'!AL$35+'Calculations II'!AL$63)</f>
        <v>45534249.838849835</v>
      </c>
      <c r="M196" s="52">
        <f>M109*(1+'Calculations II'!AM$7+'Calculations II'!AM$35+'Calculations II'!AM$63)</f>
        <v>46777498.864214212</v>
      </c>
      <c r="N196" s="52">
        <f>N109*(1+'Calculations II'!AN$7+'Calculations II'!AN$35+'Calculations II'!AN$63)</f>
        <v>48060930.565720692</v>
      </c>
      <c r="O196" s="52">
        <f>O109*(1+'Calculations II'!AO$7+'Calculations II'!AO$35+'Calculations II'!AO$63)</f>
        <v>49380422.637174778</v>
      </c>
      <c r="P196" s="52">
        <f>P109*(1+'Calculations II'!AP$7+'Calculations II'!AP$35+'Calculations II'!AP$63)</f>
        <v>55059742.840219848</v>
      </c>
      <c r="Q196" s="52">
        <f>Q109*(1+'Calculations II'!AQ$7+'Calculations II'!AQ$35+'Calculations II'!AQ$63)</f>
        <v>56561717.900683396</v>
      </c>
      <c r="R196" s="52">
        <f>R109*(1+'Calculations II'!AR$7+'Calculations II'!AR$35+'Calculations II'!AR$63)</f>
        <v>58118494.368244506</v>
      </c>
      <c r="S196" s="52">
        <f>S109*(1+'Calculations II'!AS$7+'Calculations II'!AS$35+'Calculations II'!AS$63)</f>
        <v>59706003.454135723</v>
      </c>
      <c r="T196" s="52">
        <f>T109*(1+'Calculations II'!AT$7+'Calculations II'!AT$35+'Calculations II'!AT$63)</f>
        <v>67429135.234520018</v>
      </c>
      <c r="U196" s="52">
        <f>U109*(1+'Calculations II'!AU$7+'Calculations II'!AU$35+'Calculations II'!AU$63)</f>
        <v>69263241.095801085</v>
      </c>
      <c r="V196" s="52">
        <f>V109*(1+'Calculations II'!AV$7+'Calculations II'!AV$35+'Calculations II'!AV$63)</f>
        <v>71161362.689523503</v>
      </c>
      <c r="W196" s="75">
        <f>W109*(1+'Calculations II'!AW$7+'Calculations II'!AW$35+'Calculations II'!AW$63)</f>
        <v>161224495.49021602</v>
      </c>
    </row>
    <row r="197" spans="2:23" x14ac:dyDescent="0.2">
      <c r="B197" s="289"/>
      <c r="C197" s="16" t="s">
        <v>25</v>
      </c>
      <c r="D197" s="52">
        <f>D110</f>
        <v>0</v>
      </c>
      <c r="E197" s="52">
        <f t="shared" ref="E197:W197" si="48">E110</f>
        <v>0</v>
      </c>
      <c r="F197" s="52">
        <f t="shared" si="48"/>
        <v>0</v>
      </c>
      <c r="G197" s="52">
        <f t="shared" si="48"/>
        <v>0</v>
      </c>
      <c r="H197" s="52">
        <f t="shared" si="48"/>
        <v>0</v>
      </c>
      <c r="I197" s="52">
        <f t="shared" si="48"/>
        <v>0</v>
      </c>
      <c r="J197" s="52">
        <f t="shared" si="48"/>
        <v>0</v>
      </c>
      <c r="K197" s="52">
        <f t="shared" si="48"/>
        <v>0</v>
      </c>
      <c r="L197" s="52">
        <f t="shared" si="48"/>
        <v>0</v>
      </c>
      <c r="M197" s="52">
        <f t="shared" si="48"/>
        <v>0</v>
      </c>
      <c r="N197" s="52">
        <f t="shared" si="48"/>
        <v>0</v>
      </c>
      <c r="O197" s="52">
        <f t="shared" si="48"/>
        <v>0</v>
      </c>
      <c r="P197" s="52">
        <f t="shared" si="48"/>
        <v>0</v>
      </c>
      <c r="Q197" s="52">
        <f t="shared" si="48"/>
        <v>0</v>
      </c>
      <c r="R197" s="52">
        <f t="shared" si="48"/>
        <v>0</v>
      </c>
      <c r="S197" s="52">
        <f t="shared" si="48"/>
        <v>0</v>
      </c>
      <c r="T197" s="52">
        <f t="shared" si="48"/>
        <v>0</v>
      </c>
      <c r="U197" s="52">
        <f t="shared" si="48"/>
        <v>0</v>
      </c>
      <c r="V197" s="52">
        <f t="shared" si="48"/>
        <v>0</v>
      </c>
      <c r="W197" s="75">
        <f t="shared" si="48"/>
        <v>0</v>
      </c>
    </row>
    <row r="198" spans="2:23" x14ac:dyDescent="0.2">
      <c r="B198" s="289"/>
      <c r="C198" s="16" t="s">
        <v>24</v>
      </c>
      <c r="D198" s="52">
        <f>D111</f>
        <v>0</v>
      </c>
      <c r="E198" s="52">
        <f t="shared" ref="E198:W198" si="49">E111</f>
        <v>275200</v>
      </c>
      <c r="F198" s="52">
        <f t="shared" si="49"/>
        <v>688000</v>
      </c>
      <c r="G198" s="52">
        <f t="shared" si="49"/>
        <v>688000</v>
      </c>
      <c r="H198" s="52">
        <f t="shared" si="49"/>
        <v>688000</v>
      </c>
      <c r="I198" s="52">
        <f t="shared" si="49"/>
        <v>688000</v>
      </c>
      <c r="J198" s="52">
        <f t="shared" si="49"/>
        <v>688000</v>
      </c>
      <c r="K198" s="52">
        <f t="shared" si="49"/>
        <v>688000</v>
      </c>
      <c r="L198" s="52">
        <f t="shared" si="49"/>
        <v>688000</v>
      </c>
      <c r="M198" s="52">
        <f t="shared" si="49"/>
        <v>688000</v>
      </c>
      <c r="N198" s="52">
        <f t="shared" si="49"/>
        <v>688000</v>
      </c>
      <c r="O198" s="52">
        <f t="shared" si="49"/>
        <v>688000</v>
      </c>
      <c r="P198" s="52">
        <f t="shared" si="49"/>
        <v>688000</v>
      </c>
      <c r="Q198" s="52">
        <f t="shared" si="49"/>
        <v>688000</v>
      </c>
      <c r="R198" s="52">
        <f t="shared" si="49"/>
        <v>688000</v>
      </c>
      <c r="S198" s="52">
        <f t="shared" si="49"/>
        <v>688000</v>
      </c>
      <c r="T198" s="52">
        <f t="shared" si="49"/>
        <v>688000</v>
      </c>
      <c r="U198" s="52">
        <f t="shared" si="49"/>
        <v>688000</v>
      </c>
      <c r="V198" s="52">
        <f t="shared" si="49"/>
        <v>688000</v>
      </c>
      <c r="W198" s="75">
        <f t="shared" si="49"/>
        <v>688000</v>
      </c>
    </row>
    <row r="199" spans="2:23" ht="16" x14ac:dyDescent="0.2">
      <c r="B199" s="288" t="s">
        <v>34</v>
      </c>
      <c r="C199" s="53" t="s">
        <v>26</v>
      </c>
      <c r="D199" s="52">
        <f>D112*(1+'Calculations II'!AD$6+'Calculations II'!AD$34+'Calculations II'!AD$62)</f>
        <v>2250139.5620835163</v>
      </c>
      <c r="E199" s="52">
        <f>E112*(1+'Calculations II'!AE$6+'Calculations II'!AE$34+'Calculations II'!AE$62)</f>
        <v>2316526.9338932605</v>
      </c>
      <c r="F199" s="52">
        <f>F112*(1+'Calculations II'!AF$6+'Calculations II'!AF$34+'Calculations II'!AF$62)</f>
        <v>1376529.2934022357</v>
      </c>
      <c r="G199" s="52">
        <f>G112*(1+'Calculations II'!AG$6+'Calculations II'!AG$34+'Calculations II'!AG$62)</f>
        <v>1411891.5110307501</v>
      </c>
      <c r="H199" s="52">
        <f>H112*(1+'Calculations II'!AH$6+'Calculations II'!AH$34+'Calculations II'!AH$62)</f>
        <v>1521361.4831265053</v>
      </c>
      <c r="I199" s="52">
        <f>I112*(1+'Calculations II'!AI$6+'Calculations II'!AI$34+'Calculations II'!AI$62)</f>
        <v>1567859.7857674682</v>
      </c>
      <c r="J199" s="52">
        <f>J112*(1+'Calculations II'!AJ$6+'Calculations II'!AJ$34+'Calculations II'!AJ$62)</f>
        <v>1609423.3379442422</v>
      </c>
      <c r="K199" s="52">
        <f>K112*(1+'Calculations II'!AK$6+'Calculations II'!AK$34+'Calculations II'!AK$62)</f>
        <v>1652080.4622638824</v>
      </c>
      <c r="L199" s="52">
        <f>L112*(1+'Calculations II'!AL$6+'Calculations II'!AL$34+'Calculations II'!AL$62)</f>
        <v>1785980.4043885018</v>
      </c>
      <c r="M199" s="52">
        <f>M112*(1+'Calculations II'!AM$6+'Calculations II'!AM$34+'Calculations II'!AM$62)</f>
        <v>1834012.655150597</v>
      </c>
      <c r="N199" s="52">
        <f>N112*(1+'Calculations II'!AN$6+'Calculations II'!AN$34+'Calculations II'!AN$62)</f>
        <v>1887707.3784367533</v>
      </c>
      <c r="O199" s="52">
        <f>O112*(1+'Calculations II'!AO$6+'Calculations II'!AO$34+'Calculations II'!AO$62)</f>
        <v>1940030.5476461274</v>
      </c>
      <c r="P199" s="52">
        <f>P112*(1+'Calculations II'!AP$6+'Calculations II'!AP$34+'Calculations II'!AP$62)</f>
        <v>2139103.3723755837</v>
      </c>
      <c r="Q199" s="52">
        <f>Q112*(1+'Calculations II'!AQ$6+'Calculations II'!AQ$34+'Calculations II'!AQ$62)</f>
        <v>2191924.2383288364</v>
      </c>
      <c r="R199" s="52">
        <f>R112*(1+'Calculations II'!AR$6+'Calculations II'!AR$34+'Calculations II'!AR$62)</f>
        <v>2257259.6870393269</v>
      </c>
      <c r="S199" s="52">
        <f>S112*(1+'Calculations II'!AS$6+'Calculations II'!AS$34+'Calculations II'!AS$62)</f>
        <v>2322005.2509005065</v>
      </c>
      <c r="T199" s="52">
        <f>T112*(1+'Calculations II'!AT$6+'Calculations II'!AT$34+'Calculations II'!AT$62)</f>
        <v>2571366.5895375852</v>
      </c>
      <c r="U199" s="52">
        <f>U112*(1+'Calculations II'!AU$6+'Calculations II'!AU$34+'Calculations II'!AU$62)</f>
        <v>2641935.4634240791</v>
      </c>
      <c r="V199" s="52">
        <f>V112*(1+'Calculations II'!AV$6+'Calculations II'!AV$34+'Calculations II'!AV$62)</f>
        <v>2716861.0705473302</v>
      </c>
      <c r="W199" s="75">
        <f>W112*(1+'Calculations II'!AW$6+'Calculations II'!AW$34+'Calculations II'!AW$62)</f>
        <v>5907215.8923135307</v>
      </c>
    </row>
    <row r="200" spans="2:23" x14ac:dyDescent="0.2">
      <c r="B200" s="288"/>
      <c r="C200" s="16" t="s">
        <v>25</v>
      </c>
      <c r="D200" s="52">
        <f>D113</f>
        <v>0</v>
      </c>
      <c r="E200" s="52">
        <f t="shared" ref="E200:W200" si="50">E113</f>
        <v>0</v>
      </c>
      <c r="F200" s="52">
        <f t="shared" si="50"/>
        <v>83250</v>
      </c>
      <c r="G200" s="52">
        <f t="shared" si="50"/>
        <v>518000.00000000006</v>
      </c>
      <c r="H200" s="52">
        <f t="shared" si="50"/>
        <v>925000</v>
      </c>
      <c r="I200" s="52">
        <f t="shared" si="50"/>
        <v>925000</v>
      </c>
      <c r="J200" s="52">
        <f t="shared" si="50"/>
        <v>925000</v>
      </c>
      <c r="K200" s="52">
        <f t="shared" si="50"/>
        <v>925000</v>
      </c>
      <c r="L200" s="52">
        <f t="shared" si="50"/>
        <v>925000</v>
      </c>
      <c r="M200" s="52">
        <f t="shared" si="50"/>
        <v>925000</v>
      </c>
      <c r="N200" s="52">
        <f t="shared" si="50"/>
        <v>925000</v>
      </c>
      <c r="O200" s="52">
        <f t="shared" si="50"/>
        <v>925000</v>
      </c>
      <c r="P200" s="52">
        <f t="shared" si="50"/>
        <v>925000</v>
      </c>
      <c r="Q200" s="52">
        <f t="shared" si="50"/>
        <v>925000</v>
      </c>
      <c r="R200" s="52">
        <f t="shared" si="50"/>
        <v>925000</v>
      </c>
      <c r="S200" s="52">
        <f t="shared" si="50"/>
        <v>925000</v>
      </c>
      <c r="T200" s="52">
        <f t="shared" si="50"/>
        <v>925000</v>
      </c>
      <c r="U200" s="52">
        <f t="shared" si="50"/>
        <v>925000</v>
      </c>
      <c r="V200" s="52">
        <f t="shared" si="50"/>
        <v>925000</v>
      </c>
      <c r="W200" s="75">
        <f t="shared" si="50"/>
        <v>1850000</v>
      </c>
    </row>
    <row r="201" spans="2:23" x14ac:dyDescent="0.2">
      <c r="B201" s="288"/>
      <c r="C201" s="16" t="s">
        <v>24</v>
      </c>
      <c r="D201" s="52">
        <f>D114</f>
        <v>0</v>
      </c>
      <c r="E201" s="52">
        <f t="shared" ref="E201:W201" si="51">E114</f>
        <v>263781.07278165501</v>
      </c>
      <c r="F201" s="52">
        <f t="shared" si="51"/>
        <v>529460.15287470922</v>
      </c>
      <c r="G201" s="52">
        <f t="shared" si="51"/>
        <v>533256.16749750753</v>
      </c>
      <c r="H201" s="52">
        <f t="shared" si="51"/>
        <v>535154.17480890662</v>
      </c>
      <c r="I201" s="52">
        <f t="shared" si="51"/>
        <v>535154.17480890662</v>
      </c>
      <c r="J201" s="52">
        <f t="shared" si="51"/>
        <v>535154.17480890662</v>
      </c>
      <c r="K201" s="52">
        <f t="shared" si="51"/>
        <v>535154.17480890662</v>
      </c>
      <c r="L201" s="52">
        <f t="shared" si="51"/>
        <v>535154.17480890662</v>
      </c>
      <c r="M201" s="52">
        <f t="shared" si="51"/>
        <v>535154.17480890662</v>
      </c>
      <c r="N201" s="52">
        <f t="shared" si="51"/>
        <v>535154.17480890662</v>
      </c>
      <c r="O201" s="52">
        <f t="shared" si="51"/>
        <v>535154.17480890662</v>
      </c>
      <c r="P201" s="52">
        <f t="shared" si="51"/>
        <v>535154.17480890662</v>
      </c>
      <c r="Q201" s="52">
        <f t="shared" si="51"/>
        <v>535154.17480890662</v>
      </c>
      <c r="R201" s="52">
        <f t="shared" si="51"/>
        <v>535154.17480890662</v>
      </c>
      <c r="S201" s="52">
        <f t="shared" si="51"/>
        <v>535154.17480890662</v>
      </c>
      <c r="T201" s="52">
        <f t="shared" si="51"/>
        <v>535154.17480890662</v>
      </c>
      <c r="U201" s="52">
        <f t="shared" si="51"/>
        <v>535154.17480890662</v>
      </c>
      <c r="V201" s="52">
        <f t="shared" si="51"/>
        <v>535154.17480890662</v>
      </c>
      <c r="W201" s="75">
        <f t="shared" si="51"/>
        <v>535154.17480890662</v>
      </c>
    </row>
    <row r="202" spans="2:23" ht="16" x14ac:dyDescent="0.2">
      <c r="B202" s="288" t="s">
        <v>35</v>
      </c>
      <c r="C202" s="53" t="s">
        <v>26</v>
      </c>
      <c r="D202" s="52">
        <f>D115*(1+'Calculations II'!AD$7+'Calculations II'!AD$35+'Calculations II'!AD$63)</f>
        <v>2250139.5620835163</v>
      </c>
      <c r="E202" s="52">
        <f>E115*(1+'Calculations II'!AE$7+'Calculations II'!AE$35+'Calculations II'!AE$63)</f>
        <v>2316526.9338932605</v>
      </c>
      <c r="F202" s="52">
        <f>F115*(1+'Calculations II'!AF$7+'Calculations II'!AF$35+'Calculations II'!AF$63)</f>
        <v>2379874.7132122871</v>
      </c>
      <c r="G202" s="52">
        <f>G115*(1+'Calculations II'!AG$7+'Calculations II'!AG$35+'Calculations II'!AG$63)</f>
        <v>2440469.8015315435</v>
      </c>
      <c r="H202" s="52">
        <f>H115*(1+'Calculations II'!AH$7+'Calculations II'!AH$35+'Calculations II'!AH$63)</f>
        <v>2800439.3124856912</v>
      </c>
      <c r="I202" s="52">
        <f>I115*(1+'Calculations II'!AI$7+'Calculations II'!AI$35+'Calculations II'!AI$63)</f>
        <v>2885781.6031882782</v>
      </c>
      <c r="J202" s="52">
        <f>J115*(1+'Calculations II'!AJ$7+'Calculations II'!AJ$35+'Calculations II'!AJ$63)</f>
        <v>2961482.3832473047</v>
      </c>
      <c r="K202" s="52">
        <f>K115*(1+'Calculations II'!AK$7+'Calculations II'!AK$35+'Calculations II'!AK$63)</f>
        <v>3038984.6470609093</v>
      </c>
      <c r="L202" s="52">
        <f>L115*(1+'Calculations II'!AL$7+'Calculations II'!AL$35+'Calculations II'!AL$63)</f>
        <v>3479108.8545337683</v>
      </c>
      <c r="M202" s="52">
        <f>M115*(1+'Calculations II'!AM$7+'Calculations II'!AM$35+'Calculations II'!AM$63)</f>
        <v>3571399.2496759603</v>
      </c>
      <c r="N202" s="52">
        <f>N115*(1+'Calculations II'!AN$7+'Calculations II'!AN$35+'Calculations II'!AN$63)</f>
        <v>3675120.21462896</v>
      </c>
      <c r="O202" s="52">
        <f>O115*(1+'Calculations II'!AO$7+'Calculations II'!AO$35+'Calculations II'!AO$63)</f>
        <v>3775788.4228062993</v>
      </c>
      <c r="P202" s="52">
        <f>P115*(1+'Calculations II'!AP$7+'Calculations II'!AP$35+'Calculations II'!AP$63)</f>
        <v>4381958.7985817101</v>
      </c>
      <c r="Q202" s="52">
        <f>Q115*(1+'Calculations II'!AQ$7+'Calculations II'!AQ$35+'Calculations II'!AQ$63)</f>
        <v>4487817.7183263637</v>
      </c>
      <c r="R202" s="52">
        <f>R115*(1+'Calculations II'!AR$7+'Calculations II'!AR$35+'Calculations II'!AR$63)</f>
        <v>4620268.5339414096</v>
      </c>
      <c r="S202" s="52">
        <f>S115*(1+'Calculations II'!AS$7+'Calculations II'!AS$35+'Calculations II'!AS$63)</f>
        <v>4751494.7809983827</v>
      </c>
      <c r="T202" s="52">
        <f>T115*(1+'Calculations II'!AT$7+'Calculations II'!AT$35+'Calculations II'!AT$63)</f>
        <v>5070599.5684599206</v>
      </c>
      <c r="U202" s="52">
        <f>U115*(1+'Calculations II'!AU$7+'Calculations II'!AU$35+'Calculations II'!AU$63)</f>
        <v>5207842.3759156242</v>
      </c>
      <c r="V202" s="52">
        <f>V115*(1+'Calculations II'!AV$7+'Calculations II'!AV$35+'Calculations II'!AV$63)</f>
        <v>5353579.6780206747</v>
      </c>
      <c r="W202" s="75">
        <f>W115*(1+'Calculations II'!AW$7+'Calculations II'!AW$35+'Calculations II'!AW$63)</f>
        <v>11170828.641755914</v>
      </c>
    </row>
    <row r="203" spans="2:23" x14ac:dyDescent="0.2">
      <c r="B203" s="288"/>
      <c r="C203" s="16" t="s">
        <v>25</v>
      </c>
      <c r="D203" s="52">
        <f>D116</f>
        <v>0</v>
      </c>
      <c r="E203" s="52">
        <f t="shared" ref="E203:W203" si="52">E116</f>
        <v>0</v>
      </c>
      <c r="F203" s="52">
        <f t="shared" si="52"/>
        <v>0</v>
      </c>
      <c r="G203" s="52">
        <f t="shared" si="52"/>
        <v>0</v>
      </c>
      <c r="H203" s="52">
        <f t="shared" si="52"/>
        <v>0</v>
      </c>
      <c r="I203" s="52">
        <f t="shared" si="52"/>
        <v>0</v>
      </c>
      <c r="J203" s="52">
        <f t="shared" si="52"/>
        <v>0</v>
      </c>
      <c r="K203" s="52">
        <f t="shared" si="52"/>
        <v>0</v>
      </c>
      <c r="L203" s="52">
        <f t="shared" si="52"/>
        <v>0</v>
      </c>
      <c r="M203" s="52">
        <f t="shared" si="52"/>
        <v>0</v>
      </c>
      <c r="N203" s="52">
        <f t="shared" si="52"/>
        <v>0</v>
      </c>
      <c r="O203" s="52">
        <f t="shared" si="52"/>
        <v>0</v>
      </c>
      <c r="P203" s="52">
        <f t="shared" si="52"/>
        <v>0</v>
      </c>
      <c r="Q203" s="52">
        <f t="shared" si="52"/>
        <v>0</v>
      </c>
      <c r="R203" s="52">
        <f t="shared" si="52"/>
        <v>0</v>
      </c>
      <c r="S203" s="52">
        <f t="shared" si="52"/>
        <v>0</v>
      </c>
      <c r="T203" s="52">
        <f t="shared" si="52"/>
        <v>0</v>
      </c>
      <c r="U203" s="52">
        <f t="shared" si="52"/>
        <v>0</v>
      </c>
      <c r="V203" s="52">
        <f t="shared" si="52"/>
        <v>0</v>
      </c>
      <c r="W203" s="75">
        <f t="shared" si="52"/>
        <v>0</v>
      </c>
    </row>
    <row r="204" spans="2:23" x14ac:dyDescent="0.2">
      <c r="B204" s="288"/>
      <c r="C204" s="16" t="s">
        <v>24</v>
      </c>
      <c r="D204" s="52">
        <f>D117</f>
        <v>0</v>
      </c>
      <c r="E204" s="52">
        <f t="shared" ref="E204:W204" si="53">E117</f>
        <v>72312.470588235286</v>
      </c>
      <c r="F204" s="52">
        <f t="shared" si="53"/>
        <v>144624.94117647057</v>
      </c>
      <c r="G204" s="52">
        <f t="shared" si="53"/>
        <v>144624.94117647057</v>
      </c>
      <c r="H204" s="52">
        <f t="shared" si="53"/>
        <v>144624.94117647057</v>
      </c>
      <c r="I204" s="52">
        <f t="shared" si="53"/>
        <v>144624.94117647057</v>
      </c>
      <c r="J204" s="52">
        <f t="shared" si="53"/>
        <v>144624.94117647057</v>
      </c>
      <c r="K204" s="52">
        <f t="shared" si="53"/>
        <v>144624.94117647057</v>
      </c>
      <c r="L204" s="52">
        <f t="shared" si="53"/>
        <v>144624.94117647057</v>
      </c>
      <c r="M204" s="52">
        <f t="shared" si="53"/>
        <v>144624.94117647057</v>
      </c>
      <c r="N204" s="52">
        <f t="shared" si="53"/>
        <v>144624.94117647057</v>
      </c>
      <c r="O204" s="52">
        <f t="shared" si="53"/>
        <v>144624.94117647057</v>
      </c>
      <c r="P204" s="52">
        <f t="shared" si="53"/>
        <v>144624.94117647057</v>
      </c>
      <c r="Q204" s="52">
        <f t="shared" si="53"/>
        <v>144624.94117647057</v>
      </c>
      <c r="R204" s="52">
        <f t="shared" si="53"/>
        <v>144624.94117647057</v>
      </c>
      <c r="S204" s="52">
        <f t="shared" si="53"/>
        <v>144624.94117647057</v>
      </c>
      <c r="T204" s="52">
        <f t="shared" si="53"/>
        <v>144624.94117647057</v>
      </c>
      <c r="U204" s="52">
        <f t="shared" si="53"/>
        <v>144624.94117647057</v>
      </c>
      <c r="V204" s="52">
        <f t="shared" si="53"/>
        <v>144624.94117647057</v>
      </c>
      <c r="W204" s="75">
        <f t="shared" si="53"/>
        <v>144624.94117647057</v>
      </c>
    </row>
    <row r="205" spans="2:23" ht="16" x14ac:dyDescent="0.2">
      <c r="B205" s="288" t="s">
        <v>36</v>
      </c>
      <c r="C205" s="53" t="s">
        <v>26</v>
      </c>
      <c r="D205" s="52">
        <f>D118*(1+'Calculations II'!AD$6+'Calculations II'!AD$34+'Calculations II'!AD$62)</f>
        <v>0</v>
      </c>
      <c r="E205" s="52">
        <f>E118*(1+'Calculations II'!AE$6+'Calculations II'!AE$34+'Calculations II'!AE$62)</f>
        <v>0</v>
      </c>
      <c r="F205" s="52">
        <f>F118*(1+'Calculations II'!AF$6+'Calculations II'!AF$34+'Calculations II'!AF$62)</f>
        <v>205041429.52423468</v>
      </c>
      <c r="G205" s="52">
        <f>G118*(1+'Calculations II'!AG$6+'Calculations II'!AG$34+'Calculations II'!AG$62)</f>
        <v>205041429.52423468</v>
      </c>
      <c r="H205" s="52">
        <f>H118*(1+'Calculations II'!AH$6+'Calculations II'!AH$34+'Calculations II'!AH$62)</f>
        <v>205041429.52423468</v>
      </c>
      <c r="I205" s="52">
        <f>I118*(1+'Calculations II'!AI$6+'Calculations II'!AI$34+'Calculations II'!AI$62)</f>
        <v>205041429.52423468</v>
      </c>
      <c r="J205" s="52">
        <f>J118*(1+'Calculations II'!AJ$6+'Calculations II'!AJ$34+'Calculations II'!AJ$62)</f>
        <v>205041429.52423468</v>
      </c>
      <c r="K205" s="52">
        <f>K118*(1+'Calculations II'!AK$6+'Calculations II'!AK$34+'Calculations II'!AK$62)</f>
        <v>205041429.52423468</v>
      </c>
      <c r="L205" s="52">
        <f>L118*(1+'Calculations II'!AL$6+'Calculations II'!AL$34+'Calculations II'!AL$62)</f>
        <v>205041429.52423468</v>
      </c>
      <c r="M205" s="52">
        <f>M118*(1+'Calculations II'!AM$6+'Calculations II'!AM$34+'Calculations II'!AM$62)</f>
        <v>205041429.52423468</v>
      </c>
      <c r="N205" s="52">
        <f>N118*(1+'Calculations II'!AN$6+'Calculations II'!AN$34+'Calculations II'!AN$62)</f>
        <v>205041429.52423468</v>
      </c>
      <c r="O205" s="52">
        <f>O118*(1+'Calculations II'!AO$6+'Calculations II'!AO$34+'Calculations II'!AO$62)</f>
        <v>205041429.52423468</v>
      </c>
      <c r="P205" s="52">
        <f>P118*(1+'Calculations II'!AP$6+'Calculations II'!AP$34+'Calculations II'!AP$62)</f>
        <v>205041429.52423468</v>
      </c>
      <c r="Q205" s="52">
        <f>Q118*(1+'Calculations II'!AQ$6+'Calculations II'!AQ$34+'Calculations II'!AQ$62)</f>
        <v>205041429.52423468</v>
      </c>
      <c r="R205" s="52">
        <f>R118*(1+'Calculations II'!AR$6+'Calculations II'!AR$34+'Calculations II'!AR$62)</f>
        <v>205041429.52423468</v>
      </c>
      <c r="S205" s="52">
        <f>S118*(1+'Calculations II'!AS$6+'Calculations II'!AS$34+'Calculations II'!AS$62)</f>
        <v>205041429.52423468</v>
      </c>
      <c r="T205" s="52">
        <f>T118*(1+'Calculations II'!AT$6+'Calculations II'!AT$34+'Calculations II'!AT$62)</f>
        <v>205041429.52423468</v>
      </c>
      <c r="U205" s="52">
        <f>U118*(1+'Calculations II'!AU$6+'Calculations II'!AU$34+'Calculations II'!AU$62)</f>
        <v>205041429.52423468</v>
      </c>
      <c r="V205" s="52">
        <f>V118*(1+'Calculations II'!AV$6+'Calculations II'!AV$34+'Calculations II'!AV$62)</f>
        <v>205041429.52423468</v>
      </c>
      <c r="W205" s="75">
        <f>W118*(1+'Calculations II'!AW$6+'Calculations II'!AW$34+'Calculations II'!AW$62)</f>
        <v>410082859.04846966</v>
      </c>
    </row>
    <row r="206" spans="2:23" x14ac:dyDescent="0.2">
      <c r="B206" s="288"/>
      <c r="C206" s="16" t="s">
        <v>25</v>
      </c>
      <c r="D206" s="52">
        <f>D119</f>
        <v>0</v>
      </c>
      <c r="E206" s="52">
        <f t="shared" ref="E206:W206" si="54">E119</f>
        <v>0</v>
      </c>
      <c r="F206" s="52">
        <f t="shared" si="54"/>
        <v>0</v>
      </c>
      <c r="G206" s="52">
        <f t="shared" si="54"/>
        <v>0</v>
      </c>
      <c r="H206" s="52">
        <f t="shared" si="54"/>
        <v>0</v>
      </c>
      <c r="I206" s="52">
        <f t="shared" si="54"/>
        <v>0</v>
      </c>
      <c r="J206" s="52">
        <f t="shared" si="54"/>
        <v>0</v>
      </c>
      <c r="K206" s="52">
        <f t="shared" si="54"/>
        <v>0</v>
      </c>
      <c r="L206" s="52">
        <f t="shared" si="54"/>
        <v>0</v>
      </c>
      <c r="M206" s="52">
        <f t="shared" si="54"/>
        <v>0</v>
      </c>
      <c r="N206" s="52">
        <f t="shared" si="54"/>
        <v>0</v>
      </c>
      <c r="O206" s="52">
        <f t="shared" si="54"/>
        <v>0</v>
      </c>
      <c r="P206" s="52">
        <f t="shared" si="54"/>
        <v>0</v>
      </c>
      <c r="Q206" s="52">
        <f t="shared" si="54"/>
        <v>0</v>
      </c>
      <c r="R206" s="52">
        <f t="shared" si="54"/>
        <v>0</v>
      </c>
      <c r="S206" s="52">
        <f t="shared" si="54"/>
        <v>0</v>
      </c>
      <c r="T206" s="52">
        <f t="shared" si="54"/>
        <v>0</v>
      </c>
      <c r="U206" s="52">
        <f t="shared" si="54"/>
        <v>0</v>
      </c>
      <c r="V206" s="52">
        <f t="shared" si="54"/>
        <v>0</v>
      </c>
      <c r="W206" s="75">
        <f t="shared" si="54"/>
        <v>0</v>
      </c>
    </row>
    <row r="207" spans="2:23" x14ac:dyDescent="0.2">
      <c r="B207" s="288"/>
      <c r="C207" s="16" t="s">
        <v>24</v>
      </c>
      <c r="D207" s="52">
        <f>D120</f>
        <v>0</v>
      </c>
      <c r="E207" s="52">
        <f t="shared" ref="E207:W207" si="55">E120</f>
        <v>0</v>
      </c>
      <c r="F207" s="52">
        <f t="shared" si="55"/>
        <v>0</v>
      </c>
      <c r="G207" s="52">
        <f t="shared" si="55"/>
        <v>0</v>
      </c>
      <c r="H207" s="52">
        <f t="shared" si="55"/>
        <v>0</v>
      </c>
      <c r="I207" s="52">
        <f t="shared" si="55"/>
        <v>0</v>
      </c>
      <c r="J207" s="52">
        <f t="shared" si="55"/>
        <v>0</v>
      </c>
      <c r="K207" s="52">
        <f t="shared" si="55"/>
        <v>0</v>
      </c>
      <c r="L207" s="52">
        <f t="shared" si="55"/>
        <v>0</v>
      </c>
      <c r="M207" s="52">
        <f t="shared" si="55"/>
        <v>0</v>
      </c>
      <c r="N207" s="52">
        <f t="shared" si="55"/>
        <v>0</v>
      </c>
      <c r="O207" s="52">
        <f t="shared" si="55"/>
        <v>0</v>
      </c>
      <c r="P207" s="52">
        <f t="shared" si="55"/>
        <v>0</v>
      </c>
      <c r="Q207" s="52">
        <f t="shared" si="55"/>
        <v>0</v>
      </c>
      <c r="R207" s="52">
        <f t="shared" si="55"/>
        <v>0</v>
      </c>
      <c r="S207" s="52">
        <f t="shared" si="55"/>
        <v>0</v>
      </c>
      <c r="T207" s="52">
        <f t="shared" si="55"/>
        <v>0</v>
      </c>
      <c r="U207" s="52">
        <f t="shared" si="55"/>
        <v>0</v>
      </c>
      <c r="V207" s="52">
        <f t="shared" si="55"/>
        <v>0</v>
      </c>
      <c r="W207" s="75">
        <f t="shared" si="55"/>
        <v>0</v>
      </c>
    </row>
    <row r="208" spans="2:23" ht="16" x14ac:dyDescent="0.2">
      <c r="B208" s="288" t="s">
        <v>37</v>
      </c>
      <c r="C208" s="53" t="s">
        <v>26</v>
      </c>
      <c r="D208" s="52">
        <f>D121*(1+'Calculations II'!AD$7+'Calculations II'!AD$35+'Calculations II'!AD$63)</f>
        <v>0</v>
      </c>
      <c r="E208" s="52">
        <f>E121*(1+'Calculations II'!AE$7+'Calculations II'!AE$35+'Calculations II'!AE$63)</f>
        <v>0</v>
      </c>
      <c r="F208" s="52">
        <f>F121*(1+'Calculations II'!AF$7+'Calculations II'!AF$35+'Calculations II'!AF$63)</f>
        <v>225791129.13401258</v>
      </c>
      <c r="G208" s="52">
        <f>G121*(1+'Calculations II'!AG$7+'Calculations II'!AG$35+'Calculations II'!AG$63)</f>
        <v>225791129.13401258</v>
      </c>
      <c r="H208" s="52">
        <f>H121*(1+'Calculations II'!AH$7+'Calculations II'!AH$35+'Calculations II'!AH$63)</f>
        <v>225791129.13401258</v>
      </c>
      <c r="I208" s="52">
        <f>I121*(1+'Calculations II'!AI$7+'Calculations II'!AI$35+'Calculations II'!AI$63)</f>
        <v>225791129.13401258</v>
      </c>
      <c r="J208" s="52">
        <f>J121*(1+'Calculations II'!AJ$7+'Calculations II'!AJ$35+'Calculations II'!AJ$63)</f>
        <v>225791129.13401258</v>
      </c>
      <c r="K208" s="52">
        <f>K121*(1+'Calculations II'!AK$7+'Calculations II'!AK$35+'Calculations II'!AK$63)</f>
        <v>225791129.13401258</v>
      </c>
      <c r="L208" s="52">
        <f>L121*(1+'Calculations II'!AL$7+'Calculations II'!AL$35+'Calculations II'!AL$63)</f>
        <v>225791129.13401258</v>
      </c>
      <c r="M208" s="52">
        <f>M121*(1+'Calculations II'!AM$7+'Calculations II'!AM$35+'Calculations II'!AM$63)</f>
        <v>225791129.13401258</v>
      </c>
      <c r="N208" s="52">
        <f>N121*(1+'Calculations II'!AN$7+'Calculations II'!AN$35+'Calculations II'!AN$63)</f>
        <v>225791129.13401258</v>
      </c>
      <c r="O208" s="52">
        <f>O121*(1+'Calculations II'!AO$7+'Calculations II'!AO$35+'Calculations II'!AO$63)</f>
        <v>225791129.13401258</v>
      </c>
      <c r="P208" s="52">
        <f>P121*(1+'Calculations II'!AP$7+'Calculations II'!AP$35+'Calculations II'!AP$63)</f>
        <v>225791129.13401258</v>
      </c>
      <c r="Q208" s="52">
        <f>Q121*(1+'Calculations II'!AQ$7+'Calculations II'!AQ$35+'Calculations II'!AQ$63)</f>
        <v>225791129.13401258</v>
      </c>
      <c r="R208" s="52">
        <f>R121*(1+'Calculations II'!AR$7+'Calculations II'!AR$35+'Calculations II'!AR$63)</f>
        <v>225791129.13401258</v>
      </c>
      <c r="S208" s="52">
        <f>S121*(1+'Calculations II'!AS$7+'Calculations II'!AS$35+'Calculations II'!AS$63)</f>
        <v>225791129.13401258</v>
      </c>
      <c r="T208" s="52">
        <f>T121*(1+'Calculations II'!AT$7+'Calculations II'!AT$35+'Calculations II'!AT$63)</f>
        <v>225791129.13401258</v>
      </c>
      <c r="U208" s="52">
        <f>U121*(1+'Calculations II'!AU$7+'Calculations II'!AU$35+'Calculations II'!AU$63)</f>
        <v>225791129.13401258</v>
      </c>
      <c r="V208" s="52">
        <f>V121*(1+'Calculations II'!AV$7+'Calculations II'!AV$35+'Calculations II'!AV$63)</f>
        <v>225791129.13401258</v>
      </c>
      <c r="W208" s="75">
        <f>W121*(1+'Calculations II'!AW$7+'Calculations II'!AW$35+'Calculations II'!AW$63)</f>
        <v>451582258.26802558</v>
      </c>
    </row>
    <row r="209" spans="2:23" x14ac:dyDescent="0.2">
      <c r="B209" s="288"/>
      <c r="C209" s="16" t="s">
        <v>25</v>
      </c>
      <c r="D209" s="52">
        <f>D122</f>
        <v>0</v>
      </c>
      <c r="E209" s="52">
        <f t="shared" ref="E209:W209" si="56">E122</f>
        <v>0</v>
      </c>
      <c r="F209" s="52">
        <f t="shared" si="56"/>
        <v>0</v>
      </c>
      <c r="G209" s="52">
        <f t="shared" si="56"/>
        <v>0</v>
      </c>
      <c r="H209" s="52">
        <f t="shared" si="56"/>
        <v>0</v>
      </c>
      <c r="I209" s="52">
        <f t="shared" si="56"/>
        <v>0</v>
      </c>
      <c r="J209" s="52">
        <f t="shared" si="56"/>
        <v>0</v>
      </c>
      <c r="K209" s="52">
        <f t="shared" si="56"/>
        <v>0</v>
      </c>
      <c r="L209" s="52">
        <f t="shared" si="56"/>
        <v>0</v>
      </c>
      <c r="M209" s="52">
        <f t="shared" si="56"/>
        <v>0</v>
      </c>
      <c r="N209" s="52">
        <f t="shared" si="56"/>
        <v>0</v>
      </c>
      <c r="O209" s="52">
        <f t="shared" si="56"/>
        <v>0</v>
      </c>
      <c r="P209" s="52">
        <f t="shared" si="56"/>
        <v>0</v>
      </c>
      <c r="Q209" s="52">
        <f t="shared" si="56"/>
        <v>0</v>
      </c>
      <c r="R209" s="52">
        <f t="shared" si="56"/>
        <v>0</v>
      </c>
      <c r="S209" s="52">
        <f t="shared" si="56"/>
        <v>0</v>
      </c>
      <c r="T209" s="52">
        <f t="shared" si="56"/>
        <v>0</v>
      </c>
      <c r="U209" s="52">
        <f t="shared" si="56"/>
        <v>0</v>
      </c>
      <c r="V209" s="52">
        <f t="shared" si="56"/>
        <v>0</v>
      </c>
      <c r="W209" s="75">
        <f t="shared" si="56"/>
        <v>0</v>
      </c>
    </row>
    <row r="210" spans="2:23" x14ac:dyDescent="0.2">
      <c r="B210" s="288"/>
      <c r="C210" s="16" t="s">
        <v>24</v>
      </c>
      <c r="D210" s="52">
        <f>D123</f>
        <v>0</v>
      </c>
      <c r="E210" s="52">
        <f t="shared" ref="E210:W210" si="57">E123</f>
        <v>0</v>
      </c>
      <c r="F210" s="52">
        <f t="shared" si="57"/>
        <v>0</v>
      </c>
      <c r="G210" s="52">
        <f t="shared" si="57"/>
        <v>0</v>
      </c>
      <c r="H210" s="52">
        <f t="shared" si="57"/>
        <v>0</v>
      </c>
      <c r="I210" s="52">
        <f t="shared" si="57"/>
        <v>0</v>
      </c>
      <c r="J210" s="52">
        <f t="shared" si="57"/>
        <v>0</v>
      </c>
      <c r="K210" s="52">
        <f t="shared" si="57"/>
        <v>0</v>
      </c>
      <c r="L210" s="52">
        <f t="shared" si="57"/>
        <v>0</v>
      </c>
      <c r="M210" s="52">
        <f t="shared" si="57"/>
        <v>0</v>
      </c>
      <c r="N210" s="52">
        <f t="shared" si="57"/>
        <v>0</v>
      </c>
      <c r="O210" s="52">
        <f t="shared" si="57"/>
        <v>0</v>
      </c>
      <c r="P210" s="52">
        <f t="shared" si="57"/>
        <v>0</v>
      </c>
      <c r="Q210" s="52">
        <f t="shared" si="57"/>
        <v>0</v>
      </c>
      <c r="R210" s="52">
        <f t="shared" si="57"/>
        <v>0</v>
      </c>
      <c r="S210" s="52">
        <f t="shared" si="57"/>
        <v>0</v>
      </c>
      <c r="T210" s="52">
        <f t="shared" si="57"/>
        <v>0</v>
      </c>
      <c r="U210" s="52">
        <f t="shared" si="57"/>
        <v>0</v>
      </c>
      <c r="V210" s="52">
        <f t="shared" si="57"/>
        <v>0</v>
      </c>
      <c r="W210" s="75">
        <f t="shared" si="57"/>
        <v>0</v>
      </c>
    </row>
    <row r="211" spans="2:23" ht="16" x14ac:dyDescent="0.2">
      <c r="B211" s="288" t="s">
        <v>38</v>
      </c>
      <c r="C211" s="53" t="s">
        <v>26</v>
      </c>
      <c r="D211" s="52">
        <f>D124*(1+'Calculations II'!AD$6+'Calculations II'!AD$34+'Calculations II'!AD$62)</f>
        <v>0</v>
      </c>
      <c r="E211" s="52">
        <f>E124*(1+'Calculations II'!AE$6+'Calculations II'!AE$34+'Calculations II'!AE$62)</f>
        <v>0</v>
      </c>
      <c r="F211" s="52">
        <f>F124*(1+'Calculations II'!AF$6+'Calculations II'!AF$34+'Calculations II'!AF$62)</f>
        <v>0</v>
      </c>
      <c r="G211" s="52">
        <f>G124*(1+'Calculations II'!AG$6+'Calculations II'!AG$34+'Calculations II'!AG$62)</f>
        <v>0</v>
      </c>
      <c r="H211" s="52">
        <f>H124*(1+'Calculations II'!AH$6+'Calculations II'!AH$34+'Calculations II'!AH$62)</f>
        <v>0</v>
      </c>
      <c r="I211" s="52">
        <f>I124*(1+'Calculations II'!AI$6+'Calculations II'!AI$34+'Calculations II'!AI$62)</f>
        <v>0</v>
      </c>
      <c r="J211" s="52">
        <f>J124*(1+'Calculations II'!AJ$6+'Calculations II'!AJ$34+'Calculations II'!AJ$62)</f>
        <v>0</v>
      </c>
      <c r="K211" s="52">
        <f>K124*(1+'Calculations II'!AK$6+'Calculations II'!AK$34+'Calculations II'!AK$62)</f>
        <v>0</v>
      </c>
      <c r="L211" s="52">
        <f>L124*(1+'Calculations II'!AL$6+'Calculations II'!AL$34+'Calculations II'!AL$62)</f>
        <v>0</v>
      </c>
      <c r="M211" s="52">
        <f>M124*(1+'Calculations II'!AM$6+'Calculations II'!AM$34+'Calculations II'!AM$62)</f>
        <v>0</v>
      </c>
      <c r="N211" s="52">
        <f>N124*(1+'Calculations II'!AN$6+'Calculations II'!AN$34+'Calculations II'!AN$62)</f>
        <v>0</v>
      </c>
      <c r="O211" s="52">
        <f>O124*(1+'Calculations II'!AO$6+'Calculations II'!AO$34+'Calculations II'!AO$62)</f>
        <v>0</v>
      </c>
      <c r="P211" s="52">
        <f>P124*(1+'Calculations II'!AP$6+'Calculations II'!AP$34+'Calculations II'!AP$62)</f>
        <v>0</v>
      </c>
      <c r="Q211" s="52">
        <f>Q124*(1+'Calculations II'!AQ$6+'Calculations II'!AQ$34+'Calculations II'!AQ$62)</f>
        <v>0</v>
      </c>
      <c r="R211" s="52">
        <f>R124*(1+'Calculations II'!AR$6+'Calculations II'!AR$34+'Calculations II'!AR$62)</f>
        <v>0</v>
      </c>
      <c r="S211" s="52">
        <f>S124*(1+'Calculations II'!AS$6+'Calculations II'!AS$34+'Calculations II'!AS$62)</f>
        <v>0</v>
      </c>
      <c r="T211" s="52">
        <f>T124*(1+'Calculations II'!AT$6+'Calculations II'!AT$34+'Calculations II'!AT$62)</f>
        <v>0</v>
      </c>
      <c r="U211" s="52">
        <f>U124*(1+'Calculations II'!AU$6+'Calculations II'!AU$34+'Calculations II'!AU$62)</f>
        <v>0</v>
      </c>
      <c r="V211" s="52">
        <f>V124*(1+'Calculations II'!AV$6+'Calculations II'!AV$34+'Calculations II'!AV$62)</f>
        <v>0</v>
      </c>
      <c r="W211" s="75">
        <f>W124*(1+'Calculations II'!AW$6+'Calculations II'!AW$34+'Calculations II'!AW$62)</f>
        <v>0</v>
      </c>
    </row>
    <row r="212" spans="2:23" x14ac:dyDescent="0.2">
      <c r="B212" s="288"/>
      <c r="C212" s="16" t="s">
        <v>25</v>
      </c>
      <c r="D212" s="52">
        <f>D125</f>
        <v>0</v>
      </c>
      <c r="E212" s="52">
        <f t="shared" ref="E212:W212" si="58">E125</f>
        <v>0</v>
      </c>
      <c r="F212" s="52">
        <f t="shared" si="58"/>
        <v>0</v>
      </c>
      <c r="G212" s="52">
        <f t="shared" si="58"/>
        <v>0</v>
      </c>
      <c r="H212" s="52">
        <f t="shared" si="58"/>
        <v>0</v>
      </c>
      <c r="I212" s="52">
        <f t="shared" si="58"/>
        <v>0</v>
      </c>
      <c r="J212" s="52">
        <f t="shared" si="58"/>
        <v>0</v>
      </c>
      <c r="K212" s="52">
        <f t="shared" si="58"/>
        <v>0</v>
      </c>
      <c r="L212" s="52">
        <f t="shared" si="58"/>
        <v>0</v>
      </c>
      <c r="M212" s="52">
        <f t="shared" si="58"/>
        <v>0</v>
      </c>
      <c r="N212" s="52">
        <f t="shared" si="58"/>
        <v>0</v>
      </c>
      <c r="O212" s="52">
        <f t="shared" si="58"/>
        <v>0</v>
      </c>
      <c r="P212" s="52">
        <f t="shared" si="58"/>
        <v>0</v>
      </c>
      <c r="Q212" s="52">
        <f t="shared" si="58"/>
        <v>0</v>
      </c>
      <c r="R212" s="52">
        <f t="shared" si="58"/>
        <v>0</v>
      </c>
      <c r="S212" s="52">
        <f t="shared" si="58"/>
        <v>0</v>
      </c>
      <c r="T212" s="52">
        <f t="shared" si="58"/>
        <v>0</v>
      </c>
      <c r="U212" s="52">
        <f t="shared" si="58"/>
        <v>0</v>
      </c>
      <c r="V212" s="52">
        <f t="shared" si="58"/>
        <v>0</v>
      </c>
      <c r="W212" s="75">
        <f t="shared" si="58"/>
        <v>0</v>
      </c>
    </row>
    <row r="213" spans="2:23" x14ac:dyDescent="0.2">
      <c r="B213" s="288"/>
      <c r="C213" s="16" t="s">
        <v>24</v>
      </c>
      <c r="D213" s="52">
        <f>D126</f>
        <v>0</v>
      </c>
      <c r="E213" s="52">
        <f t="shared" ref="E213:W213" si="59">E126</f>
        <v>0</v>
      </c>
      <c r="F213" s="52">
        <f t="shared" si="59"/>
        <v>0</v>
      </c>
      <c r="G213" s="52">
        <f t="shared" si="59"/>
        <v>0</v>
      </c>
      <c r="H213" s="52">
        <f t="shared" si="59"/>
        <v>0</v>
      </c>
      <c r="I213" s="52">
        <f t="shared" si="59"/>
        <v>0</v>
      </c>
      <c r="J213" s="52">
        <f t="shared" si="59"/>
        <v>0</v>
      </c>
      <c r="K213" s="52">
        <f t="shared" si="59"/>
        <v>0</v>
      </c>
      <c r="L213" s="52">
        <f t="shared" si="59"/>
        <v>0</v>
      </c>
      <c r="M213" s="52">
        <f t="shared" si="59"/>
        <v>0</v>
      </c>
      <c r="N213" s="52">
        <f t="shared" si="59"/>
        <v>0</v>
      </c>
      <c r="O213" s="52">
        <f t="shared" si="59"/>
        <v>0</v>
      </c>
      <c r="P213" s="52">
        <f t="shared" si="59"/>
        <v>0</v>
      </c>
      <c r="Q213" s="52">
        <f t="shared" si="59"/>
        <v>0</v>
      </c>
      <c r="R213" s="52">
        <f t="shared" si="59"/>
        <v>0</v>
      </c>
      <c r="S213" s="52">
        <f t="shared" si="59"/>
        <v>0</v>
      </c>
      <c r="T213" s="52">
        <f t="shared" si="59"/>
        <v>0</v>
      </c>
      <c r="U213" s="52">
        <f t="shared" si="59"/>
        <v>0</v>
      </c>
      <c r="V213" s="52">
        <f t="shared" si="59"/>
        <v>0</v>
      </c>
      <c r="W213" s="75">
        <f t="shared" si="59"/>
        <v>0</v>
      </c>
    </row>
    <row r="214" spans="2:23" ht="16" x14ac:dyDescent="0.2">
      <c r="B214" s="288" t="s">
        <v>39</v>
      </c>
      <c r="C214" s="53" t="s">
        <v>26</v>
      </c>
      <c r="D214" s="52">
        <f>D127*(1+'Calculations II'!AD$7+'Calculations II'!AD$35+'Calculations II'!AD$63)</f>
        <v>0</v>
      </c>
      <c r="E214" s="52">
        <f>E127*(1+'Calculations II'!AE$7+'Calculations II'!AE$35+'Calculations II'!AE$63)</f>
        <v>0</v>
      </c>
      <c r="F214" s="52">
        <f>F127*(1+'Calculations II'!AF$7+'Calculations II'!AF$35+'Calculations II'!AF$63)</f>
        <v>0</v>
      </c>
      <c r="G214" s="52">
        <f>G127*(1+'Calculations II'!AG$7+'Calculations II'!AG$35+'Calculations II'!AG$63)</f>
        <v>0</v>
      </c>
      <c r="H214" s="52">
        <f>H127*(1+'Calculations II'!AH$7+'Calculations II'!AH$35+'Calculations II'!AH$63)</f>
        <v>0</v>
      </c>
      <c r="I214" s="52">
        <f>I127*(1+'Calculations II'!AI$7+'Calculations II'!AI$35+'Calculations II'!AI$63)</f>
        <v>0</v>
      </c>
      <c r="J214" s="52">
        <f>J127*(1+'Calculations II'!AJ$7+'Calculations II'!AJ$35+'Calculations II'!AJ$63)</f>
        <v>0</v>
      </c>
      <c r="K214" s="52">
        <f>K127*(1+'Calculations II'!AK$7+'Calculations II'!AK$35+'Calculations II'!AK$63)</f>
        <v>0</v>
      </c>
      <c r="L214" s="52">
        <f>L127*(1+'Calculations II'!AL$7+'Calculations II'!AL$35+'Calculations II'!AL$63)</f>
        <v>0</v>
      </c>
      <c r="M214" s="52">
        <f>M127*(1+'Calculations II'!AM$7+'Calculations II'!AM$35+'Calculations II'!AM$63)</f>
        <v>0</v>
      </c>
      <c r="N214" s="52">
        <f>N127*(1+'Calculations II'!AN$7+'Calculations II'!AN$35+'Calculations II'!AN$63)</f>
        <v>0</v>
      </c>
      <c r="O214" s="52">
        <f>O127*(1+'Calculations II'!AO$7+'Calculations II'!AO$35+'Calculations II'!AO$63)</f>
        <v>0</v>
      </c>
      <c r="P214" s="52">
        <f>P127*(1+'Calculations II'!AP$7+'Calculations II'!AP$35+'Calculations II'!AP$63)</f>
        <v>0</v>
      </c>
      <c r="Q214" s="52">
        <f>Q127*(1+'Calculations II'!AQ$7+'Calculations II'!AQ$35+'Calculations II'!AQ$63)</f>
        <v>0</v>
      </c>
      <c r="R214" s="52">
        <f>R127*(1+'Calculations II'!AR$7+'Calculations II'!AR$35+'Calculations II'!AR$63)</f>
        <v>0</v>
      </c>
      <c r="S214" s="52">
        <f>S127*(1+'Calculations II'!AS$7+'Calculations II'!AS$35+'Calculations II'!AS$63)</f>
        <v>0</v>
      </c>
      <c r="T214" s="52">
        <f>T127*(1+'Calculations II'!AT$7+'Calculations II'!AT$35+'Calculations II'!AT$63)</f>
        <v>0</v>
      </c>
      <c r="U214" s="52">
        <f>U127*(1+'Calculations II'!AU$7+'Calculations II'!AU$35+'Calculations II'!AU$63)</f>
        <v>0</v>
      </c>
      <c r="V214" s="52">
        <f>V127*(1+'Calculations II'!AV$7+'Calculations II'!AV$35+'Calculations II'!AV$63)</f>
        <v>0</v>
      </c>
      <c r="W214" s="75">
        <f>W127*(1+'Calculations II'!AW$7+'Calculations II'!AW$35+'Calculations II'!AW$63)</f>
        <v>0</v>
      </c>
    </row>
    <row r="215" spans="2:23" x14ac:dyDescent="0.2">
      <c r="B215" s="288"/>
      <c r="C215" s="16" t="s">
        <v>25</v>
      </c>
      <c r="D215" s="52">
        <f>D128</f>
        <v>0</v>
      </c>
      <c r="E215" s="52">
        <f t="shared" ref="E215:W215" si="60">E128</f>
        <v>0</v>
      </c>
      <c r="F215" s="52">
        <f t="shared" si="60"/>
        <v>0</v>
      </c>
      <c r="G215" s="52">
        <f t="shared" si="60"/>
        <v>0</v>
      </c>
      <c r="H215" s="52">
        <f t="shared" si="60"/>
        <v>0</v>
      </c>
      <c r="I215" s="52">
        <f t="shared" si="60"/>
        <v>0</v>
      </c>
      <c r="J215" s="52">
        <f t="shared" si="60"/>
        <v>0</v>
      </c>
      <c r="K215" s="52">
        <f t="shared" si="60"/>
        <v>0</v>
      </c>
      <c r="L215" s="52">
        <f t="shared" si="60"/>
        <v>0</v>
      </c>
      <c r="M215" s="52">
        <f t="shared" si="60"/>
        <v>0</v>
      </c>
      <c r="N215" s="52">
        <f t="shared" si="60"/>
        <v>0</v>
      </c>
      <c r="O215" s="52">
        <f t="shared" si="60"/>
        <v>0</v>
      </c>
      <c r="P215" s="52">
        <f t="shared" si="60"/>
        <v>0</v>
      </c>
      <c r="Q215" s="52">
        <f t="shared" si="60"/>
        <v>0</v>
      </c>
      <c r="R215" s="52">
        <f t="shared" si="60"/>
        <v>0</v>
      </c>
      <c r="S215" s="52">
        <f t="shared" si="60"/>
        <v>0</v>
      </c>
      <c r="T215" s="52">
        <f t="shared" si="60"/>
        <v>0</v>
      </c>
      <c r="U215" s="52">
        <f t="shared" si="60"/>
        <v>0</v>
      </c>
      <c r="V215" s="52">
        <f t="shared" si="60"/>
        <v>0</v>
      </c>
      <c r="W215" s="75">
        <f t="shared" si="60"/>
        <v>0</v>
      </c>
    </row>
    <row r="216" spans="2:23" x14ac:dyDescent="0.2">
      <c r="B216" s="288"/>
      <c r="C216" s="16" t="s">
        <v>24</v>
      </c>
      <c r="D216" s="52">
        <f>D129</f>
        <v>0</v>
      </c>
      <c r="E216" s="52">
        <f t="shared" ref="E216:W216" si="61">E129</f>
        <v>0</v>
      </c>
      <c r="F216" s="52">
        <f t="shared" si="61"/>
        <v>0</v>
      </c>
      <c r="G216" s="52">
        <f t="shared" si="61"/>
        <v>0</v>
      </c>
      <c r="H216" s="52">
        <f t="shared" si="61"/>
        <v>0</v>
      </c>
      <c r="I216" s="52">
        <f t="shared" si="61"/>
        <v>0</v>
      </c>
      <c r="J216" s="52">
        <f t="shared" si="61"/>
        <v>0</v>
      </c>
      <c r="K216" s="52">
        <f t="shared" si="61"/>
        <v>0</v>
      </c>
      <c r="L216" s="52">
        <f t="shared" si="61"/>
        <v>0</v>
      </c>
      <c r="M216" s="52">
        <f t="shared" si="61"/>
        <v>0</v>
      </c>
      <c r="N216" s="52">
        <f t="shared" si="61"/>
        <v>0</v>
      </c>
      <c r="O216" s="52">
        <f t="shared" si="61"/>
        <v>0</v>
      </c>
      <c r="P216" s="52">
        <f t="shared" si="61"/>
        <v>0</v>
      </c>
      <c r="Q216" s="52">
        <f t="shared" si="61"/>
        <v>0</v>
      </c>
      <c r="R216" s="52">
        <f t="shared" si="61"/>
        <v>0</v>
      </c>
      <c r="S216" s="52">
        <f t="shared" si="61"/>
        <v>0</v>
      </c>
      <c r="T216" s="52">
        <f t="shared" si="61"/>
        <v>0</v>
      </c>
      <c r="U216" s="52">
        <f t="shared" si="61"/>
        <v>0</v>
      </c>
      <c r="V216" s="52">
        <f t="shared" si="61"/>
        <v>0</v>
      </c>
      <c r="W216" s="75">
        <f t="shared" si="61"/>
        <v>0</v>
      </c>
    </row>
    <row r="217" spans="2:23" ht="16" x14ac:dyDescent="0.2">
      <c r="B217" s="288" t="s">
        <v>40</v>
      </c>
      <c r="C217" s="53" t="s">
        <v>26</v>
      </c>
      <c r="D217" s="52">
        <f>D130*(1+'Calculations II'!AD$6+'Calculations II'!AD$34+'Calculations II'!AD$62)</f>
        <v>0</v>
      </c>
      <c r="E217" s="52">
        <f>E130*(1+'Calculations II'!AE$6+'Calculations II'!AE$34+'Calculations II'!AE$62)</f>
        <v>0</v>
      </c>
      <c r="F217" s="52">
        <f>F130*(1+'Calculations II'!AF$6+'Calculations II'!AF$34+'Calculations II'!AF$62)</f>
        <v>0</v>
      </c>
      <c r="G217" s="52">
        <f>G130*(1+'Calculations II'!AG$6+'Calculations II'!AG$34+'Calculations II'!AG$62)</f>
        <v>0</v>
      </c>
      <c r="H217" s="52">
        <f>H130*(1+'Calculations II'!AH$6+'Calculations II'!AH$34+'Calculations II'!AH$62)</f>
        <v>0</v>
      </c>
      <c r="I217" s="52">
        <f>I130*(1+'Calculations II'!AI$6+'Calculations II'!AI$34+'Calculations II'!AI$62)</f>
        <v>0</v>
      </c>
      <c r="J217" s="52">
        <f>J130*(1+'Calculations II'!AJ$6+'Calculations II'!AJ$34+'Calculations II'!AJ$62)</f>
        <v>0</v>
      </c>
      <c r="K217" s="52">
        <f>K130*(1+'Calculations II'!AK$6+'Calculations II'!AK$34+'Calculations II'!AK$62)</f>
        <v>0</v>
      </c>
      <c r="L217" s="52">
        <f>L130*(1+'Calculations II'!AL$6+'Calculations II'!AL$34+'Calculations II'!AL$62)</f>
        <v>0</v>
      </c>
      <c r="M217" s="52">
        <f>M130*(1+'Calculations II'!AM$6+'Calculations II'!AM$34+'Calculations II'!AM$62)</f>
        <v>0</v>
      </c>
      <c r="N217" s="52">
        <f>N130*(1+'Calculations II'!AN$6+'Calculations II'!AN$34+'Calculations II'!AN$62)</f>
        <v>0</v>
      </c>
      <c r="O217" s="52">
        <f>O130*(1+'Calculations II'!AO$6+'Calculations II'!AO$34+'Calculations II'!AO$62)</f>
        <v>0</v>
      </c>
      <c r="P217" s="52">
        <f>P130*(1+'Calculations II'!AP$6+'Calculations II'!AP$34+'Calculations II'!AP$62)</f>
        <v>0</v>
      </c>
      <c r="Q217" s="52">
        <f>Q130*(1+'Calculations II'!AQ$6+'Calculations II'!AQ$34+'Calculations II'!AQ$62)</f>
        <v>0</v>
      </c>
      <c r="R217" s="52">
        <f>R130*(1+'Calculations II'!AR$6+'Calculations II'!AR$34+'Calculations II'!AR$62)</f>
        <v>0</v>
      </c>
      <c r="S217" s="52">
        <f>S130*(1+'Calculations II'!AS$6+'Calculations II'!AS$34+'Calculations II'!AS$62)</f>
        <v>0</v>
      </c>
      <c r="T217" s="52">
        <f>T130*(1+'Calculations II'!AT$6+'Calculations II'!AT$34+'Calculations II'!AT$62)</f>
        <v>0</v>
      </c>
      <c r="U217" s="52">
        <f>U130*(1+'Calculations II'!AU$6+'Calculations II'!AU$34+'Calculations II'!AU$62)</f>
        <v>0</v>
      </c>
      <c r="V217" s="52">
        <f>V130*(1+'Calculations II'!AV$6+'Calculations II'!AV$34+'Calculations II'!AV$62)</f>
        <v>0</v>
      </c>
      <c r="W217" s="75">
        <f>W130*(1+'Calculations II'!AW$6+'Calculations II'!AW$34+'Calculations II'!AW$62)</f>
        <v>0</v>
      </c>
    </row>
    <row r="218" spans="2:23" x14ac:dyDescent="0.2">
      <c r="B218" s="288"/>
      <c r="C218" s="16" t="s">
        <v>25</v>
      </c>
      <c r="D218" s="52">
        <f>D131</f>
        <v>0</v>
      </c>
      <c r="E218" s="52">
        <f t="shared" ref="E218:W218" si="62">E131</f>
        <v>0</v>
      </c>
      <c r="F218" s="52">
        <f t="shared" si="62"/>
        <v>0</v>
      </c>
      <c r="G218" s="52">
        <f t="shared" si="62"/>
        <v>0</v>
      </c>
      <c r="H218" s="52">
        <f t="shared" si="62"/>
        <v>0</v>
      </c>
      <c r="I218" s="52">
        <f t="shared" si="62"/>
        <v>0</v>
      </c>
      <c r="J218" s="52">
        <f t="shared" si="62"/>
        <v>0</v>
      </c>
      <c r="K218" s="52">
        <f t="shared" si="62"/>
        <v>0</v>
      </c>
      <c r="L218" s="52">
        <f t="shared" si="62"/>
        <v>0</v>
      </c>
      <c r="M218" s="52">
        <f t="shared" si="62"/>
        <v>0</v>
      </c>
      <c r="N218" s="52">
        <f t="shared" si="62"/>
        <v>0</v>
      </c>
      <c r="O218" s="52">
        <f t="shared" si="62"/>
        <v>0</v>
      </c>
      <c r="P218" s="52">
        <f t="shared" si="62"/>
        <v>0</v>
      </c>
      <c r="Q218" s="52">
        <f t="shared" si="62"/>
        <v>0</v>
      </c>
      <c r="R218" s="52">
        <f t="shared" si="62"/>
        <v>0</v>
      </c>
      <c r="S218" s="52">
        <f t="shared" si="62"/>
        <v>0</v>
      </c>
      <c r="T218" s="52">
        <f t="shared" si="62"/>
        <v>0</v>
      </c>
      <c r="U218" s="52">
        <f t="shared" si="62"/>
        <v>0</v>
      </c>
      <c r="V218" s="52">
        <f t="shared" si="62"/>
        <v>0</v>
      </c>
      <c r="W218" s="75">
        <f t="shared" si="62"/>
        <v>0</v>
      </c>
    </row>
    <row r="219" spans="2:23" x14ac:dyDescent="0.2">
      <c r="B219" s="288"/>
      <c r="C219" s="16" t="s">
        <v>24</v>
      </c>
      <c r="D219" s="52">
        <f>D132</f>
        <v>0</v>
      </c>
      <c r="E219" s="52">
        <f t="shared" ref="E219:W219" si="63">E132</f>
        <v>0</v>
      </c>
      <c r="F219" s="52">
        <f t="shared" si="63"/>
        <v>0</v>
      </c>
      <c r="G219" s="52">
        <f t="shared" si="63"/>
        <v>0</v>
      </c>
      <c r="H219" s="52">
        <f t="shared" si="63"/>
        <v>0</v>
      </c>
      <c r="I219" s="52">
        <f t="shared" si="63"/>
        <v>0</v>
      </c>
      <c r="J219" s="52">
        <f t="shared" si="63"/>
        <v>0</v>
      </c>
      <c r="K219" s="52">
        <f t="shared" si="63"/>
        <v>0</v>
      </c>
      <c r="L219" s="52">
        <f t="shared" si="63"/>
        <v>0</v>
      </c>
      <c r="M219" s="52">
        <f t="shared" si="63"/>
        <v>0</v>
      </c>
      <c r="N219" s="52">
        <f t="shared" si="63"/>
        <v>0</v>
      </c>
      <c r="O219" s="52">
        <f t="shared" si="63"/>
        <v>0</v>
      </c>
      <c r="P219" s="52">
        <f t="shared" si="63"/>
        <v>0</v>
      </c>
      <c r="Q219" s="52">
        <f t="shared" si="63"/>
        <v>0</v>
      </c>
      <c r="R219" s="52">
        <f t="shared" si="63"/>
        <v>0</v>
      </c>
      <c r="S219" s="52">
        <f t="shared" si="63"/>
        <v>0</v>
      </c>
      <c r="T219" s="52">
        <f t="shared" si="63"/>
        <v>0</v>
      </c>
      <c r="U219" s="52">
        <f t="shared" si="63"/>
        <v>0</v>
      </c>
      <c r="V219" s="52">
        <f t="shared" si="63"/>
        <v>0</v>
      </c>
      <c r="W219" s="75">
        <f t="shared" si="63"/>
        <v>0</v>
      </c>
    </row>
    <row r="220" spans="2:23" ht="16" x14ac:dyDescent="0.2">
      <c r="B220" s="288" t="s">
        <v>41</v>
      </c>
      <c r="C220" s="53" t="s">
        <v>26</v>
      </c>
      <c r="D220" s="52">
        <f>D133*(1+'Calculations II'!AD$7+'Calculations II'!AD$35+'Calculations II'!AD$63)</f>
        <v>0</v>
      </c>
      <c r="E220" s="52">
        <f>E133*(1+'Calculations II'!AE$7+'Calculations II'!AE$35+'Calculations II'!AE$63)</f>
        <v>0</v>
      </c>
      <c r="F220" s="52">
        <f>F133*(1+'Calculations II'!AF$7+'Calculations II'!AF$35+'Calculations II'!AF$63)</f>
        <v>0</v>
      </c>
      <c r="G220" s="52">
        <f>G133*(1+'Calculations II'!AG$7+'Calculations II'!AG$35+'Calculations II'!AG$63)</f>
        <v>0</v>
      </c>
      <c r="H220" s="52">
        <f>H133*(1+'Calculations II'!AH$7+'Calculations II'!AH$35+'Calculations II'!AH$63)</f>
        <v>0</v>
      </c>
      <c r="I220" s="52">
        <f>I133*(1+'Calculations II'!AI$7+'Calculations II'!AI$35+'Calculations II'!AI$63)</f>
        <v>0</v>
      </c>
      <c r="J220" s="52">
        <f>J133*(1+'Calculations II'!AJ$7+'Calculations II'!AJ$35+'Calculations II'!AJ$63)</f>
        <v>0</v>
      </c>
      <c r="K220" s="52">
        <f>K133*(1+'Calculations II'!AK$7+'Calculations II'!AK$35+'Calculations II'!AK$63)</f>
        <v>0</v>
      </c>
      <c r="L220" s="52">
        <f>L133*(1+'Calculations II'!AL$7+'Calculations II'!AL$35+'Calculations II'!AL$63)</f>
        <v>0</v>
      </c>
      <c r="M220" s="52">
        <f>M133*(1+'Calculations II'!AM$7+'Calculations II'!AM$35+'Calculations II'!AM$63)</f>
        <v>0</v>
      </c>
      <c r="N220" s="52">
        <f>N133*(1+'Calculations II'!AN$7+'Calculations II'!AN$35+'Calculations II'!AN$63)</f>
        <v>0</v>
      </c>
      <c r="O220" s="52">
        <f>O133*(1+'Calculations II'!AO$7+'Calculations II'!AO$35+'Calculations II'!AO$63)</f>
        <v>0</v>
      </c>
      <c r="P220" s="52">
        <f>P133*(1+'Calculations II'!AP$7+'Calculations II'!AP$35+'Calculations II'!AP$63)</f>
        <v>0</v>
      </c>
      <c r="Q220" s="52">
        <f>Q133*(1+'Calculations II'!AQ$7+'Calculations II'!AQ$35+'Calculations II'!AQ$63)</f>
        <v>0</v>
      </c>
      <c r="R220" s="52">
        <f>R133*(1+'Calculations II'!AR$7+'Calculations II'!AR$35+'Calculations II'!AR$63)</f>
        <v>0</v>
      </c>
      <c r="S220" s="52">
        <f>S133*(1+'Calculations II'!AS$7+'Calculations II'!AS$35+'Calculations II'!AS$63)</f>
        <v>0</v>
      </c>
      <c r="T220" s="52">
        <f>T133*(1+'Calculations II'!AT$7+'Calculations II'!AT$35+'Calculations II'!AT$63)</f>
        <v>0</v>
      </c>
      <c r="U220" s="52">
        <f>U133*(1+'Calculations II'!AU$7+'Calculations II'!AU$35+'Calculations II'!AU$63)</f>
        <v>0</v>
      </c>
      <c r="V220" s="52">
        <f>V133*(1+'Calculations II'!AV$7+'Calculations II'!AV$35+'Calculations II'!AV$63)</f>
        <v>0</v>
      </c>
      <c r="W220" s="75">
        <f>W133*(1+'Calculations II'!AW$7+'Calculations II'!AW$35+'Calculations II'!AW$63)</f>
        <v>0</v>
      </c>
    </row>
    <row r="221" spans="2:23" x14ac:dyDescent="0.2">
      <c r="B221" s="288"/>
      <c r="C221" s="16" t="s">
        <v>25</v>
      </c>
      <c r="D221" s="52">
        <f>D134</f>
        <v>0</v>
      </c>
      <c r="E221" s="52">
        <f t="shared" ref="E221:W221" si="64">E134</f>
        <v>0</v>
      </c>
      <c r="F221" s="52">
        <f t="shared" si="64"/>
        <v>0</v>
      </c>
      <c r="G221" s="52">
        <f t="shared" si="64"/>
        <v>0</v>
      </c>
      <c r="H221" s="52">
        <f t="shared" si="64"/>
        <v>0</v>
      </c>
      <c r="I221" s="52">
        <f t="shared" si="64"/>
        <v>0</v>
      </c>
      <c r="J221" s="52">
        <f t="shared" si="64"/>
        <v>0</v>
      </c>
      <c r="K221" s="52">
        <f t="shared" si="64"/>
        <v>0</v>
      </c>
      <c r="L221" s="52">
        <f t="shared" si="64"/>
        <v>0</v>
      </c>
      <c r="M221" s="52">
        <f t="shared" si="64"/>
        <v>0</v>
      </c>
      <c r="N221" s="52">
        <f t="shared" si="64"/>
        <v>0</v>
      </c>
      <c r="O221" s="52">
        <f t="shared" si="64"/>
        <v>0</v>
      </c>
      <c r="P221" s="52">
        <f t="shared" si="64"/>
        <v>0</v>
      </c>
      <c r="Q221" s="52">
        <f t="shared" si="64"/>
        <v>0</v>
      </c>
      <c r="R221" s="52">
        <f t="shared" si="64"/>
        <v>0</v>
      </c>
      <c r="S221" s="52">
        <f t="shared" si="64"/>
        <v>0</v>
      </c>
      <c r="T221" s="52">
        <f t="shared" si="64"/>
        <v>0</v>
      </c>
      <c r="U221" s="52">
        <f t="shared" si="64"/>
        <v>0</v>
      </c>
      <c r="V221" s="52">
        <f t="shared" si="64"/>
        <v>0</v>
      </c>
      <c r="W221" s="75">
        <f t="shared" si="64"/>
        <v>0</v>
      </c>
    </row>
    <row r="222" spans="2:23" x14ac:dyDescent="0.2">
      <c r="B222" s="288"/>
      <c r="C222" s="16" t="s">
        <v>24</v>
      </c>
      <c r="D222" s="52">
        <f>D135</f>
        <v>0</v>
      </c>
      <c r="E222" s="52">
        <f t="shared" ref="E222:W222" si="65">E135</f>
        <v>0</v>
      </c>
      <c r="F222" s="52">
        <f t="shared" si="65"/>
        <v>0</v>
      </c>
      <c r="G222" s="52">
        <f t="shared" si="65"/>
        <v>0</v>
      </c>
      <c r="H222" s="52">
        <f t="shared" si="65"/>
        <v>0</v>
      </c>
      <c r="I222" s="52">
        <f t="shared" si="65"/>
        <v>0</v>
      </c>
      <c r="J222" s="52">
        <f t="shared" si="65"/>
        <v>0</v>
      </c>
      <c r="K222" s="52">
        <f t="shared" si="65"/>
        <v>0</v>
      </c>
      <c r="L222" s="52">
        <f t="shared" si="65"/>
        <v>0</v>
      </c>
      <c r="M222" s="52">
        <f t="shared" si="65"/>
        <v>0</v>
      </c>
      <c r="N222" s="52">
        <f t="shared" si="65"/>
        <v>0</v>
      </c>
      <c r="O222" s="52">
        <f t="shared" si="65"/>
        <v>0</v>
      </c>
      <c r="P222" s="52">
        <f t="shared" si="65"/>
        <v>0</v>
      </c>
      <c r="Q222" s="52">
        <f t="shared" si="65"/>
        <v>0</v>
      </c>
      <c r="R222" s="52">
        <f t="shared" si="65"/>
        <v>0</v>
      </c>
      <c r="S222" s="52">
        <f t="shared" si="65"/>
        <v>0</v>
      </c>
      <c r="T222" s="52">
        <f t="shared" si="65"/>
        <v>0</v>
      </c>
      <c r="U222" s="52">
        <f t="shared" si="65"/>
        <v>0</v>
      </c>
      <c r="V222" s="52">
        <f t="shared" si="65"/>
        <v>0</v>
      </c>
      <c r="W222" s="75">
        <f t="shared" si="65"/>
        <v>0</v>
      </c>
    </row>
    <row r="223" spans="2:23" ht="16" x14ac:dyDescent="0.2">
      <c r="B223" s="288" t="s">
        <v>42</v>
      </c>
      <c r="C223" s="53" t="s">
        <v>26</v>
      </c>
      <c r="D223" s="52">
        <f>D136*(1+'Calculations II'!AD$6+'Calculations II'!AD$34+'Calculations II'!AD$62)</f>
        <v>0</v>
      </c>
      <c r="E223" s="52">
        <f>E136*(1+'Calculations II'!AE$6+'Calculations II'!AE$34+'Calculations II'!AE$62)</f>
        <v>0</v>
      </c>
      <c r="F223" s="52">
        <f>F136*(1+'Calculations II'!AF$6+'Calculations II'!AF$34+'Calculations II'!AF$62)</f>
        <v>0</v>
      </c>
      <c r="G223" s="52">
        <f>G136*(1+'Calculations II'!AG$6+'Calculations II'!AG$34+'Calculations II'!AG$62)</f>
        <v>0</v>
      </c>
      <c r="H223" s="52">
        <f>H136*(1+'Calculations II'!AH$6+'Calculations II'!AH$34+'Calculations II'!AH$62)</f>
        <v>0</v>
      </c>
      <c r="I223" s="52">
        <f>I136*(1+'Calculations II'!AI$6+'Calculations II'!AI$34+'Calculations II'!AI$62)</f>
        <v>0</v>
      </c>
      <c r="J223" s="52">
        <f>J136*(1+'Calculations II'!AJ$6+'Calculations II'!AJ$34+'Calculations II'!AJ$62)</f>
        <v>0</v>
      </c>
      <c r="K223" s="52">
        <f>K136*(1+'Calculations II'!AK$6+'Calculations II'!AK$34+'Calculations II'!AK$62)</f>
        <v>0</v>
      </c>
      <c r="L223" s="52">
        <f>L136*(1+'Calculations II'!AL$6+'Calculations II'!AL$34+'Calculations II'!AL$62)</f>
        <v>0</v>
      </c>
      <c r="M223" s="52">
        <f>M136*(1+'Calculations II'!AM$6+'Calculations II'!AM$34+'Calculations II'!AM$62)</f>
        <v>0</v>
      </c>
      <c r="N223" s="52">
        <f>N136*(1+'Calculations II'!AN$6+'Calculations II'!AN$34+'Calculations II'!AN$62)</f>
        <v>0</v>
      </c>
      <c r="O223" s="52">
        <f>O136*(1+'Calculations II'!AO$6+'Calculations II'!AO$34+'Calculations II'!AO$62)</f>
        <v>0</v>
      </c>
      <c r="P223" s="52">
        <f>P136*(1+'Calculations II'!AP$6+'Calculations II'!AP$34+'Calculations II'!AP$62)</f>
        <v>0</v>
      </c>
      <c r="Q223" s="52">
        <f>Q136*(1+'Calculations II'!AQ$6+'Calculations II'!AQ$34+'Calculations II'!AQ$62)</f>
        <v>0</v>
      </c>
      <c r="R223" s="52">
        <f>R136*(1+'Calculations II'!AR$6+'Calculations II'!AR$34+'Calculations II'!AR$62)</f>
        <v>0</v>
      </c>
      <c r="S223" s="52">
        <f>S136*(1+'Calculations II'!AS$6+'Calculations II'!AS$34+'Calculations II'!AS$62)</f>
        <v>0</v>
      </c>
      <c r="T223" s="52">
        <f>T136*(1+'Calculations II'!AT$6+'Calculations II'!AT$34+'Calculations II'!AT$62)</f>
        <v>0</v>
      </c>
      <c r="U223" s="52">
        <f>U136*(1+'Calculations II'!AU$6+'Calculations II'!AU$34+'Calculations II'!AU$62)</f>
        <v>0</v>
      </c>
      <c r="V223" s="52">
        <f>V136*(1+'Calculations II'!AV$6+'Calculations II'!AV$34+'Calculations II'!AV$62)</f>
        <v>0</v>
      </c>
      <c r="W223" s="75">
        <f>W136*(1+'Calculations II'!AW$6+'Calculations II'!AW$34+'Calculations II'!AW$62)</f>
        <v>0</v>
      </c>
    </row>
    <row r="224" spans="2:23" x14ac:dyDescent="0.2">
      <c r="B224" s="288"/>
      <c r="C224" s="16" t="s">
        <v>25</v>
      </c>
      <c r="D224" s="52">
        <f>D137</f>
        <v>0</v>
      </c>
      <c r="E224" s="52">
        <f t="shared" ref="E224:W224" si="66">E137</f>
        <v>0</v>
      </c>
      <c r="F224" s="52">
        <f t="shared" si="66"/>
        <v>0</v>
      </c>
      <c r="G224" s="52">
        <f t="shared" si="66"/>
        <v>0</v>
      </c>
      <c r="H224" s="52">
        <f t="shared" si="66"/>
        <v>0</v>
      </c>
      <c r="I224" s="52">
        <f t="shared" si="66"/>
        <v>0</v>
      </c>
      <c r="J224" s="52">
        <f t="shared" si="66"/>
        <v>0</v>
      </c>
      <c r="K224" s="52">
        <f t="shared" si="66"/>
        <v>0</v>
      </c>
      <c r="L224" s="52">
        <f t="shared" si="66"/>
        <v>0</v>
      </c>
      <c r="M224" s="52">
        <f t="shared" si="66"/>
        <v>0</v>
      </c>
      <c r="N224" s="52">
        <f t="shared" si="66"/>
        <v>0</v>
      </c>
      <c r="O224" s="52">
        <f t="shared" si="66"/>
        <v>0</v>
      </c>
      <c r="P224" s="52">
        <f t="shared" si="66"/>
        <v>0</v>
      </c>
      <c r="Q224" s="52">
        <f t="shared" si="66"/>
        <v>0</v>
      </c>
      <c r="R224" s="52">
        <f t="shared" si="66"/>
        <v>0</v>
      </c>
      <c r="S224" s="52">
        <f t="shared" si="66"/>
        <v>0</v>
      </c>
      <c r="T224" s="52">
        <f t="shared" si="66"/>
        <v>0</v>
      </c>
      <c r="U224" s="52">
        <f t="shared" si="66"/>
        <v>0</v>
      </c>
      <c r="V224" s="52">
        <f t="shared" si="66"/>
        <v>0</v>
      </c>
      <c r="W224" s="75">
        <f t="shared" si="66"/>
        <v>0</v>
      </c>
    </row>
    <row r="225" spans="2:23" x14ac:dyDescent="0.2">
      <c r="B225" s="288"/>
      <c r="C225" s="16" t="s">
        <v>24</v>
      </c>
      <c r="D225" s="52">
        <f>D138</f>
        <v>0</v>
      </c>
      <c r="E225" s="52">
        <f t="shared" ref="E225:W225" si="67">E138</f>
        <v>0</v>
      </c>
      <c r="F225" s="52">
        <f t="shared" si="67"/>
        <v>0</v>
      </c>
      <c r="G225" s="52">
        <f t="shared" si="67"/>
        <v>0</v>
      </c>
      <c r="H225" s="52">
        <f t="shared" si="67"/>
        <v>0</v>
      </c>
      <c r="I225" s="52">
        <f t="shared" si="67"/>
        <v>0</v>
      </c>
      <c r="J225" s="52">
        <f t="shared" si="67"/>
        <v>0</v>
      </c>
      <c r="K225" s="52">
        <f t="shared" si="67"/>
        <v>0</v>
      </c>
      <c r="L225" s="52">
        <f t="shared" si="67"/>
        <v>0</v>
      </c>
      <c r="M225" s="52">
        <f t="shared" si="67"/>
        <v>0</v>
      </c>
      <c r="N225" s="52">
        <f t="shared" si="67"/>
        <v>0</v>
      </c>
      <c r="O225" s="52">
        <f t="shared" si="67"/>
        <v>0</v>
      </c>
      <c r="P225" s="52">
        <f t="shared" si="67"/>
        <v>0</v>
      </c>
      <c r="Q225" s="52">
        <f t="shared" si="67"/>
        <v>0</v>
      </c>
      <c r="R225" s="52">
        <f t="shared" si="67"/>
        <v>0</v>
      </c>
      <c r="S225" s="52">
        <f t="shared" si="67"/>
        <v>0</v>
      </c>
      <c r="T225" s="52">
        <f t="shared" si="67"/>
        <v>0</v>
      </c>
      <c r="U225" s="52">
        <f t="shared" si="67"/>
        <v>0</v>
      </c>
      <c r="V225" s="52">
        <f t="shared" si="67"/>
        <v>0</v>
      </c>
      <c r="W225" s="75">
        <f t="shared" si="67"/>
        <v>0</v>
      </c>
    </row>
    <row r="226" spans="2:23" ht="16" x14ac:dyDescent="0.2">
      <c r="B226" s="288" t="s">
        <v>43</v>
      </c>
      <c r="C226" s="53" t="s">
        <v>26</v>
      </c>
      <c r="D226" s="52">
        <f>D139*(1+'Calculations II'!AD$7+'Calculations II'!AD$35+'Calculations II'!AD$63)</f>
        <v>0</v>
      </c>
      <c r="E226" s="52">
        <f>E139*(1+'Calculations II'!AE$7+'Calculations II'!AE$35+'Calculations II'!AE$63)</f>
        <v>0</v>
      </c>
      <c r="F226" s="52">
        <f>F139*(1+'Calculations II'!AF$7+'Calculations II'!AF$35+'Calculations II'!AF$63)</f>
        <v>0</v>
      </c>
      <c r="G226" s="52">
        <f>G139*(1+'Calculations II'!AG$7+'Calculations II'!AG$35+'Calculations II'!AG$63)</f>
        <v>0</v>
      </c>
      <c r="H226" s="52">
        <f>H139*(1+'Calculations II'!AH$7+'Calculations II'!AH$35+'Calculations II'!AH$63)</f>
        <v>0</v>
      </c>
      <c r="I226" s="52">
        <f>I139*(1+'Calculations II'!AI$7+'Calculations II'!AI$35+'Calculations II'!AI$63)</f>
        <v>0</v>
      </c>
      <c r="J226" s="52">
        <f>J139*(1+'Calculations II'!AJ$7+'Calculations II'!AJ$35+'Calculations II'!AJ$63)</f>
        <v>0</v>
      </c>
      <c r="K226" s="52">
        <f>K139*(1+'Calculations II'!AK$7+'Calculations II'!AK$35+'Calculations II'!AK$63)</f>
        <v>0</v>
      </c>
      <c r="L226" s="52">
        <f>L139*(1+'Calculations II'!AL$7+'Calculations II'!AL$35+'Calculations II'!AL$63)</f>
        <v>0</v>
      </c>
      <c r="M226" s="52">
        <f>M139*(1+'Calculations II'!AM$7+'Calculations II'!AM$35+'Calculations II'!AM$63)</f>
        <v>0</v>
      </c>
      <c r="N226" s="52">
        <f>N139*(1+'Calculations II'!AN$7+'Calculations II'!AN$35+'Calculations II'!AN$63)</f>
        <v>0</v>
      </c>
      <c r="O226" s="52">
        <f>O139*(1+'Calculations II'!AO$7+'Calculations II'!AO$35+'Calculations II'!AO$63)</f>
        <v>0</v>
      </c>
      <c r="P226" s="52">
        <f>P139*(1+'Calculations II'!AP$7+'Calculations II'!AP$35+'Calculations II'!AP$63)</f>
        <v>0</v>
      </c>
      <c r="Q226" s="52">
        <f>Q139*(1+'Calculations II'!AQ$7+'Calculations II'!AQ$35+'Calculations II'!AQ$63)</f>
        <v>0</v>
      </c>
      <c r="R226" s="52">
        <f>R139*(1+'Calculations II'!AR$7+'Calculations II'!AR$35+'Calculations II'!AR$63)</f>
        <v>0</v>
      </c>
      <c r="S226" s="52">
        <f>S139*(1+'Calculations II'!AS$7+'Calculations II'!AS$35+'Calculations II'!AS$63)</f>
        <v>0</v>
      </c>
      <c r="T226" s="52">
        <f>T139*(1+'Calculations II'!AT$7+'Calculations II'!AT$35+'Calculations II'!AT$63)</f>
        <v>0</v>
      </c>
      <c r="U226" s="52">
        <f>U139*(1+'Calculations II'!AU$7+'Calculations II'!AU$35+'Calculations II'!AU$63)</f>
        <v>0</v>
      </c>
      <c r="V226" s="52">
        <f>V139*(1+'Calculations II'!AV$7+'Calculations II'!AV$35+'Calculations II'!AV$63)</f>
        <v>0</v>
      </c>
      <c r="W226" s="75">
        <f>W139*(1+'Calculations II'!AW$7+'Calculations II'!AW$35+'Calculations II'!AW$63)</f>
        <v>0</v>
      </c>
    </row>
    <row r="227" spans="2:23" x14ac:dyDescent="0.2">
      <c r="B227" s="288"/>
      <c r="C227" s="16" t="s">
        <v>25</v>
      </c>
      <c r="D227" s="52">
        <f>D140</f>
        <v>0</v>
      </c>
      <c r="E227" s="52">
        <f t="shared" ref="E227:W227" si="68">E140</f>
        <v>0</v>
      </c>
      <c r="F227" s="52">
        <f t="shared" si="68"/>
        <v>0</v>
      </c>
      <c r="G227" s="52">
        <f t="shared" si="68"/>
        <v>0</v>
      </c>
      <c r="H227" s="52">
        <f t="shared" si="68"/>
        <v>0</v>
      </c>
      <c r="I227" s="52">
        <f t="shared" si="68"/>
        <v>0</v>
      </c>
      <c r="J227" s="52">
        <f t="shared" si="68"/>
        <v>0</v>
      </c>
      <c r="K227" s="52">
        <f t="shared" si="68"/>
        <v>0</v>
      </c>
      <c r="L227" s="52">
        <f t="shared" si="68"/>
        <v>0</v>
      </c>
      <c r="M227" s="52">
        <f t="shared" si="68"/>
        <v>0</v>
      </c>
      <c r="N227" s="52">
        <f t="shared" si="68"/>
        <v>0</v>
      </c>
      <c r="O227" s="52">
        <f t="shared" si="68"/>
        <v>0</v>
      </c>
      <c r="P227" s="52">
        <f t="shared" si="68"/>
        <v>0</v>
      </c>
      <c r="Q227" s="52">
        <f t="shared" si="68"/>
        <v>0</v>
      </c>
      <c r="R227" s="52">
        <f t="shared" si="68"/>
        <v>0</v>
      </c>
      <c r="S227" s="52">
        <f t="shared" si="68"/>
        <v>0</v>
      </c>
      <c r="T227" s="52">
        <f t="shared" si="68"/>
        <v>0</v>
      </c>
      <c r="U227" s="52">
        <f t="shared" si="68"/>
        <v>0</v>
      </c>
      <c r="V227" s="52">
        <f t="shared" si="68"/>
        <v>0</v>
      </c>
      <c r="W227" s="75">
        <f t="shared" si="68"/>
        <v>0</v>
      </c>
    </row>
    <row r="228" spans="2:23" x14ac:dyDescent="0.2">
      <c r="B228" s="288"/>
      <c r="C228" s="16" t="s">
        <v>24</v>
      </c>
      <c r="D228" s="52">
        <f>D141</f>
        <v>0</v>
      </c>
      <c r="E228" s="52">
        <f t="shared" ref="E228:W228" si="69">E141</f>
        <v>0</v>
      </c>
      <c r="F228" s="52">
        <f t="shared" si="69"/>
        <v>0</v>
      </c>
      <c r="G228" s="52">
        <f t="shared" si="69"/>
        <v>0</v>
      </c>
      <c r="H228" s="52">
        <f t="shared" si="69"/>
        <v>0</v>
      </c>
      <c r="I228" s="52">
        <f t="shared" si="69"/>
        <v>0</v>
      </c>
      <c r="J228" s="52">
        <f t="shared" si="69"/>
        <v>0</v>
      </c>
      <c r="K228" s="52">
        <f t="shared" si="69"/>
        <v>0</v>
      </c>
      <c r="L228" s="52">
        <f t="shared" si="69"/>
        <v>0</v>
      </c>
      <c r="M228" s="52">
        <f t="shared" si="69"/>
        <v>0</v>
      </c>
      <c r="N228" s="52">
        <f t="shared" si="69"/>
        <v>0</v>
      </c>
      <c r="O228" s="52">
        <f t="shared" si="69"/>
        <v>0</v>
      </c>
      <c r="P228" s="52">
        <f t="shared" si="69"/>
        <v>0</v>
      </c>
      <c r="Q228" s="52">
        <f t="shared" si="69"/>
        <v>0</v>
      </c>
      <c r="R228" s="52">
        <f t="shared" si="69"/>
        <v>0</v>
      </c>
      <c r="S228" s="52">
        <f t="shared" si="69"/>
        <v>0</v>
      </c>
      <c r="T228" s="52">
        <f t="shared" si="69"/>
        <v>0</v>
      </c>
      <c r="U228" s="52">
        <f t="shared" si="69"/>
        <v>0</v>
      </c>
      <c r="V228" s="52">
        <f t="shared" si="69"/>
        <v>0</v>
      </c>
      <c r="W228" s="75">
        <f t="shared" si="69"/>
        <v>0</v>
      </c>
    </row>
    <row r="229" spans="2:23" ht="16" x14ac:dyDescent="0.2">
      <c r="B229" s="288" t="s">
        <v>44</v>
      </c>
      <c r="C229" s="53" t="s">
        <v>26</v>
      </c>
      <c r="D229" s="52">
        <f>D142*(1+'Calculations II'!AD$6+'Calculations II'!AD$34+'Calculations II'!AD$62)</f>
        <v>0</v>
      </c>
      <c r="E229" s="52">
        <f>E142*(1+'Calculations II'!AE$6+'Calculations II'!AE$34+'Calculations II'!AE$62)</f>
        <v>0</v>
      </c>
      <c r="F229" s="52">
        <f>F142*(1+'Calculations II'!AF$6+'Calculations II'!AF$34+'Calculations II'!AF$62)</f>
        <v>0</v>
      </c>
      <c r="G229" s="52">
        <f>G142*(1+'Calculations II'!AG$6+'Calculations II'!AG$34+'Calculations II'!AG$62)</f>
        <v>0</v>
      </c>
      <c r="H229" s="52">
        <f>H142*(1+'Calculations II'!AH$6+'Calculations II'!AH$34+'Calculations II'!AH$62)</f>
        <v>0</v>
      </c>
      <c r="I229" s="52">
        <f>I142*(1+'Calculations II'!AI$6+'Calculations II'!AI$34+'Calculations II'!AI$62)</f>
        <v>0</v>
      </c>
      <c r="J229" s="52">
        <f>J142*(1+'Calculations II'!AJ$6+'Calculations II'!AJ$34+'Calculations II'!AJ$62)</f>
        <v>0</v>
      </c>
      <c r="K229" s="52">
        <f>K142*(1+'Calculations II'!AK$6+'Calculations II'!AK$34+'Calculations II'!AK$62)</f>
        <v>0</v>
      </c>
      <c r="L229" s="52">
        <f>L142*(1+'Calculations II'!AL$6+'Calculations II'!AL$34+'Calculations II'!AL$62)</f>
        <v>0</v>
      </c>
      <c r="M229" s="52">
        <f>M142*(1+'Calculations II'!AM$6+'Calculations II'!AM$34+'Calculations II'!AM$62)</f>
        <v>0</v>
      </c>
      <c r="N229" s="52">
        <f>N142*(1+'Calculations II'!AN$6+'Calculations II'!AN$34+'Calculations II'!AN$62)</f>
        <v>0</v>
      </c>
      <c r="O229" s="52">
        <f>O142*(1+'Calculations II'!AO$6+'Calculations II'!AO$34+'Calculations II'!AO$62)</f>
        <v>0</v>
      </c>
      <c r="P229" s="52">
        <f>P142*(1+'Calculations II'!AP$6+'Calculations II'!AP$34+'Calculations II'!AP$62)</f>
        <v>0</v>
      </c>
      <c r="Q229" s="52">
        <f>Q142*(1+'Calculations II'!AQ$6+'Calculations II'!AQ$34+'Calculations II'!AQ$62)</f>
        <v>0</v>
      </c>
      <c r="R229" s="52">
        <f>R142*(1+'Calculations II'!AR$6+'Calculations II'!AR$34+'Calculations II'!AR$62)</f>
        <v>0</v>
      </c>
      <c r="S229" s="52">
        <f>S142*(1+'Calculations II'!AS$6+'Calculations II'!AS$34+'Calculations II'!AS$62)</f>
        <v>0</v>
      </c>
      <c r="T229" s="52">
        <f>T142*(1+'Calculations II'!AT$6+'Calculations II'!AT$34+'Calculations II'!AT$62)</f>
        <v>0</v>
      </c>
      <c r="U229" s="52">
        <f>U142*(1+'Calculations II'!AU$6+'Calculations II'!AU$34+'Calculations II'!AU$62)</f>
        <v>0</v>
      </c>
      <c r="V229" s="52">
        <f>V142*(1+'Calculations II'!AV$6+'Calculations II'!AV$34+'Calculations II'!AV$62)</f>
        <v>0</v>
      </c>
      <c r="W229" s="75">
        <f>W142*(1+'Calculations II'!AW$6+'Calculations II'!AW$34+'Calculations II'!AW$62)</f>
        <v>0</v>
      </c>
    </row>
    <row r="230" spans="2:23" x14ac:dyDescent="0.2">
      <c r="B230" s="288"/>
      <c r="C230" s="16" t="s">
        <v>25</v>
      </c>
      <c r="D230" s="52">
        <f>D143</f>
        <v>0</v>
      </c>
      <c r="E230" s="52">
        <f t="shared" ref="E230:W230" si="70">E143</f>
        <v>0</v>
      </c>
      <c r="F230" s="52">
        <f t="shared" si="70"/>
        <v>0</v>
      </c>
      <c r="G230" s="52">
        <f t="shared" si="70"/>
        <v>0</v>
      </c>
      <c r="H230" s="52">
        <f t="shared" si="70"/>
        <v>0</v>
      </c>
      <c r="I230" s="52">
        <f t="shared" si="70"/>
        <v>0</v>
      </c>
      <c r="J230" s="52">
        <f t="shared" si="70"/>
        <v>0</v>
      </c>
      <c r="K230" s="52">
        <f t="shared" si="70"/>
        <v>0</v>
      </c>
      <c r="L230" s="52">
        <f t="shared" si="70"/>
        <v>0</v>
      </c>
      <c r="M230" s="52">
        <f t="shared" si="70"/>
        <v>0</v>
      </c>
      <c r="N230" s="52">
        <f t="shared" si="70"/>
        <v>0</v>
      </c>
      <c r="O230" s="52">
        <f t="shared" si="70"/>
        <v>0</v>
      </c>
      <c r="P230" s="52">
        <f t="shared" si="70"/>
        <v>0</v>
      </c>
      <c r="Q230" s="52">
        <f t="shared" si="70"/>
        <v>0</v>
      </c>
      <c r="R230" s="52">
        <f t="shared" si="70"/>
        <v>0</v>
      </c>
      <c r="S230" s="52">
        <f t="shared" si="70"/>
        <v>0</v>
      </c>
      <c r="T230" s="52">
        <f t="shared" si="70"/>
        <v>0</v>
      </c>
      <c r="U230" s="52">
        <f t="shared" si="70"/>
        <v>0</v>
      </c>
      <c r="V230" s="52">
        <f t="shared" si="70"/>
        <v>0</v>
      </c>
      <c r="W230" s="75">
        <f t="shared" si="70"/>
        <v>0</v>
      </c>
    </row>
    <row r="231" spans="2:23" x14ac:dyDescent="0.2">
      <c r="B231" s="288"/>
      <c r="C231" s="16" t="s">
        <v>24</v>
      </c>
      <c r="D231" s="52">
        <f>D144</f>
        <v>0</v>
      </c>
      <c r="E231" s="52">
        <f t="shared" ref="E231:W231" si="71">E144</f>
        <v>0</v>
      </c>
      <c r="F231" s="52">
        <f t="shared" si="71"/>
        <v>0</v>
      </c>
      <c r="G231" s="52">
        <f t="shared" si="71"/>
        <v>0</v>
      </c>
      <c r="H231" s="52">
        <f t="shared" si="71"/>
        <v>0</v>
      </c>
      <c r="I231" s="52">
        <f t="shared" si="71"/>
        <v>0</v>
      </c>
      <c r="J231" s="52">
        <f t="shared" si="71"/>
        <v>0</v>
      </c>
      <c r="K231" s="52">
        <f t="shared" si="71"/>
        <v>0</v>
      </c>
      <c r="L231" s="52">
        <f t="shared" si="71"/>
        <v>0</v>
      </c>
      <c r="M231" s="52">
        <f t="shared" si="71"/>
        <v>0</v>
      </c>
      <c r="N231" s="52">
        <f t="shared" si="71"/>
        <v>0</v>
      </c>
      <c r="O231" s="52">
        <f t="shared" si="71"/>
        <v>0</v>
      </c>
      <c r="P231" s="52">
        <f t="shared" si="71"/>
        <v>0</v>
      </c>
      <c r="Q231" s="52">
        <f t="shared" si="71"/>
        <v>0</v>
      </c>
      <c r="R231" s="52">
        <f t="shared" si="71"/>
        <v>0</v>
      </c>
      <c r="S231" s="52">
        <f t="shared" si="71"/>
        <v>0</v>
      </c>
      <c r="T231" s="52">
        <f t="shared" si="71"/>
        <v>0</v>
      </c>
      <c r="U231" s="52">
        <f t="shared" si="71"/>
        <v>0</v>
      </c>
      <c r="V231" s="52">
        <f t="shared" si="71"/>
        <v>0</v>
      </c>
      <c r="W231" s="75">
        <f t="shared" si="71"/>
        <v>0</v>
      </c>
    </row>
    <row r="232" spans="2:23" ht="16" x14ac:dyDescent="0.2">
      <c r="B232" s="288" t="s">
        <v>45</v>
      </c>
      <c r="C232" s="53" t="s">
        <v>26</v>
      </c>
      <c r="D232" s="52">
        <f>D145*(1+'Calculations II'!AD$7+'Calculations II'!AD$35+'Calculations II'!AD$63)</f>
        <v>0</v>
      </c>
      <c r="E232" s="52">
        <f>E145*(1+'Calculations II'!AE$7+'Calculations II'!AE$35+'Calculations II'!AE$63)</f>
        <v>0</v>
      </c>
      <c r="F232" s="52">
        <f>F145*(1+'Calculations II'!AF$7+'Calculations II'!AF$35+'Calculations II'!AF$63)</f>
        <v>0</v>
      </c>
      <c r="G232" s="52">
        <f>G145*(1+'Calculations II'!AG$7+'Calculations II'!AG$35+'Calculations II'!AG$63)</f>
        <v>0</v>
      </c>
      <c r="H232" s="52">
        <f>H145*(1+'Calculations II'!AH$7+'Calculations II'!AH$35+'Calculations II'!AH$63)</f>
        <v>0</v>
      </c>
      <c r="I232" s="52">
        <f>I145*(1+'Calculations II'!AI$7+'Calculations II'!AI$35+'Calculations II'!AI$63)</f>
        <v>0</v>
      </c>
      <c r="J232" s="52">
        <f>J145*(1+'Calculations II'!AJ$7+'Calculations II'!AJ$35+'Calculations II'!AJ$63)</f>
        <v>0</v>
      </c>
      <c r="K232" s="52">
        <f>K145*(1+'Calculations II'!AK$7+'Calculations II'!AK$35+'Calculations II'!AK$63)</f>
        <v>0</v>
      </c>
      <c r="L232" s="52">
        <f>L145*(1+'Calculations II'!AL$7+'Calculations II'!AL$35+'Calculations II'!AL$63)</f>
        <v>0</v>
      </c>
      <c r="M232" s="52">
        <f>M145*(1+'Calculations II'!AM$7+'Calculations II'!AM$35+'Calculations II'!AM$63)</f>
        <v>0</v>
      </c>
      <c r="N232" s="52">
        <f>N145*(1+'Calculations II'!AN$7+'Calculations II'!AN$35+'Calculations II'!AN$63)</f>
        <v>0</v>
      </c>
      <c r="O232" s="52">
        <f>O145*(1+'Calculations II'!AO$7+'Calculations II'!AO$35+'Calculations II'!AO$63)</f>
        <v>0</v>
      </c>
      <c r="P232" s="52">
        <f>P145*(1+'Calculations II'!AP$7+'Calculations II'!AP$35+'Calculations II'!AP$63)</f>
        <v>0</v>
      </c>
      <c r="Q232" s="52">
        <f>Q145*(1+'Calculations II'!AQ$7+'Calculations II'!AQ$35+'Calculations II'!AQ$63)</f>
        <v>0</v>
      </c>
      <c r="R232" s="52">
        <f>R145*(1+'Calculations II'!AR$7+'Calculations II'!AR$35+'Calculations II'!AR$63)</f>
        <v>0</v>
      </c>
      <c r="S232" s="52">
        <f>S145*(1+'Calculations II'!AS$7+'Calculations II'!AS$35+'Calculations II'!AS$63)</f>
        <v>0</v>
      </c>
      <c r="T232" s="52">
        <f>T145*(1+'Calculations II'!AT$7+'Calculations II'!AT$35+'Calculations II'!AT$63)</f>
        <v>0</v>
      </c>
      <c r="U232" s="52">
        <f>U145*(1+'Calculations II'!AU$7+'Calculations II'!AU$35+'Calculations II'!AU$63)</f>
        <v>0</v>
      </c>
      <c r="V232" s="52">
        <f>V145*(1+'Calculations II'!AV$7+'Calculations II'!AV$35+'Calculations II'!AV$63)</f>
        <v>0</v>
      </c>
      <c r="W232" s="75">
        <f>W145*(1+'Calculations II'!AW$7+'Calculations II'!AW$35+'Calculations II'!AW$63)</f>
        <v>0</v>
      </c>
    </row>
    <row r="233" spans="2:23" x14ac:dyDescent="0.2">
      <c r="B233" s="288"/>
      <c r="C233" s="16" t="s">
        <v>25</v>
      </c>
      <c r="D233" s="52">
        <f>D146</f>
        <v>0</v>
      </c>
      <c r="E233" s="52">
        <f t="shared" ref="E233:W233" si="72">E146</f>
        <v>0</v>
      </c>
      <c r="F233" s="52">
        <f t="shared" si="72"/>
        <v>0</v>
      </c>
      <c r="G233" s="52">
        <f t="shared" si="72"/>
        <v>0</v>
      </c>
      <c r="H233" s="52">
        <f t="shared" si="72"/>
        <v>0</v>
      </c>
      <c r="I233" s="52">
        <f t="shared" si="72"/>
        <v>0</v>
      </c>
      <c r="J233" s="52">
        <f t="shared" si="72"/>
        <v>0</v>
      </c>
      <c r="K233" s="52">
        <f t="shared" si="72"/>
        <v>0</v>
      </c>
      <c r="L233" s="52">
        <f t="shared" si="72"/>
        <v>0</v>
      </c>
      <c r="M233" s="52">
        <f t="shared" si="72"/>
        <v>0</v>
      </c>
      <c r="N233" s="52">
        <f t="shared" si="72"/>
        <v>0</v>
      </c>
      <c r="O233" s="52">
        <f t="shared" si="72"/>
        <v>0</v>
      </c>
      <c r="P233" s="52">
        <f t="shared" si="72"/>
        <v>0</v>
      </c>
      <c r="Q233" s="52">
        <f t="shared" si="72"/>
        <v>0</v>
      </c>
      <c r="R233" s="52">
        <f t="shared" si="72"/>
        <v>0</v>
      </c>
      <c r="S233" s="52">
        <f t="shared" si="72"/>
        <v>0</v>
      </c>
      <c r="T233" s="52">
        <f t="shared" si="72"/>
        <v>0</v>
      </c>
      <c r="U233" s="52">
        <f t="shared" si="72"/>
        <v>0</v>
      </c>
      <c r="V233" s="52">
        <f t="shared" si="72"/>
        <v>0</v>
      </c>
      <c r="W233" s="75">
        <f t="shared" si="72"/>
        <v>0</v>
      </c>
    </row>
    <row r="234" spans="2:23" x14ac:dyDescent="0.2">
      <c r="B234" s="288"/>
      <c r="C234" s="16" t="s">
        <v>24</v>
      </c>
      <c r="D234" s="52">
        <f>D147</f>
        <v>0</v>
      </c>
      <c r="E234" s="52">
        <f t="shared" ref="E234:W234" si="73">E147</f>
        <v>0</v>
      </c>
      <c r="F234" s="52">
        <f t="shared" si="73"/>
        <v>0</v>
      </c>
      <c r="G234" s="52">
        <f t="shared" si="73"/>
        <v>0</v>
      </c>
      <c r="H234" s="52">
        <f t="shared" si="73"/>
        <v>0</v>
      </c>
      <c r="I234" s="52">
        <f t="shared" si="73"/>
        <v>0</v>
      </c>
      <c r="J234" s="52">
        <f t="shared" si="73"/>
        <v>0</v>
      </c>
      <c r="K234" s="52">
        <f t="shared" si="73"/>
        <v>0</v>
      </c>
      <c r="L234" s="52">
        <f t="shared" si="73"/>
        <v>0</v>
      </c>
      <c r="M234" s="52">
        <f t="shared" si="73"/>
        <v>0</v>
      </c>
      <c r="N234" s="52">
        <f t="shared" si="73"/>
        <v>0</v>
      </c>
      <c r="O234" s="52">
        <f t="shared" si="73"/>
        <v>0</v>
      </c>
      <c r="P234" s="52">
        <f t="shared" si="73"/>
        <v>0</v>
      </c>
      <c r="Q234" s="52">
        <f t="shared" si="73"/>
        <v>0</v>
      </c>
      <c r="R234" s="52">
        <f t="shared" si="73"/>
        <v>0</v>
      </c>
      <c r="S234" s="52">
        <f t="shared" si="73"/>
        <v>0</v>
      </c>
      <c r="T234" s="52">
        <f t="shared" si="73"/>
        <v>0</v>
      </c>
      <c r="U234" s="52">
        <f t="shared" si="73"/>
        <v>0</v>
      </c>
      <c r="V234" s="52">
        <f t="shared" si="73"/>
        <v>0</v>
      </c>
      <c r="W234" s="75">
        <f t="shared" si="73"/>
        <v>0</v>
      </c>
    </row>
    <row r="235" spans="2:23" ht="16" x14ac:dyDescent="0.2">
      <c r="B235" s="288" t="s">
        <v>46</v>
      </c>
      <c r="C235" s="53" t="s">
        <v>26</v>
      </c>
      <c r="D235" s="52">
        <f>D148*(1+'Calculations II'!AD$6+'Calculations II'!AD$34+'Calculations II'!AD$62)</f>
        <v>0</v>
      </c>
      <c r="E235" s="52">
        <f>E148*(1+'Calculations II'!AE$6+'Calculations II'!AE$34+'Calculations II'!AE$62)</f>
        <v>0</v>
      </c>
      <c r="F235" s="52">
        <f>F148*(1+'Calculations II'!AF$6+'Calculations II'!AF$34+'Calculations II'!AF$62)</f>
        <v>0</v>
      </c>
      <c r="G235" s="52">
        <f>G148*(1+'Calculations II'!AG$6+'Calculations II'!AG$34+'Calculations II'!AG$62)</f>
        <v>0</v>
      </c>
      <c r="H235" s="52">
        <f>H148*(1+'Calculations II'!AH$6+'Calculations II'!AH$34+'Calculations II'!AH$62)</f>
        <v>0</v>
      </c>
      <c r="I235" s="52">
        <f>I148*(1+'Calculations II'!AI$6+'Calculations II'!AI$34+'Calculations II'!AI$62)</f>
        <v>0</v>
      </c>
      <c r="J235" s="52">
        <f>J148*(1+'Calculations II'!AJ$6+'Calculations II'!AJ$34+'Calculations II'!AJ$62)</f>
        <v>0</v>
      </c>
      <c r="K235" s="52">
        <f>K148*(1+'Calculations II'!AK$6+'Calculations II'!AK$34+'Calculations II'!AK$62)</f>
        <v>0</v>
      </c>
      <c r="L235" s="52">
        <f>L148*(1+'Calculations II'!AL$6+'Calculations II'!AL$34+'Calculations II'!AL$62)</f>
        <v>0</v>
      </c>
      <c r="M235" s="52">
        <f>M148*(1+'Calculations II'!AM$6+'Calculations II'!AM$34+'Calculations II'!AM$62)</f>
        <v>0</v>
      </c>
      <c r="N235" s="52">
        <f>N148*(1+'Calculations II'!AN$6+'Calculations II'!AN$34+'Calculations II'!AN$62)</f>
        <v>0</v>
      </c>
      <c r="O235" s="52">
        <f>O148*(1+'Calculations II'!AO$6+'Calculations II'!AO$34+'Calculations II'!AO$62)</f>
        <v>0</v>
      </c>
      <c r="P235" s="52">
        <f>P148*(1+'Calculations II'!AP$6+'Calculations II'!AP$34+'Calculations II'!AP$62)</f>
        <v>0</v>
      </c>
      <c r="Q235" s="52">
        <f>Q148*(1+'Calculations II'!AQ$6+'Calculations II'!AQ$34+'Calculations II'!AQ$62)</f>
        <v>0</v>
      </c>
      <c r="R235" s="52">
        <f>R148*(1+'Calculations II'!AR$6+'Calculations II'!AR$34+'Calculations II'!AR$62)</f>
        <v>0</v>
      </c>
      <c r="S235" s="52">
        <f>S148*(1+'Calculations II'!AS$6+'Calculations II'!AS$34+'Calculations II'!AS$62)</f>
        <v>0</v>
      </c>
      <c r="T235" s="52">
        <f>T148*(1+'Calculations II'!AT$6+'Calculations II'!AT$34+'Calculations II'!AT$62)</f>
        <v>0</v>
      </c>
      <c r="U235" s="52">
        <f>U148*(1+'Calculations II'!AU$6+'Calculations II'!AU$34+'Calculations II'!AU$62)</f>
        <v>0</v>
      </c>
      <c r="V235" s="52">
        <f>V148*(1+'Calculations II'!AV$6+'Calculations II'!AV$34+'Calculations II'!AV$62)</f>
        <v>0</v>
      </c>
      <c r="W235" s="75">
        <f>W148*(1+'Calculations II'!AW$6+'Calculations II'!AW$34+'Calculations II'!AW$62)</f>
        <v>0</v>
      </c>
    </row>
    <row r="236" spans="2:23" x14ac:dyDescent="0.2">
      <c r="B236" s="288"/>
      <c r="C236" s="16" t="s">
        <v>25</v>
      </c>
      <c r="D236" s="52">
        <f>D149</f>
        <v>0</v>
      </c>
      <c r="E236" s="52">
        <f t="shared" ref="E236:W236" si="74">E149</f>
        <v>0</v>
      </c>
      <c r="F236" s="52">
        <f t="shared" si="74"/>
        <v>0</v>
      </c>
      <c r="G236" s="52">
        <f t="shared" si="74"/>
        <v>0</v>
      </c>
      <c r="H236" s="52">
        <f t="shared" si="74"/>
        <v>0</v>
      </c>
      <c r="I236" s="52">
        <f t="shared" si="74"/>
        <v>0</v>
      </c>
      <c r="J236" s="52">
        <f t="shared" si="74"/>
        <v>0</v>
      </c>
      <c r="K236" s="52">
        <f t="shared" si="74"/>
        <v>0</v>
      </c>
      <c r="L236" s="52">
        <f t="shared" si="74"/>
        <v>0</v>
      </c>
      <c r="M236" s="52">
        <f t="shared" si="74"/>
        <v>0</v>
      </c>
      <c r="N236" s="52">
        <f t="shared" si="74"/>
        <v>0</v>
      </c>
      <c r="O236" s="52">
        <f t="shared" si="74"/>
        <v>0</v>
      </c>
      <c r="P236" s="52">
        <f t="shared" si="74"/>
        <v>0</v>
      </c>
      <c r="Q236" s="52">
        <f t="shared" si="74"/>
        <v>0</v>
      </c>
      <c r="R236" s="52">
        <f t="shared" si="74"/>
        <v>0</v>
      </c>
      <c r="S236" s="52">
        <f t="shared" si="74"/>
        <v>0</v>
      </c>
      <c r="T236" s="52">
        <f t="shared" si="74"/>
        <v>0</v>
      </c>
      <c r="U236" s="52">
        <f t="shared" si="74"/>
        <v>0</v>
      </c>
      <c r="V236" s="52">
        <f t="shared" si="74"/>
        <v>0</v>
      </c>
      <c r="W236" s="75">
        <f t="shared" si="74"/>
        <v>0</v>
      </c>
    </row>
    <row r="237" spans="2:23" x14ac:dyDescent="0.2">
      <c r="B237" s="288"/>
      <c r="C237" s="16" t="s">
        <v>24</v>
      </c>
      <c r="D237" s="52">
        <f>D150</f>
        <v>0</v>
      </c>
      <c r="E237" s="52">
        <f t="shared" ref="E237:W237" si="75">E150</f>
        <v>0</v>
      </c>
      <c r="F237" s="52">
        <f t="shared" si="75"/>
        <v>0</v>
      </c>
      <c r="G237" s="52">
        <f t="shared" si="75"/>
        <v>0</v>
      </c>
      <c r="H237" s="52">
        <f t="shared" si="75"/>
        <v>0</v>
      </c>
      <c r="I237" s="52">
        <f t="shared" si="75"/>
        <v>0</v>
      </c>
      <c r="J237" s="52">
        <f t="shared" si="75"/>
        <v>0</v>
      </c>
      <c r="K237" s="52">
        <f t="shared" si="75"/>
        <v>0</v>
      </c>
      <c r="L237" s="52">
        <f t="shared" si="75"/>
        <v>0</v>
      </c>
      <c r="M237" s="52">
        <f t="shared" si="75"/>
        <v>0</v>
      </c>
      <c r="N237" s="52">
        <f t="shared" si="75"/>
        <v>0</v>
      </c>
      <c r="O237" s="52">
        <f t="shared" si="75"/>
        <v>0</v>
      </c>
      <c r="P237" s="52">
        <f t="shared" si="75"/>
        <v>0</v>
      </c>
      <c r="Q237" s="52">
        <f t="shared" si="75"/>
        <v>0</v>
      </c>
      <c r="R237" s="52">
        <f t="shared" si="75"/>
        <v>0</v>
      </c>
      <c r="S237" s="52">
        <f t="shared" si="75"/>
        <v>0</v>
      </c>
      <c r="T237" s="52">
        <f t="shared" si="75"/>
        <v>0</v>
      </c>
      <c r="U237" s="52">
        <f t="shared" si="75"/>
        <v>0</v>
      </c>
      <c r="V237" s="52">
        <f t="shared" si="75"/>
        <v>0</v>
      </c>
      <c r="W237" s="75">
        <f t="shared" si="75"/>
        <v>0</v>
      </c>
    </row>
    <row r="238" spans="2:23" ht="16" x14ac:dyDescent="0.2">
      <c r="B238" s="288" t="s">
        <v>47</v>
      </c>
      <c r="C238" s="53" t="s">
        <v>26</v>
      </c>
      <c r="D238" s="52">
        <f>D151*(1+'Calculations II'!AD$7+'Calculations II'!AD$35+'Calculations II'!AD$63)</f>
        <v>0</v>
      </c>
      <c r="E238" s="52">
        <f>E151*(1+'Calculations II'!AE$7+'Calculations II'!AE$35+'Calculations II'!AE$63)</f>
        <v>0</v>
      </c>
      <c r="F238" s="52">
        <f>F151*(1+'Calculations II'!AF$7+'Calculations II'!AF$35+'Calculations II'!AF$63)</f>
        <v>0</v>
      </c>
      <c r="G238" s="52">
        <f>G151*(1+'Calculations II'!AG$7+'Calculations II'!AG$35+'Calculations II'!AG$63)</f>
        <v>0</v>
      </c>
      <c r="H238" s="52">
        <f>H151*(1+'Calculations II'!AH$7+'Calculations II'!AH$35+'Calculations II'!AH$63)</f>
        <v>0</v>
      </c>
      <c r="I238" s="52">
        <f>I151*(1+'Calculations II'!AI$7+'Calculations II'!AI$35+'Calculations II'!AI$63)</f>
        <v>0</v>
      </c>
      <c r="J238" s="52">
        <f>J151*(1+'Calculations II'!AJ$7+'Calculations II'!AJ$35+'Calculations II'!AJ$63)</f>
        <v>0</v>
      </c>
      <c r="K238" s="52">
        <f>K151*(1+'Calculations II'!AK$7+'Calculations II'!AK$35+'Calculations II'!AK$63)</f>
        <v>0</v>
      </c>
      <c r="L238" s="52">
        <f>L151*(1+'Calculations II'!AL$7+'Calculations II'!AL$35+'Calculations II'!AL$63)</f>
        <v>0</v>
      </c>
      <c r="M238" s="52">
        <f>M151*(1+'Calculations II'!AM$7+'Calculations II'!AM$35+'Calculations II'!AM$63)</f>
        <v>0</v>
      </c>
      <c r="N238" s="52">
        <f>N151*(1+'Calculations II'!AN$7+'Calculations II'!AN$35+'Calculations II'!AN$63)</f>
        <v>0</v>
      </c>
      <c r="O238" s="52">
        <f>O151*(1+'Calculations II'!AO$7+'Calculations II'!AO$35+'Calculations II'!AO$63)</f>
        <v>0</v>
      </c>
      <c r="P238" s="52">
        <f>P151*(1+'Calculations II'!AP$7+'Calculations II'!AP$35+'Calculations II'!AP$63)</f>
        <v>0</v>
      </c>
      <c r="Q238" s="52">
        <f>Q151*(1+'Calculations II'!AQ$7+'Calculations II'!AQ$35+'Calculations II'!AQ$63)</f>
        <v>0</v>
      </c>
      <c r="R238" s="52">
        <f>R151*(1+'Calculations II'!AR$7+'Calculations II'!AR$35+'Calculations II'!AR$63)</f>
        <v>0</v>
      </c>
      <c r="S238" s="52">
        <f>S151*(1+'Calculations II'!AS$7+'Calculations II'!AS$35+'Calculations II'!AS$63)</f>
        <v>0</v>
      </c>
      <c r="T238" s="52">
        <f>T151*(1+'Calculations II'!AT$7+'Calculations II'!AT$35+'Calculations II'!AT$63)</f>
        <v>0</v>
      </c>
      <c r="U238" s="52">
        <f>U151*(1+'Calculations II'!AU$7+'Calculations II'!AU$35+'Calculations II'!AU$63)</f>
        <v>0</v>
      </c>
      <c r="V238" s="52">
        <f>V151*(1+'Calculations II'!AV$7+'Calculations II'!AV$35+'Calculations II'!AV$63)</f>
        <v>0</v>
      </c>
      <c r="W238" s="75">
        <f>W151*(1+'Calculations II'!AW$7+'Calculations II'!AW$35+'Calculations II'!AW$63)</f>
        <v>0</v>
      </c>
    </row>
    <row r="239" spans="2:23" x14ac:dyDescent="0.2">
      <c r="B239" s="288"/>
      <c r="C239" s="16" t="s">
        <v>25</v>
      </c>
      <c r="D239" s="52">
        <f>D152</f>
        <v>0</v>
      </c>
      <c r="E239" s="52">
        <f t="shared" ref="E239:W239" si="76">E152</f>
        <v>0</v>
      </c>
      <c r="F239" s="52">
        <f t="shared" si="76"/>
        <v>0</v>
      </c>
      <c r="G239" s="52">
        <f t="shared" si="76"/>
        <v>0</v>
      </c>
      <c r="H239" s="52">
        <f t="shared" si="76"/>
        <v>0</v>
      </c>
      <c r="I239" s="52">
        <f t="shared" si="76"/>
        <v>0</v>
      </c>
      <c r="J239" s="52">
        <f t="shared" si="76"/>
        <v>0</v>
      </c>
      <c r="K239" s="52">
        <f t="shared" si="76"/>
        <v>0</v>
      </c>
      <c r="L239" s="52">
        <f t="shared" si="76"/>
        <v>0</v>
      </c>
      <c r="M239" s="52">
        <f t="shared" si="76"/>
        <v>0</v>
      </c>
      <c r="N239" s="52">
        <f t="shared" si="76"/>
        <v>0</v>
      </c>
      <c r="O239" s="52">
        <f t="shared" si="76"/>
        <v>0</v>
      </c>
      <c r="P239" s="52">
        <f t="shared" si="76"/>
        <v>0</v>
      </c>
      <c r="Q239" s="52">
        <f t="shared" si="76"/>
        <v>0</v>
      </c>
      <c r="R239" s="52">
        <f t="shared" si="76"/>
        <v>0</v>
      </c>
      <c r="S239" s="52">
        <f t="shared" si="76"/>
        <v>0</v>
      </c>
      <c r="T239" s="52">
        <f t="shared" si="76"/>
        <v>0</v>
      </c>
      <c r="U239" s="52">
        <f t="shared" si="76"/>
        <v>0</v>
      </c>
      <c r="V239" s="52">
        <f t="shared" si="76"/>
        <v>0</v>
      </c>
      <c r="W239" s="75">
        <f t="shared" si="76"/>
        <v>0</v>
      </c>
    </row>
    <row r="240" spans="2:23" x14ac:dyDescent="0.2">
      <c r="B240" s="288"/>
      <c r="C240" s="16" t="s">
        <v>24</v>
      </c>
      <c r="D240" s="52">
        <f>D153</f>
        <v>0</v>
      </c>
      <c r="E240" s="52">
        <f t="shared" ref="E240:W240" si="77">E153</f>
        <v>0</v>
      </c>
      <c r="F240" s="52">
        <f t="shared" si="77"/>
        <v>0</v>
      </c>
      <c r="G240" s="52">
        <f t="shared" si="77"/>
        <v>0</v>
      </c>
      <c r="H240" s="52">
        <f t="shared" si="77"/>
        <v>0</v>
      </c>
      <c r="I240" s="52">
        <f t="shared" si="77"/>
        <v>0</v>
      </c>
      <c r="J240" s="52">
        <f t="shared" si="77"/>
        <v>0</v>
      </c>
      <c r="K240" s="52">
        <f t="shared" si="77"/>
        <v>0</v>
      </c>
      <c r="L240" s="52">
        <f t="shared" si="77"/>
        <v>0</v>
      </c>
      <c r="M240" s="52">
        <f t="shared" si="77"/>
        <v>0</v>
      </c>
      <c r="N240" s="52">
        <f t="shared" si="77"/>
        <v>0</v>
      </c>
      <c r="O240" s="52">
        <f t="shared" si="77"/>
        <v>0</v>
      </c>
      <c r="P240" s="52">
        <f t="shared" si="77"/>
        <v>0</v>
      </c>
      <c r="Q240" s="52">
        <f t="shared" si="77"/>
        <v>0</v>
      </c>
      <c r="R240" s="52">
        <f t="shared" si="77"/>
        <v>0</v>
      </c>
      <c r="S240" s="52">
        <f t="shared" si="77"/>
        <v>0</v>
      </c>
      <c r="T240" s="52">
        <f t="shared" si="77"/>
        <v>0</v>
      </c>
      <c r="U240" s="52">
        <f t="shared" si="77"/>
        <v>0</v>
      </c>
      <c r="V240" s="52">
        <f t="shared" si="77"/>
        <v>0</v>
      </c>
      <c r="W240" s="75">
        <f t="shared" si="77"/>
        <v>0</v>
      </c>
    </row>
    <row r="241" spans="2:23" ht="16" x14ac:dyDescent="0.2">
      <c r="B241" s="288" t="s">
        <v>48</v>
      </c>
      <c r="C241" s="53" t="s">
        <v>26</v>
      </c>
      <c r="D241" s="52">
        <f>D154*(1+'Calculations II'!AD$6+'Calculations II'!AD$34+'Calculations II'!AD$62)</f>
        <v>0</v>
      </c>
      <c r="E241" s="52">
        <f>E154*(1+'Calculations II'!AE$6+'Calculations II'!AE$34+'Calculations II'!AE$62)</f>
        <v>0</v>
      </c>
      <c r="F241" s="52">
        <f>F154*(1+'Calculations II'!AF$6+'Calculations II'!AF$34+'Calculations II'!AF$62)</f>
        <v>0</v>
      </c>
      <c r="G241" s="52">
        <f>G154*(1+'Calculations II'!AG$6+'Calculations II'!AG$34+'Calculations II'!AG$62)</f>
        <v>0</v>
      </c>
      <c r="H241" s="52">
        <f>H154*(1+'Calculations II'!AH$6+'Calculations II'!AH$34+'Calculations II'!AH$62)</f>
        <v>0</v>
      </c>
      <c r="I241" s="52">
        <f>I154*(1+'Calculations II'!AI$6+'Calculations II'!AI$34+'Calculations II'!AI$62)</f>
        <v>0</v>
      </c>
      <c r="J241" s="52">
        <f>J154*(1+'Calculations II'!AJ$6+'Calculations II'!AJ$34+'Calculations II'!AJ$62)</f>
        <v>0</v>
      </c>
      <c r="K241" s="52">
        <f>K154*(1+'Calculations II'!AK$6+'Calculations II'!AK$34+'Calculations II'!AK$62)</f>
        <v>0</v>
      </c>
      <c r="L241" s="52">
        <f>L154*(1+'Calculations II'!AL$6+'Calculations II'!AL$34+'Calculations II'!AL$62)</f>
        <v>0</v>
      </c>
      <c r="M241" s="52">
        <f>M154*(1+'Calculations II'!AM$6+'Calculations II'!AM$34+'Calculations II'!AM$62)</f>
        <v>0</v>
      </c>
      <c r="N241" s="52">
        <f>N154*(1+'Calculations II'!AN$6+'Calculations II'!AN$34+'Calculations II'!AN$62)</f>
        <v>0</v>
      </c>
      <c r="O241" s="52">
        <f>O154*(1+'Calculations II'!AO$6+'Calculations II'!AO$34+'Calculations II'!AO$62)</f>
        <v>0</v>
      </c>
      <c r="P241" s="52">
        <f>P154*(1+'Calculations II'!AP$6+'Calculations II'!AP$34+'Calculations II'!AP$62)</f>
        <v>0</v>
      </c>
      <c r="Q241" s="52">
        <f>Q154*(1+'Calculations II'!AQ$6+'Calculations II'!AQ$34+'Calculations II'!AQ$62)</f>
        <v>0</v>
      </c>
      <c r="R241" s="52">
        <f>R154*(1+'Calculations II'!AR$6+'Calculations II'!AR$34+'Calculations II'!AR$62)</f>
        <v>0</v>
      </c>
      <c r="S241" s="52">
        <f>S154*(1+'Calculations II'!AS$6+'Calculations II'!AS$34+'Calculations II'!AS$62)</f>
        <v>0</v>
      </c>
      <c r="T241" s="52">
        <f>T154*(1+'Calculations II'!AT$6+'Calculations II'!AT$34+'Calculations II'!AT$62)</f>
        <v>0</v>
      </c>
      <c r="U241" s="52">
        <f>U154*(1+'Calculations II'!AU$6+'Calculations II'!AU$34+'Calculations II'!AU$62)</f>
        <v>0</v>
      </c>
      <c r="V241" s="52">
        <f>V154*(1+'Calculations II'!AV$6+'Calculations II'!AV$34+'Calculations II'!AV$62)</f>
        <v>0</v>
      </c>
      <c r="W241" s="75">
        <f>W154*(1+'Calculations II'!AW$6+'Calculations II'!AW$34+'Calculations II'!AW$62)</f>
        <v>0</v>
      </c>
    </row>
    <row r="242" spans="2:23" x14ac:dyDescent="0.2">
      <c r="B242" s="288"/>
      <c r="C242" s="16" t="s">
        <v>25</v>
      </c>
      <c r="D242" s="52">
        <f>D155</f>
        <v>0</v>
      </c>
      <c r="E242" s="52">
        <f t="shared" ref="E242:W242" si="78">E155</f>
        <v>0</v>
      </c>
      <c r="F242" s="52">
        <f t="shared" si="78"/>
        <v>0</v>
      </c>
      <c r="G242" s="52">
        <f t="shared" si="78"/>
        <v>0</v>
      </c>
      <c r="H242" s="52">
        <f t="shared" si="78"/>
        <v>0</v>
      </c>
      <c r="I242" s="52">
        <f t="shared" si="78"/>
        <v>0</v>
      </c>
      <c r="J242" s="52">
        <f t="shared" si="78"/>
        <v>0</v>
      </c>
      <c r="K242" s="52">
        <f t="shared" si="78"/>
        <v>0</v>
      </c>
      <c r="L242" s="52">
        <f t="shared" si="78"/>
        <v>0</v>
      </c>
      <c r="M242" s="52">
        <f t="shared" si="78"/>
        <v>0</v>
      </c>
      <c r="N242" s="52">
        <f t="shared" si="78"/>
        <v>0</v>
      </c>
      <c r="O242" s="52">
        <f t="shared" si="78"/>
        <v>0</v>
      </c>
      <c r="P242" s="52">
        <f t="shared" si="78"/>
        <v>0</v>
      </c>
      <c r="Q242" s="52">
        <f t="shared" si="78"/>
        <v>0</v>
      </c>
      <c r="R242" s="52">
        <f t="shared" si="78"/>
        <v>0</v>
      </c>
      <c r="S242" s="52">
        <f t="shared" si="78"/>
        <v>0</v>
      </c>
      <c r="T242" s="52">
        <f t="shared" si="78"/>
        <v>0</v>
      </c>
      <c r="U242" s="52">
        <f t="shared" si="78"/>
        <v>0</v>
      </c>
      <c r="V242" s="52">
        <f t="shared" si="78"/>
        <v>0</v>
      </c>
      <c r="W242" s="75">
        <f t="shared" si="78"/>
        <v>0</v>
      </c>
    </row>
    <row r="243" spans="2:23" x14ac:dyDescent="0.2">
      <c r="B243" s="288"/>
      <c r="C243" s="16" t="s">
        <v>24</v>
      </c>
      <c r="D243" s="52">
        <f>D156</f>
        <v>0</v>
      </c>
      <c r="E243" s="52">
        <f t="shared" ref="E243:W243" si="79">E156</f>
        <v>0</v>
      </c>
      <c r="F243" s="52">
        <f t="shared" si="79"/>
        <v>0</v>
      </c>
      <c r="G243" s="52">
        <f t="shared" si="79"/>
        <v>0</v>
      </c>
      <c r="H243" s="52">
        <f t="shared" si="79"/>
        <v>0</v>
      </c>
      <c r="I243" s="52">
        <f t="shared" si="79"/>
        <v>0</v>
      </c>
      <c r="J243" s="52">
        <f t="shared" si="79"/>
        <v>0</v>
      </c>
      <c r="K243" s="52">
        <f t="shared" si="79"/>
        <v>0</v>
      </c>
      <c r="L243" s="52">
        <f t="shared" si="79"/>
        <v>0</v>
      </c>
      <c r="M243" s="52">
        <f t="shared" si="79"/>
        <v>0</v>
      </c>
      <c r="N243" s="52">
        <f t="shared" si="79"/>
        <v>0</v>
      </c>
      <c r="O243" s="52">
        <f t="shared" si="79"/>
        <v>0</v>
      </c>
      <c r="P243" s="52">
        <f t="shared" si="79"/>
        <v>0</v>
      </c>
      <c r="Q243" s="52">
        <f t="shared" si="79"/>
        <v>0</v>
      </c>
      <c r="R243" s="52">
        <f t="shared" si="79"/>
        <v>0</v>
      </c>
      <c r="S243" s="52">
        <f t="shared" si="79"/>
        <v>0</v>
      </c>
      <c r="T243" s="52">
        <f t="shared" si="79"/>
        <v>0</v>
      </c>
      <c r="U243" s="52">
        <f t="shared" si="79"/>
        <v>0</v>
      </c>
      <c r="V243" s="52">
        <f t="shared" si="79"/>
        <v>0</v>
      </c>
      <c r="W243" s="75">
        <f t="shared" si="79"/>
        <v>0</v>
      </c>
    </row>
    <row r="244" spans="2:23" ht="16" x14ac:dyDescent="0.2">
      <c r="B244" s="288" t="s">
        <v>49</v>
      </c>
      <c r="C244" s="53" t="s">
        <v>26</v>
      </c>
      <c r="D244" s="52">
        <f>D157*(1+'Calculations II'!AD$7+'Calculations II'!AD$35+'Calculations II'!AD$63)</f>
        <v>0</v>
      </c>
      <c r="E244" s="52">
        <f>E157*(1+'Calculations II'!AE$7+'Calculations II'!AE$35+'Calculations II'!AE$63)</f>
        <v>0</v>
      </c>
      <c r="F244" s="52">
        <f>F157*(1+'Calculations II'!AF$7+'Calculations II'!AF$35+'Calculations II'!AF$63)</f>
        <v>0</v>
      </c>
      <c r="G244" s="52">
        <f>G157*(1+'Calculations II'!AG$7+'Calculations II'!AG$35+'Calculations II'!AG$63)</f>
        <v>0</v>
      </c>
      <c r="H244" s="52">
        <f>H157*(1+'Calculations II'!AH$7+'Calculations II'!AH$35+'Calculations II'!AH$63)</f>
        <v>0</v>
      </c>
      <c r="I244" s="52">
        <f>I157*(1+'Calculations II'!AI$7+'Calculations II'!AI$35+'Calculations II'!AI$63)</f>
        <v>0</v>
      </c>
      <c r="J244" s="52">
        <f>J157*(1+'Calculations II'!AJ$7+'Calculations II'!AJ$35+'Calculations II'!AJ$63)</f>
        <v>0</v>
      </c>
      <c r="K244" s="52">
        <f>K157*(1+'Calculations II'!AK$7+'Calculations II'!AK$35+'Calculations II'!AK$63)</f>
        <v>0</v>
      </c>
      <c r="L244" s="52">
        <f>L157*(1+'Calculations II'!AL$7+'Calculations II'!AL$35+'Calculations II'!AL$63)</f>
        <v>0</v>
      </c>
      <c r="M244" s="52">
        <f>M157*(1+'Calculations II'!AM$7+'Calculations II'!AM$35+'Calculations II'!AM$63)</f>
        <v>0</v>
      </c>
      <c r="N244" s="52">
        <f>N157*(1+'Calculations II'!AN$7+'Calculations II'!AN$35+'Calculations II'!AN$63)</f>
        <v>0</v>
      </c>
      <c r="O244" s="52">
        <f>O157*(1+'Calculations II'!AO$7+'Calculations II'!AO$35+'Calculations II'!AO$63)</f>
        <v>0</v>
      </c>
      <c r="P244" s="52">
        <f>P157*(1+'Calculations II'!AP$7+'Calculations II'!AP$35+'Calculations II'!AP$63)</f>
        <v>0</v>
      </c>
      <c r="Q244" s="52">
        <f>Q157*(1+'Calculations II'!AQ$7+'Calculations II'!AQ$35+'Calculations II'!AQ$63)</f>
        <v>0</v>
      </c>
      <c r="R244" s="52">
        <f>R157*(1+'Calculations II'!AR$7+'Calculations II'!AR$35+'Calculations II'!AR$63)</f>
        <v>0</v>
      </c>
      <c r="S244" s="52">
        <f>S157*(1+'Calculations II'!AS$7+'Calculations II'!AS$35+'Calculations II'!AS$63)</f>
        <v>0</v>
      </c>
      <c r="T244" s="52">
        <f>T157*(1+'Calculations II'!AT$7+'Calculations II'!AT$35+'Calculations II'!AT$63)</f>
        <v>0</v>
      </c>
      <c r="U244" s="52">
        <f>U157*(1+'Calculations II'!AU$7+'Calculations II'!AU$35+'Calculations II'!AU$63)</f>
        <v>0</v>
      </c>
      <c r="V244" s="52">
        <f>V157*(1+'Calculations II'!AV$7+'Calculations II'!AV$35+'Calculations II'!AV$63)</f>
        <v>0</v>
      </c>
      <c r="W244" s="75">
        <f>W157*(1+'Calculations II'!AW$7+'Calculations II'!AW$35+'Calculations II'!AW$63)</f>
        <v>0</v>
      </c>
    </row>
    <row r="245" spans="2:23" x14ac:dyDescent="0.2">
      <c r="B245" s="288"/>
      <c r="C245" s="16" t="s">
        <v>25</v>
      </c>
      <c r="D245" s="52">
        <f>D158</f>
        <v>0</v>
      </c>
      <c r="E245" s="52">
        <f t="shared" ref="E245:W245" si="80">E158</f>
        <v>0</v>
      </c>
      <c r="F245" s="52">
        <f t="shared" si="80"/>
        <v>0</v>
      </c>
      <c r="G245" s="52">
        <f t="shared" si="80"/>
        <v>0</v>
      </c>
      <c r="H245" s="52">
        <f t="shared" si="80"/>
        <v>0</v>
      </c>
      <c r="I245" s="52">
        <f t="shared" si="80"/>
        <v>0</v>
      </c>
      <c r="J245" s="52">
        <f t="shared" si="80"/>
        <v>0</v>
      </c>
      <c r="K245" s="52">
        <f t="shared" si="80"/>
        <v>0</v>
      </c>
      <c r="L245" s="52">
        <f t="shared" si="80"/>
        <v>0</v>
      </c>
      <c r="M245" s="52">
        <f t="shared" si="80"/>
        <v>0</v>
      </c>
      <c r="N245" s="52">
        <f t="shared" si="80"/>
        <v>0</v>
      </c>
      <c r="O245" s="52">
        <f t="shared" si="80"/>
        <v>0</v>
      </c>
      <c r="P245" s="52">
        <f t="shared" si="80"/>
        <v>0</v>
      </c>
      <c r="Q245" s="52">
        <f t="shared" si="80"/>
        <v>0</v>
      </c>
      <c r="R245" s="52">
        <f t="shared" si="80"/>
        <v>0</v>
      </c>
      <c r="S245" s="52">
        <f t="shared" si="80"/>
        <v>0</v>
      </c>
      <c r="T245" s="52">
        <f t="shared" si="80"/>
        <v>0</v>
      </c>
      <c r="U245" s="52">
        <f t="shared" si="80"/>
        <v>0</v>
      </c>
      <c r="V245" s="52">
        <f t="shared" si="80"/>
        <v>0</v>
      </c>
      <c r="W245" s="75">
        <f t="shared" si="80"/>
        <v>0</v>
      </c>
    </row>
    <row r="246" spans="2:23" x14ac:dyDescent="0.2">
      <c r="B246" s="288"/>
      <c r="C246" s="16" t="s">
        <v>24</v>
      </c>
      <c r="D246" s="52">
        <f>D159</f>
        <v>0</v>
      </c>
      <c r="E246" s="52">
        <f t="shared" ref="E246:W246" si="81">E159</f>
        <v>0</v>
      </c>
      <c r="F246" s="52">
        <f t="shared" si="81"/>
        <v>0</v>
      </c>
      <c r="G246" s="52">
        <f t="shared" si="81"/>
        <v>0</v>
      </c>
      <c r="H246" s="52">
        <f t="shared" si="81"/>
        <v>0</v>
      </c>
      <c r="I246" s="52">
        <f t="shared" si="81"/>
        <v>0</v>
      </c>
      <c r="J246" s="52">
        <f t="shared" si="81"/>
        <v>0</v>
      </c>
      <c r="K246" s="52">
        <f t="shared" si="81"/>
        <v>0</v>
      </c>
      <c r="L246" s="52">
        <f t="shared" si="81"/>
        <v>0</v>
      </c>
      <c r="M246" s="52">
        <f t="shared" si="81"/>
        <v>0</v>
      </c>
      <c r="N246" s="52">
        <f t="shared" si="81"/>
        <v>0</v>
      </c>
      <c r="O246" s="52">
        <f t="shared" si="81"/>
        <v>0</v>
      </c>
      <c r="P246" s="52">
        <f t="shared" si="81"/>
        <v>0</v>
      </c>
      <c r="Q246" s="52">
        <f t="shared" si="81"/>
        <v>0</v>
      </c>
      <c r="R246" s="52">
        <f t="shared" si="81"/>
        <v>0</v>
      </c>
      <c r="S246" s="52">
        <f t="shared" si="81"/>
        <v>0</v>
      </c>
      <c r="T246" s="52">
        <f t="shared" si="81"/>
        <v>0</v>
      </c>
      <c r="U246" s="52">
        <f t="shared" si="81"/>
        <v>0</v>
      </c>
      <c r="V246" s="52">
        <f t="shared" si="81"/>
        <v>0</v>
      </c>
      <c r="W246" s="75">
        <f t="shared" si="81"/>
        <v>0</v>
      </c>
    </row>
    <row r="247" spans="2:23" ht="16" x14ac:dyDescent="0.2">
      <c r="B247" s="288" t="s">
        <v>50</v>
      </c>
      <c r="C247" s="53" t="s">
        <v>26</v>
      </c>
      <c r="D247" s="52">
        <f>D160*(1+'Calculations II'!AD$6+'Calculations II'!AD$34+'Calculations II'!AD$62)</f>
        <v>0</v>
      </c>
      <c r="E247" s="52">
        <f>E160*(1+'Calculations II'!AE$6+'Calculations II'!AE$34+'Calculations II'!AE$62)</f>
        <v>0</v>
      </c>
      <c r="F247" s="52">
        <f>F160*(1+'Calculations II'!AF$6+'Calculations II'!AF$34+'Calculations II'!AF$62)</f>
        <v>0</v>
      </c>
      <c r="G247" s="52">
        <f>G160*(1+'Calculations II'!AG$6+'Calculations II'!AG$34+'Calculations II'!AG$62)</f>
        <v>0</v>
      </c>
      <c r="H247" s="52">
        <f>H160*(1+'Calculations II'!AH$6+'Calculations II'!AH$34+'Calculations II'!AH$62)</f>
        <v>0</v>
      </c>
      <c r="I247" s="52">
        <f>I160*(1+'Calculations II'!AI$6+'Calculations II'!AI$34+'Calculations II'!AI$62)</f>
        <v>0</v>
      </c>
      <c r="J247" s="52">
        <f>J160*(1+'Calculations II'!AJ$6+'Calculations II'!AJ$34+'Calculations II'!AJ$62)</f>
        <v>0</v>
      </c>
      <c r="K247" s="52">
        <f>K160*(1+'Calculations II'!AK$6+'Calculations II'!AK$34+'Calculations II'!AK$62)</f>
        <v>0</v>
      </c>
      <c r="L247" s="52">
        <f>L160*(1+'Calculations II'!AL$6+'Calculations II'!AL$34+'Calculations II'!AL$62)</f>
        <v>0</v>
      </c>
      <c r="M247" s="52">
        <f>M160*(1+'Calculations II'!AM$6+'Calculations II'!AM$34+'Calculations II'!AM$62)</f>
        <v>0</v>
      </c>
      <c r="N247" s="52">
        <f>N160*(1+'Calculations II'!AN$6+'Calculations II'!AN$34+'Calculations II'!AN$62)</f>
        <v>0</v>
      </c>
      <c r="O247" s="52">
        <f>O160*(1+'Calculations II'!AO$6+'Calculations II'!AO$34+'Calculations II'!AO$62)</f>
        <v>0</v>
      </c>
      <c r="P247" s="52">
        <f>P160*(1+'Calculations II'!AP$6+'Calculations II'!AP$34+'Calculations II'!AP$62)</f>
        <v>0</v>
      </c>
      <c r="Q247" s="52">
        <f>Q160*(1+'Calculations II'!AQ$6+'Calculations II'!AQ$34+'Calculations II'!AQ$62)</f>
        <v>0</v>
      </c>
      <c r="R247" s="52">
        <f>R160*(1+'Calculations II'!AR$6+'Calculations II'!AR$34+'Calculations II'!AR$62)</f>
        <v>0</v>
      </c>
      <c r="S247" s="52">
        <f>S160*(1+'Calculations II'!AS$6+'Calculations II'!AS$34+'Calculations II'!AS$62)</f>
        <v>0</v>
      </c>
      <c r="T247" s="52">
        <f>T160*(1+'Calculations II'!AT$6+'Calculations II'!AT$34+'Calculations II'!AT$62)</f>
        <v>0</v>
      </c>
      <c r="U247" s="52">
        <f>U160*(1+'Calculations II'!AU$6+'Calculations II'!AU$34+'Calculations II'!AU$62)</f>
        <v>0</v>
      </c>
      <c r="V247" s="52">
        <f>V160*(1+'Calculations II'!AV$6+'Calculations II'!AV$34+'Calculations II'!AV$62)</f>
        <v>0</v>
      </c>
      <c r="W247" s="75">
        <f>W160*(1+'Calculations II'!AW$6+'Calculations II'!AW$34+'Calculations II'!AW$62)</f>
        <v>0</v>
      </c>
    </row>
    <row r="248" spans="2:23" x14ac:dyDescent="0.2">
      <c r="B248" s="288"/>
      <c r="C248" s="16" t="s">
        <v>25</v>
      </c>
      <c r="D248" s="52">
        <f>D161</f>
        <v>0</v>
      </c>
      <c r="E248" s="52">
        <f t="shared" ref="E248:W248" si="82">E161</f>
        <v>0</v>
      </c>
      <c r="F248" s="52">
        <f t="shared" si="82"/>
        <v>0</v>
      </c>
      <c r="G248" s="52">
        <f t="shared" si="82"/>
        <v>0</v>
      </c>
      <c r="H248" s="52">
        <f t="shared" si="82"/>
        <v>0</v>
      </c>
      <c r="I248" s="52">
        <f t="shared" si="82"/>
        <v>0</v>
      </c>
      <c r="J248" s="52">
        <f t="shared" si="82"/>
        <v>0</v>
      </c>
      <c r="K248" s="52">
        <f t="shared" si="82"/>
        <v>0</v>
      </c>
      <c r="L248" s="52">
        <f t="shared" si="82"/>
        <v>0</v>
      </c>
      <c r="M248" s="52">
        <f t="shared" si="82"/>
        <v>0</v>
      </c>
      <c r="N248" s="52">
        <f t="shared" si="82"/>
        <v>0</v>
      </c>
      <c r="O248" s="52">
        <f t="shared" si="82"/>
        <v>0</v>
      </c>
      <c r="P248" s="52">
        <f t="shared" si="82"/>
        <v>0</v>
      </c>
      <c r="Q248" s="52">
        <f t="shared" si="82"/>
        <v>0</v>
      </c>
      <c r="R248" s="52">
        <f t="shared" si="82"/>
        <v>0</v>
      </c>
      <c r="S248" s="52">
        <f t="shared" si="82"/>
        <v>0</v>
      </c>
      <c r="T248" s="52">
        <f t="shared" si="82"/>
        <v>0</v>
      </c>
      <c r="U248" s="52">
        <f t="shared" si="82"/>
        <v>0</v>
      </c>
      <c r="V248" s="52">
        <f t="shared" si="82"/>
        <v>0</v>
      </c>
      <c r="W248" s="75">
        <f t="shared" si="82"/>
        <v>0</v>
      </c>
    </row>
    <row r="249" spans="2:23" x14ac:dyDescent="0.2">
      <c r="B249" s="288"/>
      <c r="C249" s="16" t="s">
        <v>24</v>
      </c>
      <c r="D249" s="52">
        <f>D162</f>
        <v>0</v>
      </c>
      <c r="E249" s="52">
        <f t="shared" ref="E249:W249" si="83">E162</f>
        <v>0</v>
      </c>
      <c r="F249" s="52">
        <f t="shared" si="83"/>
        <v>0</v>
      </c>
      <c r="G249" s="52">
        <f t="shared" si="83"/>
        <v>0</v>
      </c>
      <c r="H249" s="52">
        <f t="shared" si="83"/>
        <v>0</v>
      </c>
      <c r="I249" s="52">
        <f t="shared" si="83"/>
        <v>0</v>
      </c>
      <c r="J249" s="52">
        <f t="shared" si="83"/>
        <v>0</v>
      </c>
      <c r="K249" s="52">
        <f t="shared" si="83"/>
        <v>0</v>
      </c>
      <c r="L249" s="52">
        <f t="shared" si="83"/>
        <v>0</v>
      </c>
      <c r="M249" s="52">
        <f t="shared" si="83"/>
        <v>0</v>
      </c>
      <c r="N249" s="52">
        <f t="shared" si="83"/>
        <v>0</v>
      </c>
      <c r="O249" s="52">
        <f t="shared" si="83"/>
        <v>0</v>
      </c>
      <c r="P249" s="52">
        <f t="shared" si="83"/>
        <v>0</v>
      </c>
      <c r="Q249" s="52">
        <f t="shared" si="83"/>
        <v>0</v>
      </c>
      <c r="R249" s="52">
        <f t="shared" si="83"/>
        <v>0</v>
      </c>
      <c r="S249" s="52">
        <f t="shared" si="83"/>
        <v>0</v>
      </c>
      <c r="T249" s="52">
        <f t="shared" si="83"/>
        <v>0</v>
      </c>
      <c r="U249" s="52">
        <f t="shared" si="83"/>
        <v>0</v>
      </c>
      <c r="V249" s="52">
        <f t="shared" si="83"/>
        <v>0</v>
      </c>
      <c r="W249" s="75">
        <f t="shared" si="83"/>
        <v>0</v>
      </c>
    </row>
    <row r="250" spans="2:23" ht="16" x14ac:dyDescent="0.2">
      <c r="B250" s="288" t="s">
        <v>51</v>
      </c>
      <c r="C250" s="53" t="s">
        <v>26</v>
      </c>
      <c r="D250" s="52">
        <f>D163*(1+'Calculations II'!AD$7+'Calculations II'!AD$35+'Calculations II'!AD$63)</f>
        <v>0</v>
      </c>
      <c r="E250" s="52">
        <f>E163*(1+'Calculations II'!AE$7+'Calculations II'!AE$35+'Calculations II'!AE$63)</f>
        <v>0</v>
      </c>
      <c r="F250" s="52">
        <f>F163*(1+'Calculations II'!AF$7+'Calculations II'!AF$35+'Calculations II'!AF$63)</f>
        <v>0</v>
      </c>
      <c r="G250" s="52">
        <f>G163*(1+'Calculations II'!AG$7+'Calculations II'!AG$35+'Calculations II'!AG$63)</f>
        <v>0</v>
      </c>
      <c r="H250" s="52">
        <f>H163*(1+'Calculations II'!AH$7+'Calculations II'!AH$35+'Calculations II'!AH$63)</f>
        <v>0</v>
      </c>
      <c r="I250" s="52">
        <f>I163*(1+'Calculations II'!AI$7+'Calculations II'!AI$35+'Calculations II'!AI$63)</f>
        <v>0</v>
      </c>
      <c r="J250" s="52">
        <f>J163*(1+'Calculations II'!AJ$7+'Calculations II'!AJ$35+'Calculations II'!AJ$63)</f>
        <v>0</v>
      </c>
      <c r="K250" s="52">
        <f>K163*(1+'Calculations II'!AK$7+'Calculations II'!AK$35+'Calculations II'!AK$63)</f>
        <v>0</v>
      </c>
      <c r="L250" s="52">
        <f>L163*(1+'Calculations II'!AL$7+'Calculations II'!AL$35+'Calculations II'!AL$63)</f>
        <v>0</v>
      </c>
      <c r="M250" s="52">
        <f>M163*(1+'Calculations II'!AM$7+'Calculations II'!AM$35+'Calculations II'!AM$63)</f>
        <v>0</v>
      </c>
      <c r="N250" s="52">
        <f>N163*(1+'Calculations II'!AN$7+'Calculations II'!AN$35+'Calculations II'!AN$63)</f>
        <v>0</v>
      </c>
      <c r="O250" s="52">
        <f>O163*(1+'Calculations II'!AO$7+'Calculations II'!AO$35+'Calculations II'!AO$63)</f>
        <v>0</v>
      </c>
      <c r="P250" s="52">
        <f>P163*(1+'Calculations II'!AP$7+'Calculations II'!AP$35+'Calculations II'!AP$63)</f>
        <v>0</v>
      </c>
      <c r="Q250" s="52">
        <f>Q163*(1+'Calculations II'!AQ$7+'Calculations II'!AQ$35+'Calculations II'!AQ$63)</f>
        <v>0</v>
      </c>
      <c r="R250" s="52">
        <f>R163*(1+'Calculations II'!AR$7+'Calculations II'!AR$35+'Calculations II'!AR$63)</f>
        <v>0</v>
      </c>
      <c r="S250" s="52">
        <f>S163*(1+'Calculations II'!AS$7+'Calculations II'!AS$35+'Calculations II'!AS$63)</f>
        <v>0</v>
      </c>
      <c r="T250" s="52">
        <f>T163*(1+'Calculations II'!AT$7+'Calculations II'!AT$35+'Calculations II'!AT$63)</f>
        <v>0</v>
      </c>
      <c r="U250" s="52">
        <f>U163*(1+'Calculations II'!AU$7+'Calculations II'!AU$35+'Calculations II'!AU$63)</f>
        <v>0</v>
      </c>
      <c r="V250" s="52">
        <f>V163*(1+'Calculations II'!AV$7+'Calculations II'!AV$35+'Calculations II'!AV$63)</f>
        <v>0</v>
      </c>
      <c r="W250" s="75">
        <f>W163*(1+'Calculations II'!AW$7+'Calculations II'!AW$35+'Calculations II'!AW$63)</f>
        <v>0</v>
      </c>
    </row>
    <row r="251" spans="2:23" x14ac:dyDescent="0.2">
      <c r="B251" s="288"/>
      <c r="C251" s="16" t="s">
        <v>25</v>
      </c>
      <c r="D251" s="52">
        <f>D164</f>
        <v>0</v>
      </c>
      <c r="E251" s="52">
        <f t="shared" ref="E251:W251" si="84">E164</f>
        <v>0</v>
      </c>
      <c r="F251" s="52">
        <f t="shared" si="84"/>
        <v>0</v>
      </c>
      <c r="G251" s="52">
        <f t="shared" si="84"/>
        <v>0</v>
      </c>
      <c r="H251" s="52">
        <f t="shared" si="84"/>
        <v>0</v>
      </c>
      <c r="I251" s="52">
        <f t="shared" si="84"/>
        <v>0</v>
      </c>
      <c r="J251" s="52">
        <f t="shared" si="84"/>
        <v>0</v>
      </c>
      <c r="K251" s="52">
        <f t="shared" si="84"/>
        <v>0</v>
      </c>
      <c r="L251" s="52">
        <f t="shared" si="84"/>
        <v>0</v>
      </c>
      <c r="M251" s="52">
        <f t="shared" si="84"/>
        <v>0</v>
      </c>
      <c r="N251" s="52">
        <f t="shared" si="84"/>
        <v>0</v>
      </c>
      <c r="O251" s="52">
        <f t="shared" si="84"/>
        <v>0</v>
      </c>
      <c r="P251" s="52">
        <f t="shared" si="84"/>
        <v>0</v>
      </c>
      <c r="Q251" s="52">
        <f t="shared" si="84"/>
        <v>0</v>
      </c>
      <c r="R251" s="52">
        <f t="shared" si="84"/>
        <v>0</v>
      </c>
      <c r="S251" s="52">
        <f t="shared" si="84"/>
        <v>0</v>
      </c>
      <c r="T251" s="52">
        <f t="shared" si="84"/>
        <v>0</v>
      </c>
      <c r="U251" s="52">
        <f t="shared" si="84"/>
        <v>0</v>
      </c>
      <c r="V251" s="52">
        <f t="shared" si="84"/>
        <v>0</v>
      </c>
      <c r="W251" s="75">
        <f t="shared" si="84"/>
        <v>0</v>
      </c>
    </row>
    <row r="252" spans="2:23" x14ac:dyDescent="0.2">
      <c r="B252" s="288"/>
      <c r="C252" s="16" t="s">
        <v>24</v>
      </c>
      <c r="D252" s="52">
        <f>D165</f>
        <v>0</v>
      </c>
      <c r="E252" s="52">
        <f t="shared" ref="E252:W252" si="85">E165</f>
        <v>0</v>
      </c>
      <c r="F252" s="52">
        <f t="shared" si="85"/>
        <v>0</v>
      </c>
      <c r="G252" s="52">
        <f t="shared" si="85"/>
        <v>0</v>
      </c>
      <c r="H252" s="52">
        <f t="shared" si="85"/>
        <v>0</v>
      </c>
      <c r="I252" s="52">
        <f t="shared" si="85"/>
        <v>0</v>
      </c>
      <c r="J252" s="52">
        <f t="shared" si="85"/>
        <v>0</v>
      </c>
      <c r="K252" s="52">
        <f t="shared" si="85"/>
        <v>0</v>
      </c>
      <c r="L252" s="52">
        <f t="shared" si="85"/>
        <v>0</v>
      </c>
      <c r="M252" s="52">
        <f t="shared" si="85"/>
        <v>0</v>
      </c>
      <c r="N252" s="52">
        <f t="shared" si="85"/>
        <v>0</v>
      </c>
      <c r="O252" s="52">
        <f t="shared" si="85"/>
        <v>0</v>
      </c>
      <c r="P252" s="52">
        <f t="shared" si="85"/>
        <v>0</v>
      </c>
      <c r="Q252" s="52">
        <f t="shared" si="85"/>
        <v>0</v>
      </c>
      <c r="R252" s="52">
        <f t="shared" si="85"/>
        <v>0</v>
      </c>
      <c r="S252" s="52">
        <f t="shared" si="85"/>
        <v>0</v>
      </c>
      <c r="T252" s="52">
        <f t="shared" si="85"/>
        <v>0</v>
      </c>
      <c r="U252" s="52">
        <f t="shared" si="85"/>
        <v>0</v>
      </c>
      <c r="V252" s="52">
        <f t="shared" si="85"/>
        <v>0</v>
      </c>
      <c r="W252" s="75">
        <f t="shared" si="85"/>
        <v>0</v>
      </c>
    </row>
    <row r="253" spans="2:23" ht="16" x14ac:dyDescent="0.2">
      <c r="B253" s="288" t="s">
        <v>52</v>
      </c>
      <c r="C253" s="53" t="s">
        <v>26</v>
      </c>
      <c r="D253" s="52">
        <f>D166*(1+'Calculations II'!AD$6+'Calculations II'!AD$34+'Calculations II'!AD$62)</f>
        <v>0</v>
      </c>
      <c r="E253" s="52">
        <f>E166*(1+'Calculations II'!AE$6+'Calculations II'!AE$34+'Calculations II'!AE$62)</f>
        <v>0</v>
      </c>
      <c r="F253" s="52">
        <f>F166*(1+'Calculations II'!AF$6+'Calculations II'!AF$34+'Calculations II'!AF$62)</f>
        <v>0</v>
      </c>
      <c r="G253" s="52">
        <f>G166*(1+'Calculations II'!AG$6+'Calculations II'!AG$34+'Calculations II'!AG$62)</f>
        <v>0</v>
      </c>
      <c r="H253" s="52">
        <f>H166*(1+'Calculations II'!AH$6+'Calculations II'!AH$34+'Calculations II'!AH$62)</f>
        <v>0</v>
      </c>
      <c r="I253" s="52">
        <f>I166*(1+'Calculations II'!AI$6+'Calculations II'!AI$34+'Calculations II'!AI$62)</f>
        <v>0</v>
      </c>
      <c r="J253" s="52">
        <f>J166*(1+'Calculations II'!AJ$6+'Calculations II'!AJ$34+'Calculations II'!AJ$62)</f>
        <v>0</v>
      </c>
      <c r="K253" s="52">
        <f>K166*(1+'Calculations II'!AK$6+'Calculations II'!AK$34+'Calculations II'!AK$62)</f>
        <v>0</v>
      </c>
      <c r="L253" s="52">
        <f>L166*(1+'Calculations II'!AL$6+'Calculations II'!AL$34+'Calculations II'!AL$62)</f>
        <v>0</v>
      </c>
      <c r="M253" s="52">
        <f>M166*(1+'Calculations II'!AM$6+'Calculations II'!AM$34+'Calculations II'!AM$62)</f>
        <v>0</v>
      </c>
      <c r="N253" s="52">
        <f>N166*(1+'Calculations II'!AN$6+'Calculations II'!AN$34+'Calculations II'!AN$62)</f>
        <v>0</v>
      </c>
      <c r="O253" s="52">
        <f>O166*(1+'Calculations II'!AO$6+'Calculations II'!AO$34+'Calculations II'!AO$62)</f>
        <v>0</v>
      </c>
      <c r="P253" s="52">
        <f>P166*(1+'Calculations II'!AP$6+'Calculations II'!AP$34+'Calculations II'!AP$62)</f>
        <v>0</v>
      </c>
      <c r="Q253" s="52">
        <f>Q166*(1+'Calculations II'!AQ$6+'Calculations II'!AQ$34+'Calculations II'!AQ$62)</f>
        <v>0</v>
      </c>
      <c r="R253" s="52">
        <f>R166*(1+'Calculations II'!AR$6+'Calculations II'!AR$34+'Calculations II'!AR$62)</f>
        <v>0</v>
      </c>
      <c r="S253" s="52">
        <f>S166*(1+'Calculations II'!AS$6+'Calculations II'!AS$34+'Calculations II'!AS$62)</f>
        <v>0</v>
      </c>
      <c r="T253" s="52">
        <f>T166*(1+'Calculations II'!AT$6+'Calculations II'!AT$34+'Calculations II'!AT$62)</f>
        <v>0</v>
      </c>
      <c r="U253" s="52">
        <f>U166*(1+'Calculations II'!AU$6+'Calculations II'!AU$34+'Calculations II'!AU$62)</f>
        <v>0</v>
      </c>
      <c r="V253" s="52">
        <f>V166*(1+'Calculations II'!AV$6+'Calculations II'!AV$34+'Calculations II'!AV$62)</f>
        <v>0</v>
      </c>
      <c r="W253" s="75">
        <f>W166*(1+'Calculations II'!AW$6+'Calculations II'!AW$34+'Calculations II'!AW$62)</f>
        <v>0</v>
      </c>
    </row>
    <row r="254" spans="2:23" x14ac:dyDescent="0.2">
      <c r="B254" s="288"/>
      <c r="C254" s="16" t="s">
        <v>25</v>
      </c>
      <c r="D254" s="52">
        <f>D167</f>
        <v>0</v>
      </c>
      <c r="E254" s="52">
        <f t="shared" ref="E254:W254" si="86">E167</f>
        <v>0</v>
      </c>
      <c r="F254" s="52">
        <f t="shared" si="86"/>
        <v>0</v>
      </c>
      <c r="G254" s="52">
        <f t="shared" si="86"/>
        <v>0</v>
      </c>
      <c r="H254" s="52">
        <f t="shared" si="86"/>
        <v>0</v>
      </c>
      <c r="I254" s="52">
        <f t="shared" si="86"/>
        <v>0</v>
      </c>
      <c r="J254" s="52">
        <f t="shared" si="86"/>
        <v>0</v>
      </c>
      <c r="K254" s="52">
        <f t="shared" si="86"/>
        <v>0</v>
      </c>
      <c r="L254" s="52">
        <f t="shared" si="86"/>
        <v>0</v>
      </c>
      <c r="M254" s="52">
        <f t="shared" si="86"/>
        <v>0</v>
      </c>
      <c r="N254" s="52">
        <f t="shared" si="86"/>
        <v>0</v>
      </c>
      <c r="O254" s="52">
        <f t="shared" si="86"/>
        <v>0</v>
      </c>
      <c r="P254" s="52">
        <f t="shared" si="86"/>
        <v>0</v>
      </c>
      <c r="Q254" s="52">
        <f t="shared" si="86"/>
        <v>0</v>
      </c>
      <c r="R254" s="52">
        <f t="shared" si="86"/>
        <v>0</v>
      </c>
      <c r="S254" s="52">
        <f t="shared" si="86"/>
        <v>0</v>
      </c>
      <c r="T254" s="52">
        <f t="shared" si="86"/>
        <v>0</v>
      </c>
      <c r="U254" s="52">
        <f t="shared" si="86"/>
        <v>0</v>
      </c>
      <c r="V254" s="52">
        <f t="shared" si="86"/>
        <v>0</v>
      </c>
      <c r="W254" s="75">
        <f t="shared" si="86"/>
        <v>0</v>
      </c>
    </row>
    <row r="255" spans="2:23" x14ac:dyDescent="0.2">
      <c r="B255" s="288"/>
      <c r="C255" s="16" t="s">
        <v>24</v>
      </c>
      <c r="D255" s="52">
        <f>D168</f>
        <v>0</v>
      </c>
      <c r="E255" s="52">
        <f t="shared" ref="E255:W255" si="87">E168</f>
        <v>0</v>
      </c>
      <c r="F255" s="52">
        <f t="shared" si="87"/>
        <v>0</v>
      </c>
      <c r="G255" s="52">
        <f t="shared" si="87"/>
        <v>0</v>
      </c>
      <c r="H255" s="52">
        <f t="shared" si="87"/>
        <v>0</v>
      </c>
      <c r="I255" s="52">
        <f t="shared" si="87"/>
        <v>0</v>
      </c>
      <c r="J255" s="52">
        <f t="shared" si="87"/>
        <v>0</v>
      </c>
      <c r="K255" s="52">
        <f t="shared" si="87"/>
        <v>0</v>
      </c>
      <c r="L255" s="52">
        <f t="shared" si="87"/>
        <v>0</v>
      </c>
      <c r="M255" s="52">
        <f t="shared" si="87"/>
        <v>0</v>
      </c>
      <c r="N255" s="52">
        <f t="shared" si="87"/>
        <v>0</v>
      </c>
      <c r="O255" s="52">
        <f t="shared" si="87"/>
        <v>0</v>
      </c>
      <c r="P255" s="52">
        <f t="shared" si="87"/>
        <v>0</v>
      </c>
      <c r="Q255" s="52">
        <f t="shared" si="87"/>
        <v>0</v>
      </c>
      <c r="R255" s="52">
        <f t="shared" si="87"/>
        <v>0</v>
      </c>
      <c r="S255" s="52">
        <f t="shared" si="87"/>
        <v>0</v>
      </c>
      <c r="T255" s="52">
        <f t="shared" si="87"/>
        <v>0</v>
      </c>
      <c r="U255" s="52">
        <f t="shared" si="87"/>
        <v>0</v>
      </c>
      <c r="V255" s="52">
        <f t="shared" si="87"/>
        <v>0</v>
      </c>
      <c r="W255" s="75">
        <f t="shared" si="87"/>
        <v>0</v>
      </c>
    </row>
    <row r="256" spans="2:23" ht="16" x14ac:dyDescent="0.2">
      <c r="B256" s="288" t="s">
        <v>53</v>
      </c>
      <c r="C256" s="53" t="s">
        <v>26</v>
      </c>
      <c r="D256" s="52">
        <f>D169*(1+'Calculations II'!AD$7+'Calculations II'!AD$35+'Calculations II'!AD$63)</f>
        <v>0</v>
      </c>
      <c r="E256" s="52">
        <f>E169*(1+'Calculations II'!AE$7+'Calculations II'!AE$35+'Calculations II'!AE$63)</f>
        <v>0</v>
      </c>
      <c r="F256" s="52">
        <f>F169*(1+'Calculations II'!AF$7+'Calculations II'!AF$35+'Calculations II'!AF$63)</f>
        <v>0</v>
      </c>
      <c r="G256" s="52">
        <f>G169*(1+'Calculations II'!AG$7+'Calculations II'!AG$35+'Calculations II'!AG$63)</f>
        <v>0</v>
      </c>
      <c r="H256" s="52">
        <f>H169*(1+'Calculations II'!AH$7+'Calculations II'!AH$35+'Calculations II'!AH$63)</f>
        <v>0</v>
      </c>
      <c r="I256" s="52">
        <f>I169*(1+'Calculations II'!AI$7+'Calculations II'!AI$35+'Calculations II'!AI$63)</f>
        <v>0</v>
      </c>
      <c r="J256" s="52">
        <f>J169*(1+'Calculations II'!AJ$7+'Calculations II'!AJ$35+'Calculations II'!AJ$63)</f>
        <v>0</v>
      </c>
      <c r="K256" s="52">
        <f>K169*(1+'Calculations II'!AK$7+'Calculations II'!AK$35+'Calculations II'!AK$63)</f>
        <v>0</v>
      </c>
      <c r="L256" s="52">
        <f>L169*(1+'Calculations II'!AL$7+'Calculations II'!AL$35+'Calculations II'!AL$63)</f>
        <v>0</v>
      </c>
      <c r="M256" s="52">
        <f>M169*(1+'Calculations II'!AM$7+'Calculations II'!AM$35+'Calculations II'!AM$63)</f>
        <v>0</v>
      </c>
      <c r="N256" s="52">
        <f>N169*(1+'Calculations II'!AN$7+'Calculations II'!AN$35+'Calculations II'!AN$63)</f>
        <v>0</v>
      </c>
      <c r="O256" s="52">
        <f>O169*(1+'Calculations II'!AO$7+'Calculations II'!AO$35+'Calculations II'!AO$63)</f>
        <v>0</v>
      </c>
      <c r="P256" s="52">
        <f>P169*(1+'Calculations II'!AP$7+'Calculations II'!AP$35+'Calculations II'!AP$63)</f>
        <v>0</v>
      </c>
      <c r="Q256" s="52">
        <f>Q169*(1+'Calculations II'!AQ$7+'Calculations II'!AQ$35+'Calculations II'!AQ$63)</f>
        <v>0</v>
      </c>
      <c r="R256" s="52">
        <f>R169*(1+'Calculations II'!AR$7+'Calculations II'!AR$35+'Calculations II'!AR$63)</f>
        <v>0</v>
      </c>
      <c r="S256" s="52">
        <f>S169*(1+'Calculations II'!AS$7+'Calculations II'!AS$35+'Calculations II'!AS$63)</f>
        <v>0</v>
      </c>
      <c r="T256" s="52">
        <f>T169*(1+'Calculations II'!AT$7+'Calculations II'!AT$35+'Calculations II'!AT$63)</f>
        <v>0</v>
      </c>
      <c r="U256" s="52">
        <f>U169*(1+'Calculations II'!AU$7+'Calculations II'!AU$35+'Calculations II'!AU$63)</f>
        <v>0</v>
      </c>
      <c r="V256" s="52">
        <f>V169*(1+'Calculations II'!AV$7+'Calculations II'!AV$35+'Calculations II'!AV$63)</f>
        <v>0</v>
      </c>
      <c r="W256" s="75">
        <f>W169*(1+'Calculations II'!AW$7+'Calculations II'!AW$35+'Calculations II'!AW$63)</f>
        <v>0</v>
      </c>
    </row>
    <row r="257" spans="2:23" x14ac:dyDescent="0.2">
      <c r="B257" s="288"/>
      <c r="C257" s="16" t="s">
        <v>25</v>
      </c>
      <c r="D257" s="52">
        <f>D170</f>
        <v>0</v>
      </c>
      <c r="E257" s="52">
        <f t="shared" ref="E257:W257" si="88">E170</f>
        <v>0</v>
      </c>
      <c r="F257" s="52">
        <f t="shared" si="88"/>
        <v>0</v>
      </c>
      <c r="G257" s="52">
        <f t="shared" si="88"/>
        <v>0</v>
      </c>
      <c r="H257" s="52">
        <f t="shared" si="88"/>
        <v>0</v>
      </c>
      <c r="I257" s="52">
        <f t="shared" si="88"/>
        <v>0</v>
      </c>
      <c r="J257" s="52">
        <f t="shared" si="88"/>
        <v>0</v>
      </c>
      <c r="K257" s="52">
        <f t="shared" si="88"/>
        <v>0</v>
      </c>
      <c r="L257" s="52">
        <f t="shared" si="88"/>
        <v>0</v>
      </c>
      <c r="M257" s="52">
        <f t="shared" si="88"/>
        <v>0</v>
      </c>
      <c r="N257" s="52">
        <f t="shared" si="88"/>
        <v>0</v>
      </c>
      <c r="O257" s="52">
        <f t="shared" si="88"/>
        <v>0</v>
      </c>
      <c r="P257" s="52">
        <f t="shared" si="88"/>
        <v>0</v>
      </c>
      <c r="Q257" s="52">
        <f t="shared" si="88"/>
        <v>0</v>
      </c>
      <c r="R257" s="52">
        <f t="shared" si="88"/>
        <v>0</v>
      </c>
      <c r="S257" s="52">
        <f t="shared" si="88"/>
        <v>0</v>
      </c>
      <c r="T257" s="52">
        <f t="shared" si="88"/>
        <v>0</v>
      </c>
      <c r="U257" s="52">
        <f t="shared" si="88"/>
        <v>0</v>
      </c>
      <c r="V257" s="52">
        <f t="shared" si="88"/>
        <v>0</v>
      </c>
      <c r="W257" s="75">
        <f t="shared" si="88"/>
        <v>0</v>
      </c>
    </row>
    <row r="258" spans="2:23" x14ac:dyDescent="0.2">
      <c r="B258" s="288"/>
      <c r="C258" s="16" t="s">
        <v>24</v>
      </c>
      <c r="D258" s="52">
        <f>D171</f>
        <v>0</v>
      </c>
      <c r="E258" s="52">
        <f t="shared" ref="E258:W258" si="89">E171</f>
        <v>0</v>
      </c>
      <c r="F258" s="52">
        <f t="shared" si="89"/>
        <v>0</v>
      </c>
      <c r="G258" s="52">
        <f t="shared" si="89"/>
        <v>0</v>
      </c>
      <c r="H258" s="52">
        <f t="shared" si="89"/>
        <v>0</v>
      </c>
      <c r="I258" s="52">
        <f t="shared" si="89"/>
        <v>0</v>
      </c>
      <c r="J258" s="52">
        <f t="shared" si="89"/>
        <v>0</v>
      </c>
      <c r="K258" s="52">
        <f t="shared" si="89"/>
        <v>0</v>
      </c>
      <c r="L258" s="52">
        <f t="shared" si="89"/>
        <v>0</v>
      </c>
      <c r="M258" s="52">
        <f t="shared" si="89"/>
        <v>0</v>
      </c>
      <c r="N258" s="52">
        <f t="shared" si="89"/>
        <v>0</v>
      </c>
      <c r="O258" s="52">
        <f t="shared" si="89"/>
        <v>0</v>
      </c>
      <c r="P258" s="52">
        <f t="shared" si="89"/>
        <v>0</v>
      </c>
      <c r="Q258" s="52">
        <f t="shared" si="89"/>
        <v>0</v>
      </c>
      <c r="R258" s="52">
        <f t="shared" si="89"/>
        <v>0</v>
      </c>
      <c r="S258" s="52">
        <f t="shared" si="89"/>
        <v>0</v>
      </c>
      <c r="T258" s="52">
        <f t="shared" si="89"/>
        <v>0</v>
      </c>
      <c r="U258" s="52">
        <f t="shared" si="89"/>
        <v>0</v>
      </c>
      <c r="V258" s="52">
        <f t="shared" si="89"/>
        <v>0</v>
      </c>
      <c r="W258" s="75">
        <f t="shared" si="89"/>
        <v>0</v>
      </c>
    </row>
    <row r="259" spans="2:23" x14ac:dyDescent="0.2">
      <c r="B259" s="62"/>
      <c r="C259" s="16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74"/>
    </row>
    <row r="260" spans="2:23" x14ac:dyDescent="0.2">
      <c r="B260" s="9" t="s">
        <v>54</v>
      </c>
      <c r="C260" s="10"/>
      <c r="D260" s="52">
        <f>(D180+D182+D183-D185-D186+D188+D189-D191-D192+D194+D195-D197-D198+D200+D201-D203-D204+D206+D207-D209-D210+D212+D213-D215-D216+D218+D219-D221-D222+D224+D225-D227-D228+D230+D231-D233-D234+D236+D237-D239-D240+D242+D243-D245-D246+D248+D249-D251-D252+D254+D255-D257-D258)/(1+Results!$H$91)^(D179+1-$D$179)</f>
        <v>30085914.897551887</v>
      </c>
      <c r="E260" s="52">
        <f>(E180+E182+E183-E185-E186+E188+E189-E191-E192+E194+E195-E197-E198+E200+E201-E203-E204+E206+E207-E209-E210+E212+E213-E215-E216+E218+E219-E221-E222+E224+E225-E227-E228+E230+E231-E233-E234+E236+E237-E239-E240+E242+E243-E245-E246+E248+E249-E251-E252+E254+E255-E257-E258)/(1+Results!$H$91)^(E179+1-$D$179)</f>
        <v>46508382.514576718</v>
      </c>
      <c r="F260" s="52">
        <f>(F180+F182+F183-F185-F186+F188+F189-F191-F192+F194+F195-F197-F198+F200+F201-F203-F204+F206+F207-F209-F210+F212+F213-F215-F216+F218+F219-F221-F222+F224+F225-F227-F228+F230+F231-F233-F234+F236+F237-F239-F240+F242+F243-F245-F246+F248+F249-F251-F252+F254+F255-F257-F258)/(1+Results!$H$91)^(F179+1-$D$179)</f>
        <v>40196852.16711314</v>
      </c>
      <c r="G260" s="52">
        <f>(G180+G182+G183-G185-G186+G188+G189-G191-G192+G194+G195-G197-G198+G200+G201-G203-G204+G206+G207-G209-G210+G212+G213-G215-G216+G218+G219-G221-G222+G224+G225-G227-G228+G230+G231-G233-G234+G236+G237-G239-G240+G242+G243-G245-G246+G248+G249-G251-G252+G254+G255-G257-G258)/(1+Results!$H$91)^(G179+1-$D$179)</f>
        <v>-4299703.7398459334</v>
      </c>
      <c r="H260" s="52">
        <f>(H180+H182+H183-H185-H186+H188+H189-H191-H192+H194+H195-H197-H198+H200+H201-H203-H204+H206+H207-H209-H210+H212+H213-H215-H216+H218+H219-H221-H222+H224+H225-H227-H228+H230+H231-H233-H234+H236+H237-H239-H240+H242+H243-H245-H246+H248+H249-H251-H252+H254+H255-H257-H258)/(1+Results!$H$91)^(H179+1-$D$179)</f>
        <v>-4319098.3591198074</v>
      </c>
      <c r="I260" s="52">
        <f>(I180+I182+I183-I185-I186+I188+I189-I191-I192+I194+I195-I197-I198+I200+I201-I203-I204+I206+I207-I209-I210+I212+I213-I215-I216+I218+I219-I221-I222+I224+I225-I227-I228+I230+I231-I233-I234+I236+I237-I239-I240+I242+I243-I245-I246+I248+I249-I251-I252+I254+I255-I257-I258)/(1+Results!$H$91)^(I179+1-$D$179)</f>
        <v>-4146996.5891953255</v>
      </c>
      <c r="J260" s="52">
        <f>(J180+J182+J183-J185-J186+J188+J189-J191-J192+J194+J195-J197-J198+J200+J201-J203-J204+J206+J207-J209-J210+J212+J213-J215-J216+J218+J219-J221-J222+J224+J225-J227-J228+J230+J231-J233-J234+J236+J237-J239-J240+J242+J243-J245-J246+J248+J249-J251-J252+J254+J255-J257-J258)/(1+Results!$H$91)^(J179+1-$D$179)</f>
        <v>-3980539.7027183035</v>
      </c>
      <c r="K260" s="52">
        <f>(K180+K182+K183-K185-K186+K188+K189-K191-K192+K194+K195-K197-K198+K200+K201-K203-K204+K206+K207-K209-K210+K212+K213-K215-K216+K218+K219-K221-K222+K224+K225-K227-K228+K230+K231-K233-K234+K236+K237-K239-K240+K242+K243-K245-K246+K248+K249-K251-K252+K254+K255-K257-K258)/(1+Results!$H$91)^(K179+1-$D$179)</f>
        <v>-3819640.0681447801</v>
      </c>
      <c r="L260" s="52">
        <f>(L180+L182+L183-L185-L186+L188+L189-L191-L192+L194+L195-L197-L198+L200+L201-L203-L204+L206+L207-L209-L210+L212+L213-L215-L216+L218+L219-L221-L222+L224+L225-L227-L228+L230+L231-L233-L234+L236+L237-L239-L240+L242+L243-L245-L246+L248+L249-L251-L252+L254+L255-L257-L258)/(1+Results!$H$91)^(L179+1-$D$179)</f>
        <v>-4070495.2720595063</v>
      </c>
      <c r="M260" s="52">
        <f>(M180+M182+M183-M185-M186+M188+M189-M191-M192+M194+M195-M197-M198+M200+M201-M203-M204+M206+M207-M209-M210+M212+M213-M215-M216+M218+M219-M221-M222+M224+M225-M227-M228+M230+M231-M233-M234+M236+M237-M239-M240+M242+M243-M245-M246+M248+M249-M251-M252+M254+M255-M257-M258)/(1+Results!$H$91)^(M179+1-$D$179)</f>
        <v>-3918966.4805830372</v>
      </c>
      <c r="N260" s="52">
        <f>(N180+N182+N183-N185-N186+N188+N189-N191-N192+N194+N195-N197-N198+N200+N201-N203-N204+N206+N207-N209-N210+N212+N213-N215-N216+N218+N219-N221-N222+N224+N225-N227-N228+N230+N231-N233-N234+N236+N237-N239-N240+N242+N243-N245-N246+N248+N249-N251-N252+N254+N255-N257-N258)/(1+Results!$H$91)^(N179+1-$D$179)</f>
        <v>2040434.3851004299</v>
      </c>
      <c r="O260" s="52">
        <f>(O180+O182+O183-O185-O186+O188+O189-O191-O192+O194+O195-O197-O198+O200+O201-O203-O204+O206+O207-O209-O210+O212+O213-O215-O216+O218+O219-O221-O222+O224+O225-O227-O228+O230+O231-O233-O234+O236+O237-O239-O240+O242+O243-O245-O246+O248+O249-O251-O252+O254+O255-O257-O258)/(1+Results!$H$91)^(O179+1-$D$179)</f>
        <v>-3595583.5841372758</v>
      </c>
      <c r="P260" s="52">
        <f>(P180+P182+P183-P185-P186+P188+P189-P191-P192+P194+P195-P197-P198+P200+P201-P203-P204+P206+P207-P209-P210+P212+P213-P215-P216+P218+P219-P221-P222+P224+P225-P227-P228+P230+P231-P233-P234+P236+P237-P239-P240+P242+P243-P245-P246+P248+P249-P251-P252+P254+P255-P257-P258)/(1+Results!$H$91)^(P179+1-$D$179)</f>
        <v>-4109449.0383282187</v>
      </c>
      <c r="Q260" s="52">
        <f>(Q180+Q182+Q183-Q185-Q186+Q188+Q189-Q191-Q192+Q194+Q195-Q197-Q198+Q200+Q201-Q203-Q204+Q206+Q207-Q209-Q210+Q212+Q213-Q215-Q216+Q218+Q219-Q221-Q222+Q224+Q225-Q227-Q228+Q230+Q231-Q233-Q234+Q236+Q237-Q239-Q240+Q242+Q243-Q245-Q246+Q248+Q249-Q251-Q252+Q254+Q255-Q257-Q258)/(1+Results!$H$91)^(Q179+1-$D$179)</f>
        <v>-3945803.8235358871</v>
      </c>
      <c r="R260" s="52">
        <f>(R180+R182+R183-R185-R186+R188+R189-R191-R192+R194+R195-R197-R198+R200+R201-R203-R204+R206+R207-R209-R210+R212+R213-R215-R216+R218+R219-R221-R222+R224+R225-R227-R228+R230+R231-R233-R234+R236+R237-R239-R240+R242+R243-R245-R246+R248+R249-R251-R252+R254+R255-R257-R258)/(1+Results!$H$91)^(R179+1-$D$179)</f>
        <v>-3772440.9166987594</v>
      </c>
      <c r="S260" s="52">
        <f>(S180+S182+S183-S185-S186+S188+S189-S191-S192+S194+S195-S197-S198+S200+S201-S203-S204+S206+S207-S209-S210+S212+S213-S215-S216+S218+S219-S221-S222+S224+S225-S227-S228+S230+S231-S233-S234+S236+S237-S239-S240+S242+S243-S245-S246+S248+S249-S251-S252+S254+S255-S257-S258)/(1+Results!$H$91)^(S179+1-$D$179)</f>
        <v>-3606061.6944335052</v>
      </c>
      <c r="T260" s="52">
        <f>(T180+T182+T183-T185-T186+T188+T189-T191-T192+T194+T195-T197-T198+T200+T201-T203-T204+T206+T207-T209-T210+T212+T213-T215-T216+T218+T219-T221-T222+T224+T225-T227-T228+T230+T231-T233-T234+T236+T237-T239-T240+T242+T243-T245-T246+T248+T249-T251-T252+T254+T255-T257-T258)/(1+Results!$H$91)^(T179+1-$D$179)</f>
        <v>-4265669.4617715031</v>
      </c>
      <c r="U260" s="52">
        <f>(U180+U182+U183-U185-U186+U188+U189-U191-U192+U194+U195-U197-U198+U200+U201-U203-U204+U206+U207-U209-U210+U212+U213-U215-U216+U218+U219-U221-U222+U224+U225-U227-U228+U230+U231-U233-U234+U236+U237-U239-U240+U242+U243-U245-U246+U248+U249-U251-U252+U254+U255-U257-U258)/(1+Results!$H$91)^(U179+1-$D$179)</f>
        <v>-4086551.3030286394</v>
      </c>
      <c r="V260" s="52">
        <f>(V180+V182+V183-V185-V186+V188+V189-V191-V192+V194+V195-V197-V198+V200+V201-V203-V204+V206+V207-V209-V210+V212+V213-V215-V216+V218+V219-V221-V222+V224+V225-V227-V228+V230+V231-V233-V234+V236+V237-V239-V240+V242+V243-V245-V246+V248+V249-V251-V252+V254+V255-V257-V258)/(1+Results!$H$91)^(V179+1-$D$179)</f>
        <v>-3900489.40048431</v>
      </c>
      <c r="W260" s="75">
        <f>(W180+W182+W183-W185-W186+W188+W189-W191-W192+W194+W195-W197-W198+W200+W201-W203-W204+W206+W207-W209-W210+W212+W213-W215-W216+W218+W219-W221-W222+W224+W225-W227-W228+W230+W231-W233-W234+W236+W237-W239-W240+W242+W243-W245-W246+W248+W249-W251-W252+W254+W255-W257-W258)/(1+Results!$H$91)^(W179+1-$D$179)</f>
        <v>-9132915.2321236655</v>
      </c>
    </row>
    <row r="261" spans="2:23" x14ac:dyDescent="0.2">
      <c r="B261" s="9" t="s">
        <v>2</v>
      </c>
      <c r="C261" s="10"/>
      <c r="D261" s="52">
        <f>(D181-D184+D187-D190+D193-D196+D199-D202+D205-D208+D211-D214+D217-D220+D223-D226+D229-D232+D235-D238+D241-D244+D247-D250+D253-D256)/(1+Results!$H$91)^(D179+1-$D$179)</f>
        <v>0</v>
      </c>
      <c r="E261" s="52">
        <f>(E181-E184+E187-E190+E193-E196+E199-E202+E205-E208+E211-E214+E217-E220+E223-E226+E229-E232+E235-E238+E241-E244+E247-E250+E253-E256)/(1+Results!$H$91)^(E179+1-$D$179)</f>
        <v>0</v>
      </c>
      <c r="F261" s="52">
        <f>(F181-F184+F187-F190+F193-F196+F199-F202+F205-F208+F211-F214+F217-F220+F223-F226+F229-F232+F235-F238+F241-F244+F247-F250+F253-F256)/(1+Results!$H$91)^(F179+1-$D$179)</f>
        <v>-4212579.6032358399</v>
      </c>
      <c r="G261" s="52">
        <f>(G181-G184+G187-G190+G193-G196+G199-G202+G205-G208+G211-G214+G217-G220+G223-G226+G229-G232+G235-G238+G241-G244+G247-G250+G253-G256)/(1+Results!$H$91)^(G179+1-$D$179)</f>
        <v>-2590751.1557273213</v>
      </c>
      <c r="H261" s="52">
        <f>(H181-H184+H187-H190+H193-H196+H199-H202+H205-H208+H211-H214+H217-H220+H223-H226+H229-H232+H235-H238+H241-H244+H247-H250+H253-H256)/(1+Results!$H$91)^(H179+1-$D$179)</f>
        <v>-1947791.1378984856</v>
      </c>
      <c r="I261" s="52">
        <f>(I181-I184+I187-I190+I193-I196+I199-I202+I205-I208+I211-I214+I217-I220+I223-I226+I229-I232+I235-I238+I241-I244+I247-I250+I253-I256)/(1+Results!$H$91)^(I179+1-$D$179)</f>
        <v>-492610.56404082506</v>
      </c>
      <c r="J261" s="52">
        <f>(J181-J184+J187-J190+J193-J196+J199-J202+J205-J208+J211-J214+J217-J220+J223-J226+J229-J232+J235-J238+J241-J244+J247-J250+J253-J256)/(1+Results!$H$91)^(J179+1-$D$179)</f>
        <v>879032.00338422216</v>
      </c>
      <c r="K261" s="52">
        <f>(K181-K184+K187-K190+K193-K196+K199-K202+K205-K208+K211-K214+K217-K220+K223-K226+K229-K232+K235-K238+K241-K244+K247-K250+K253-K256)/(1+Results!$H$91)^(K179+1-$D$179)</f>
        <v>2168313.1488307142</v>
      </c>
      <c r="L261" s="52">
        <f>(L181-L184+L187-L190+L193-L196+L199-L202+L205-L208+L211-L214+L217-L220+L223-L226+L229-L232+L235-L238+L241-L244+L247-L250+L253-L256)/(1+Results!$H$91)^(L179+1-$D$179)</f>
        <v>2383218.6267013005</v>
      </c>
      <c r="M261" s="52">
        <f>(M181-M184+M187-M190+M193-M196+M199-M202+M205-M208+M211-M214+M217-M220+M223-M226+M229-M232+M235-M238+M241-M244+M247-M250+M253-M256)/(1+Results!$H$91)^(M179+1-$D$179)</f>
        <v>3548262.254988011</v>
      </c>
      <c r="N261" s="52">
        <f>(N181-N184+N187-N190+N193-N196+N199-N202+N205-N208+N211-N214+N217-N220+N223-N226+N229-N232+N235-N238+N241-N244+N247-N250+N253-N256)/(1+Results!$H$91)^(N179+1-$D$179)</f>
        <v>4637251.3230129434</v>
      </c>
      <c r="O261" s="52">
        <f>(O181-O184+O187-O190+O193-O196+O199-O202+O205-O208+O211-O214+O217-O220+O223-O226+O229-O232+O235-O238+O241-O244+O247-O250+O253-O256)/(1+Results!$H$91)^(O179+1-$D$179)</f>
        <v>5658738.6484467573</v>
      </c>
      <c r="P261" s="52">
        <f>(P181-P184+P187-P190+P193-P196+P199-P202+P205-P208+P211-P214+P217-P220+P223-P226+P229-P232+P235-P238+P241-P244+P247-P250+P253-P256)/(1+Results!$H$91)^(P179+1-$D$179)</f>
        <v>5457450.9405649398</v>
      </c>
      <c r="Q261" s="52">
        <f>(Q181-Q184+Q187-Q190+Q193-Q196+Q199-Q202+Q205-Q208+Q211-Q214+Q217-Q220+Q223-Q226+Q229-Q232+Q235-Q238+Q241-Q244+Q247-Q250+Q253-Q256)/(1+Results!$H$91)^(Q179+1-$D$179)</f>
        <v>6392024.5820949208</v>
      </c>
      <c r="R261" s="52">
        <f>(R181-R184+R187-R190+R193-R196+R199-R202+R205-R208+R211-R214+R217-R220+R223-R226+R229-R232+R235-R238+R241-R244+R247-R250+R253-R256)/(1+Results!$H$91)^(R179+1-$D$179)</f>
        <v>7259147.6853624107</v>
      </c>
      <c r="S261" s="52">
        <f>(S181-S184+S187-S190+S193-S196+S199-S202+S205-S208+S211-S214+S217-S220+S223-S226+S229-S232+S235-S238+S241-S244+S247-S250+S253-S256)/(1+Results!$H$91)^(S179+1-$D$179)</f>
        <v>8071873.9014835106</v>
      </c>
      <c r="T261" s="52">
        <f>(T181-T184+T187-T190+T193-T196+T199-T202+T205-T208+T211-T214+T217-T220+T223-T226+T229-T232+T235-T238+T241-T244+T247-T250+T253-T256)/(1+Results!$H$91)^(T179+1-$D$179)</f>
        <v>7618566.2214838536</v>
      </c>
      <c r="U261" s="52">
        <f>(U181-U184+U187-U190+U193-U196+U199-U202+U205-U208+U211-U214+U217-U220+U223-U226+U229-U232+U235-U238+U241-U244+U247-U250+U253-U256)/(1+Results!$H$91)^(U179+1-$D$179)</f>
        <v>8365719.6521883477</v>
      </c>
      <c r="V261" s="52">
        <f>(V181-V184+V187-V190+V193-V196+V199-V202+V205-V208+V211-V214+V217-V220+V223-V226+V229-V232+V235-V238+V241-V244+V247-V250+V253-V256)/(1+Results!$H$91)^(V179+1-$D$179)</f>
        <v>9060005.4049396887</v>
      </c>
      <c r="W261" s="75">
        <f>(W181-W184+W187-W190+W193-W196+W199-W202+W205-W208+W211-W214+W217-W220+W223-W226+W229-W232+W235-W238+W241-W244+W247-W250+W253-W256)/(1+Results!$H$91)^(W179+1-$D$179)</f>
        <v>17787162.689798281</v>
      </c>
    </row>
    <row r="262" spans="2:23" x14ac:dyDescent="0.2">
      <c r="B262" s="9"/>
      <c r="C262" s="10"/>
      <c r="D262" s="54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149"/>
    </row>
    <row r="263" spans="2:23" ht="16" thickBot="1" x14ac:dyDescent="0.25">
      <c r="B263" s="66" t="s">
        <v>1</v>
      </c>
      <c r="C263" s="23"/>
      <c r="D263" s="91">
        <f>SUM(D261:W261)-SUM(D260:W260)</f>
        <v>30181855.324243717</v>
      </c>
      <c r="E263" s="92"/>
      <c r="F263" s="93"/>
      <c r="G263" s="51"/>
      <c r="H263" s="94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63"/>
    </row>
    <row r="264" spans="2:23" ht="16" thickBot="1" x14ac:dyDescent="0.25"/>
    <row r="265" spans="2:23" x14ac:dyDescent="0.2">
      <c r="B265" s="189" t="s">
        <v>86</v>
      </c>
      <c r="C265" s="25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58"/>
    </row>
    <row r="266" spans="2:23" x14ac:dyDescent="0.2">
      <c r="B266" s="59"/>
      <c r="C266" s="19"/>
      <c r="D266" s="146">
        <f>'Baseline scenario'!D8</f>
        <v>2022</v>
      </c>
      <c r="E266" s="146">
        <f>D266+1</f>
        <v>2023</v>
      </c>
      <c r="F266" s="146">
        <f t="shared" ref="F266" si="90">E266+1</f>
        <v>2024</v>
      </c>
      <c r="G266" s="146">
        <f t="shared" ref="G266" si="91">F266+1</f>
        <v>2025</v>
      </c>
      <c r="H266" s="146">
        <f t="shared" ref="H266" si="92">G266+1</f>
        <v>2026</v>
      </c>
      <c r="I266" s="146">
        <f t="shared" ref="I266" si="93">H266+1</f>
        <v>2027</v>
      </c>
      <c r="J266" s="146">
        <f t="shared" ref="J266" si="94">I266+1</f>
        <v>2028</v>
      </c>
      <c r="K266" s="146">
        <f t="shared" ref="K266" si="95">J266+1</f>
        <v>2029</v>
      </c>
      <c r="L266" s="146">
        <f t="shared" ref="L266" si="96">K266+1</f>
        <v>2030</v>
      </c>
      <c r="M266" s="146">
        <f t="shared" ref="M266" si="97">L266+1</f>
        <v>2031</v>
      </c>
      <c r="N266" s="146">
        <f t="shared" ref="N266" si="98">M266+1</f>
        <v>2032</v>
      </c>
      <c r="O266" s="146">
        <f t="shared" ref="O266" si="99">N266+1</f>
        <v>2033</v>
      </c>
      <c r="P266" s="146">
        <f t="shared" ref="P266" si="100">O266+1</f>
        <v>2034</v>
      </c>
      <c r="Q266" s="146">
        <f t="shared" ref="Q266" si="101">P266+1</f>
        <v>2035</v>
      </c>
      <c r="R266" s="146">
        <f t="shared" ref="R266" si="102">Q266+1</f>
        <v>2036</v>
      </c>
      <c r="S266" s="146">
        <f t="shared" ref="S266" si="103">R266+1</f>
        <v>2037</v>
      </c>
      <c r="T266" s="146">
        <f t="shared" ref="T266" si="104">S266+1</f>
        <v>2038</v>
      </c>
      <c r="U266" s="146">
        <f t="shared" ref="U266" si="105">T266+1</f>
        <v>2039</v>
      </c>
      <c r="V266" s="146">
        <f t="shared" ref="V266" si="106">U266+1</f>
        <v>2040</v>
      </c>
      <c r="W266" s="147">
        <f t="shared" ref="W266" si="107">V266+1</f>
        <v>2041</v>
      </c>
    </row>
    <row r="267" spans="2:23" x14ac:dyDescent="0.2">
      <c r="B267" s="60" t="s">
        <v>27</v>
      </c>
      <c r="C267" s="16" t="s">
        <v>23</v>
      </c>
      <c r="D267" s="52">
        <f>D93+'Calculations II'!AD8+'Calculations II'!AD9</f>
        <v>53820000</v>
      </c>
      <c r="E267" s="52">
        <f>E93+'Calculations II'!AE8+'Calculations II'!AE9</f>
        <v>71760000</v>
      </c>
      <c r="F267" s="52">
        <f>F93+'Calculations II'!AF8+'Calculations II'!AF9</f>
        <v>53820000</v>
      </c>
      <c r="G267" s="52">
        <f>G93+'Calculations II'!AG8+'Calculations II'!AG9</f>
        <v>0</v>
      </c>
      <c r="H267" s="52">
        <f>H93+'Calculations II'!AH8+'Calculations II'!AH9</f>
        <v>0</v>
      </c>
      <c r="I267" s="52">
        <f>I93+'Calculations II'!AI8+'Calculations II'!AI9</f>
        <v>0</v>
      </c>
      <c r="J267" s="52">
        <f>J93+'Calculations II'!AJ8+'Calculations II'!AJ9</f>
        <v>0</v>
      </c>
      <c r="K267" s="52">
        <f>K93+'Calculations II'!AK8+'Calculations II'!AK9</f>
        <v>0</v>
      </c>
      <c r="L267" s="52">
        <f>L93+'Calculations II'!AL8+'Calculations II'!AL9</f>
        <v>0</v>
      </c>
      <c r="M267" s="52">
        <f>M93+'Calculations II'!AM8+'Calculations II'!AM9</f>
        <v>0</v>
      </c>
      <c r="N267" s="52">
        <f>N93+'Calculations II'!AN8+'Calculations II'!AN9</f>
        <v>11000000</v>
      </c>
      <c r="O267" s="52">
        <f>O93+'Calculations II'!AO8+'Calculations II'!AO9</f>
        <v>0</v>
      </c>
      <c r="P267" s="52">
        <f>P93+'Calculations II'!AP8+'Calculations II'!AP9</f>
        <v>0</v>
      </c>
      <c r="Q267" s="52">
        <f>Q93+'Calculations II'!AQ8+'Calculations II'!AQ9</f>
        <v>0</v>
      </c>
      <c r="R267" s="52">
        <f>R93+'Calculations II'!AR8+'Calculations II'!AR9</f>
        <v>0</v>
      </c>
      <c r="S267" s="52">
        <f>S93+'Calculations II'!AS8+'Calculations II'!AS9</f>
        <v>0</v>
      </c>
      <c r="T267" s="52">
        <f>T93+'Calculations II'!AT8+'Calculations II'!AT9</f>
        <v>0</v>
      </c>
      <c r="U267" s="52">
        <f>U93+'Calculations II'!AU8+'Calculations II'!AU9</f>
        <v>0</v>
      </c>
      <c r="V267" s="52">
        <f>V93+'Calculations II'!AV8+'Calculations II'!AV9</f>
        <v>0</v>
      </c>
      <c r="W267" s="75">
        <f>W93+'Calculations II'!AW8+'Calculations II'!AW9</f>
        <v>0</v>
      </c>
    </row>
    <row r="268" spans="2:23" ht="16" x14ac:dyDescent="0.2">
      <c r="B268" s="288" t="s">
        <v>28</v>
      </c>
      <c r="C268" s="53" t="s">
        <v>26</v>
      </c>
      <c r="D268" s="52">
        <f>D94*(1+'Calculations II'!AD$6)</f>
        <v>-94180407.631470576</v>
      </c>
      <c r="E268" s="52">
        <f>E94*(1+'Calculations II'!AE$6)</f>
        <v>-97874126.315975964</v>
      </c>
      <c r="F268" s="52">
        <f>F94*(1+'Calculations II'!AF$6)</f>
        <v>-76977907.548747659</v>
      </c>
      <c r="G268" s="52">
        <f>G94*(1+'Calculations II'!AG$6)</f>
        <v>-78979333.145015106</v>
      </c>
      <c r="H268" s="52">
        <f>H94*(1+'Calculations II'!AH$6)</f>
        <v>-81032795.806785509</v>
      </c>
      <c r="I268" s="52">
        <f>I94*(1+'Calculations II'!AI$6)</f>
        <v>-83139648.497761935</v>
      </c>
      <c r="J268" s="52">
        <f>J94*(1+'Calculations II'!AJ$6)</f>
        <v>-85301279.358703747</v>
      </c>
      <c r="K268" s="52">
        <f>K94*(1+'Calculations II'!AK$6)</f>
        <v>-87519112.62203002</v>
      </c>
      <c r="L268" s="52">
        <f>L94*(1+'Calculations II'!AL$6)</f>
        <v>-89794609.550202817</v>
      </c>
      <c r="M268" s="52">
        <f>M94*(1+'Calculations II'!AM$6)</f>
        <v>-92129269.398508087</v>
      </c>
      <c r="N268" s="52">
        <f>N94*(1+'Calculations II'!AN$6)</f>
        <v>-94524630.402869299</v>
      </c>
      <c r="O268" s="52">
        <f>O94*(1+'Calculations II'!AO$6)</f>
        <v>-96982270.793343902</v>
      </c>
      <c r="P268" s="52">
        <f>P94*(1+'Calculations II'!AP$6)</f>
        <v>-99503809.83397086</v>
      </c>
      <c r="Q268" s="52">
        <f>Q94*(1+'Calculations II'!AQ$6)</f>
        <v>-102090908.88965409</v>
      </c>
      <c r="R268" s="52">
        <f>R94*(1+'Calculations II'!AR$6)</f>
        <v>-104745272.52078509</v>
      </c>
      <c r="S268" s="52">
        <f>S94*(1+'Calculations II'!AS$6)</f>
        <v>-107468649.60632552</v>
      </c>
      <c r="T268" s="52">
        <f>T94*(1+'Calculations II'!AT$6)</f>
        <v>-110262834.49608999</v>
      </c>
      <c r="U268" s="52">
        <f>U94*(1+'Calculations II'!AU$6)</f>
        <v>-113129668.19298832</v>
      </c>
      <c r="V268" s="52">
        <f>V94*(1+'Calculations II'!AV$6)</f>
        <v>-116071039.56600603</v>
      </c>
      <c r="W268" s="75">
        <f>W94*(1+'Calculations II'!AW$6)</f>
        <v>-241274084.24090695</v>
      </c>
    </row>
    <row r="269" spans="2:23" x14ac:dyDescent="0.2">
      <c r="B269" s="289"/>
      <c r="C269" s="16" t="s">
        <v>25</v>
      </c>
      <c r="D269" s="52">
        <f>D95</f>
        <v>0</v>
      </c>
      <c r="E269" s="52">
        <f t="shared" ref="E269:W269" si="108">E95</f>
        <v>0</v>
      </c>
      <c r="F269" s="52">
        <f t="shared" si="108"/>
        <v>0</v>
      </c>
      <c r="G269" s="52">
        <f t="shared" si="108"/>
        <v>0</v>
      </c>
      <c r="H269" s="52">
        <f t="shared" si="108"/>
        <v>0</v>
      </c>
      <c r="I269" s="52">
        <f t="shared" si="108"/>
        <v>0</v>
      </c>
      <c r="J269" s="52">
        <f t="shared" si="108"/>
        <v>0</v>
      </c>
      <c r="K269" s="52">
        <f t="shared" si="108"/>
        <v>0</v>
      </c>
      <c r="L269" s="52">
        <f t="shared" si="108"/>
        <v>0</v>
      </c>
      <c r="M269" s="52">
        <f t="shared" si="108"/>
        <v>0</v>
      </c>
      <c r="N269" s="52">
        <f t="shared" si="108"/>
        <v>0</v>
      </c>
      <c r="O269" s="52">
        <f t="shared" si="108"/>
        <v>0</v>
      </c>
      <c r="P269" s="52">
        <f t="shared" si="108"/>
        <v>0</v>
      </c>
      <c r="Q269" s="52">
        <f t="shared" si="108"/>
        <v>0</v>
      </c>
      <c r="R269" s="52">
        <f t="shared" si="108"/>
        <v>0</v>
      </c>
      <c r="S269" s="52">
        <f t="shared" si="108"/>
        <v>0</v>
      </c>
      <c r="T269" s="52">
        <f t="shared" si="108"/>
        <v>0</v>
      </c>
      <c r="U269" s="52">
        <f t="shared" si="108"/>
        <v>0</v>
      </c>
      <c r="V269" s="52">
        <f t="shared" si="108"/>
        <v>0</v>
      </c>
      <c r="W269" s="75">
        <f t="shared" si="108"/>
        <v>0</v>
      </c>
    </row>
    <row r="270" spans="2:23" x14ac:dyDescent="0.2">
      <c r="B270" s="289"/>
      <c r="C270" s="16" t="s">
        <v>24</v>
      </c>
      <c r="D270" s="52">
        <f>D96</f>
        <v>0</v>
      </c>
      <c r="E270" s="52">
        <f t="shared" ref="E270:W270" si="109">E96</f>
        <v>0</v>
      </c>
      <c r="F270" s="52">
        <f t="shared" si="109"/>
        <v>0</v>
      </c>
      <c r="G270" s="52">
        <f t="shared" si="109"/>
        <v>0</v>
      </c>
      <c r="H270" s="52">
        <f t="shared" si="109"/>
        <v>0</v>
      </c>
      <c r="I270" s="52">
        <f t="shared" si="109"/>
        <v>0</v>
      </c>
      <c r="J270" s="52">
        <f t="shared" si="109"/>
        <v>0</v>
      </c>
      <c r="K270" s="52">
        <f t="shared" si="109"/>
        <v>0</v>
      </c>
      <c r="L270" s="52">
        <f t="shared" si="109"/>
        <v>0</v>
      </c>
      <c r="M270" s="52">
        <f t="shared" si="109"/>
        <v>0</v>
      </c>
      <c r="N270" s="52">
        <f t="shared" si="109"/>
        <v>0</v>
      </c>
      <c r="O270" s="52">
        <f t="shared" si="109"/>
        <v>0</v>
      </c>
      <c r="P270" s="52">
        <f t="shared" si="109"/>
        <v>0</v>
      </c>
      <c r="Q270" s="52">
        <f t="shared" si="109"/>
        <v>0</v>
      </c>
      <c r="R270" s="52">
        <f t="shared" si="109"/>
        <v>0</v>
      </c>
      <c r="S270" s="52">
        <f t="shared" si="109"/>
        <v>0</v>
      </c>
      <c r="T270" s="52">
        <f t="shared" si="109"/>
        <v>0</v>
      </c>
      <c r="U270" s="52">
        <f t="shared" si="109"/>
        <v>0</v>
      </c>
      <c r="V270" s="52">
        <f t="shared" si="109"/>
        <v>0</v>
      </c>
      <c r="W270" s="75">
        <f t="shared" si="109"/>
        <v>0</v>
      </c>
    </row>
    <row r="271" spans="2:23" ht="16" x14ac:dyDescent="0.2">
      <c r="B271" s="288" t="s">
        <v>29</v>
      </c>
      <c r="C271" s="53" t="s">
        <v>26</v>
      </c>
      <c r="D271" s="52">
        <f>D97*(1+'Calculations II'!AD$7)</f>
        <v>-94180407.631470576</v>
      </c>
      <c r="E271" s="52">
        <f>E97*(1+'Calculations II'!AE$7)</f>
        <v>-97874126.315975964</v>
      </c>
      <c r="F271" s="52">
        <f>F97*(1+'Calculations II'!AF$7)</f>
        <v>-101712784.24050587</v>
      </c>
      <c r="G271" s="52">
        <f>G97*(1+'Calculations II'!AG$7)</f>
        <v>-105702071.12469192</v>
      </c>
      <c r="H271" s="52">
        <f>H97*(1+'Calculations II'!AH$7)</f>
        <v>-109847900.12158926</v>
      </c>
      <c r="I271" s="52">
        <f>I97*(1+'Calculations II'!AI$7)</f>
        <v>-114156416.59439982</v>
      </c>
      <c r="J271" s="52">
        <f>J97*(1+'Calculations II'!AJ$7)</f>
        <v>-118634007.23803967</v>
      </c>
      <c r="K271" s="52">
        <f>K97*(1+'Calculations II'!AK$7)</f>
        <v>-123287309.55910179</v>
      </c>
      <c r="L271" s="52">
        <f>L97*(1+'Calculations II'!AL$7)</f>
        <v>-128123221.72829944</v>
      </c>
      <c r="M271" s="52">
        <f>M97*(1+'Calculations II'!AM$7)</f>
        <v>-133148912.82002781</v>
      </c>
      <c r="N271" s="52">
        <f>N97*(1+'Calculations II'!AN$7)</f>
        <v>-138371833.45425791</v>
      </c>
      <c r="O271" s="52">
        <f>O97*(1+'Calculations II'!AO$7)</f>
        <v>-143799726.8565737</v>
      </c>
      <c r="P271" s="52">
        <f>P97*(1+'Calculations II'!AP$7)</f>
        <v>-149440640.35278609</v>
      </c>
      <c r="Q271" s="52">
        <f>Q97*(1+'Calculations II'!AQ$7)</f>
        <v>-155302937.31520233</v>
      </c>
      <c r="R271" s="52">
        <f>R97*(1+'Calculations II'!AR$7)</f>
        <v>-161395309.57830101</v>
      </c>
      <c r="S271" s="52">
        <f>S97*(1+'Calculations II'!AS$7)</f>
        <v>-167726790.34226102</v>
      </c>
      <c r="T271" s="52">
        <f>T97*(1+'Calculations II'!AT$7)</f>
        <v>-174306767.58351693</v>
      </c>
      <c r="U271" s="52">
        <f>U97*(1+'Calculations II'!AU$7)</f>
        <v>-181144997.99226835</v>
      </c>
      <c r="V271" s="52">
        <f>V97*(1+'Calculations II'!AV$7)</f>
        <v>-188251621.45765248</v>
      </c>
      <c r="W271" s="75">
        <f>W97*(1+'Calculations II'!AW$7)</f>
        <v>-398949790.14937723</v>
      </c>
    </row>
    <row r="272" spans="2:23" x14ac:dyDescent="0.2">
      <c r="B272" s="289"/>
      <c r="C272" s="16" t="s">
        <v>25</v>
      </c>
      <c r="D272" s="52">
        <f>D98</f>
        <v>0</v>
      </c>
      <c r="E272" s="52">
        <f t="shared" ref="E272:W272" si="110">E98</f>
        <v>0</v>
      </c>
      <c r="F272" s="52">
        <f t="shared" si="110"/>
        <v>0</v>
      </c>
      <c r="G272" s="52">
        <f t="shared" si="110"/>
        <v>0</v>
      </c>
      <c r="H272" s="52">
        <f t="shared" si="110"/>
        <v>0</v>
      </c>
      <c r="I272" s="52">
        <f t="shared" si="110"/>
        <v>0</v>
      </c>
      <c r="J272" s="52">
        <f t="shared" si="110"/>
        <v>0</v>
      </c>
      <c r="K272" s="52">
        <f t="shared" si="110"/>
        <v>0</v>
      </c>
      <c r="L272" s="52">
        <f t="shared" si="110"/>
        <v>0</v>
      </c>
      <c r="M272" s="52">
        <f t="shared" si="110"/>
        <v>0</v>
      </c>
      <c r="N272" s="52">
        <f t="shared" si="110"/>
        <v>0</v>
      </c>
      <c r="O272" s="52">
        <f t="shared" si="110"/>
        <v>0</v>
      </c>
      <c r="P272" s="52">
        <f t="shared" si="110"/>
        <v>0</v>
      </c>
      <c r="Q272" s="52">
        <f t="shared" si="110"/>
        <v>0</v>
      </c>
      <c r="R272" s="52">
        <f t="shared" si="110"/>
        <v>0</v>
      </c>
      <c r="S272" s="52">
        <f t="shared" si="110"/>
        <v>0</v>
      </c>
      <c r="T272" s="52">
        <f t="shared" si="110"/>
        <v>0</v>
      </c>
      <c r="U272" s="52">
        <f t="shared" si="110"/>
        <v>0</v>
      </c>
      <c r="V272" s="52">
        <f t="shared" si="110"/>
        <v>0</v>
      </c>
      <c r="W272" s="75">
        <f t="shared" si="110"/>
        <v>0</v>
      </c>
    </row>
    <row r="273" spans="2:23" x14ac:dyDescent="0.2">
      <c r="B273" s="289"/>
      <c r="C273" s="16" t="s">
        <v>24</v>
      </c>
      <c r="D273" s="52">
        <f>D99</f>
        <v>0</v>
      </c>
      <c r="E273" s="52">
        <f t="shared" ref="E273:W273" si="111">E99</f>
        <v>0</v>
      </c>
      <c r="F273" s="52">
        <f t="shared" si="111"/>
        <v>0</v>
      </c>
      <c r="G273" s="52">
        <f t="shared" si="111"/>
        <v>0</v>
      </c>
      <c r="H273" s="52">
        <f t="shared" si="111"/>
        <v>0</v>
      </c>
      <c r="I273" s="52">
        <f t="shared" si="111"/>
        <v>0</v>
      </c>
      <c r="J273" s="52">
        <f t="shared" si="111"/>
        <v>0</v>
      </c>
      <c r="K273" s="52">
        <f t="shared" si="111"/>
        <v>0</v>
      </c>
      <c r="L273" s="52">
        <f t="shared" si="111"/>
        <v>0</v>
      </c>
      <c r="M273" s="52">
        <f t="shared" si="111"/>
        <v>0</v>
      </c>
      <c r="N273" s="52">
        <f t="shared" si="111"/>
        <v>0</v>
      </c>
      <c r="O273" s="52">
        <f t="shared" si="111"/>
        <v>0</v>
      </c>
      <c r="P273" s="52">
        <f t="shared" si="111"/>
        <v>0</v>
      </c>
      <c r="Q273" s="52">
        <f t="shared" si="111"/>
        <v>0</v>
      </c>
      <c r="R273" s="52">
        <f t="shared" si="111"/>
        <v>0</v>
      </c>
      <c r="S273" s="52">
        <f t="shared" si="111"/>
        <v>0</v>
      </c>
      <c r="T273" s="52">
        <f t="shared" si="111"/>
        <v>0</v>
      </c>
      <c r="U273" s="52">
        <f t="shared" si="111"/>
        <v>0</v>
      </c>
      <c r="V273" s="52">
        <f t="shared" si="111"/>
        <v>0</v>
      </c>
      <c r="W273" s="75">
        <f t="shared" si="111"/>
        <v>0</v>
      </c>
    </row>
    <row r="274" spans="2:23" ht="16" x14ac:dyDescent="0.2">
      <c r="B274" s="288" t="s">
        <v>30</v>
      </c>
      <c r="C274" s="53" t="s">
        <v>26</v>
      </c>
      <c r="D274" s="52">
        <f>D100*(1+'Calculations II'!AD$6)</f>
        <v>0</v>
      </c>
      <c r="E274" s="52">
        <f>E100*(1+'Calculations II'!AE$6)</f>
        <v>0</v>
      </c>
      <c r="F274" s="52">
        <f>F100*(1+'Calculations II'!AF$6)</f>
        <v>0</v>
      </c>
      <c r="G274" s="52">
        <f>G100*(1+'Calculations II'!AG$6)</f>
        <v>0</v>
      </c>
      <c r="H274" s="52">
        <f>H100*(1+'Calculations II'!AH$6)</f>
        <v>0</v>
      </c>
      <c r="I274" s="52">
        <f>I100*(1+'Calculations II'!AI$6)</f>
        <v>0</v>
      </c>
      <c r="J274" s="52">
        <f>J100*(1+'Calculations II'!AJ$6)</f>
        <v>0</v>
      </c>
      <c r="K274" s="52">
        <f>K100*(1+'Calculations II'!AK$6)</f>
        <v>0</v>
      </c>
      <c r="L274" s="52">
        <f>L100*(1+'Calculations II'!AL$6)</f>
        <v>0</v>
      </c>
      <c r="M274" s="52">
        <f>M100*(1+'Calculations II'!AM$6)</f>
        <v>0</v>
      </c>
      <c r="N274" s="52">
        <f>N100*(1+'Calculations II'!AN$6)</f>
        <v>0</v>
      </c>
      <c r="O274" s="52">
        <f>O100*(1+'Calculations II'!AO$6)</f>
        <v>0</v>
      </c>
      <c r="P274" s="52">
        <f>P100*(1+'Calculations II'!AP$6)</f>
        <v>0</v>
      </c>
      <c r="Q274" s="52">
        <f>Q100*(1+'Calculations II'!AQ$6)</f>
        <v>0</v>
      </c>
      <c r="R274" s="52">
        <f>R100*(1+'Calculations II'!AR$6)</f>
        <v>0</v>
      </c>
      <c r="S274" s="52">
        <f>S100*(1+'Calculations II'!AS$6)</f>
        <v>0</v>
      </c>
      <c r="T274" s="52">
        <f>T100*(1+'Calculations II'!AT$6)</f>
        <v>0</v>
      </c>
      <c r="U274" s="52">
        <f>U100*(1+'Calculations II'!AU$6)</f>
        <v>0</v>
      </c>
      <c r="V274" s="52">
        <f>V100*(1+'Calculations II'!AV$6)</f>
        <v>0</v>
      </c>
      <c r="W274" s="75">
        <f>W100*(1+'Calculations II'!AW$6)</f>
        <v>0</v>
      </c>
    </row>
    <row r="275" spans="2:23" x14ac:dyDescent="0.2">
      <c r="B275" s="289"/>
      <c r="C275" s="16" t="s">
        <v>25</v>
      </c>
      <c r="D275" s="52">
        <f>D101</f>
        <v>0</v>
      </c>
      <c r="E275" s="52">
        <f t="shared" ref="E275:W275" si="112">E101</f>
        <v>2293541.5591276055</v>
      </c>
      <c r="F275" s="52">
        <f t="shared" si="112"/>
        <v>4633823.9105590088</v>
      </c>
      <c r="G275" s="52">
        <f t="shared" si="112"/>
        <v>4680564.7028628066</v>
      </c>
      <c r="H275" s="52">
        <f t="shared" si="112"/>
        <v>4680564.7028628066</v>
      </c>
      <c r="I275" s="52">
        <f t="shared" si="112"/>
        <v>4680564.7028628066</v>
      </c>
      <c r="J275" s="52">
        <f t="shared" si="112"/>
        <v>4680564.7028628066</v>
      </c>
      <c r="K275" s="52">
        <f t="shared" si="112"/>
        <v>4680564.7028628066</v>
      </c>
      <c r="L275" s="52">
        <f t="shared" si="112"/>
        <v>4680564.7028628066</v>
      </c>
      <c r="M275" s="52">
        <f t="shared" si="112"/>
        <v>4680564.7028628066</v>
      </c>
      <c r="N275" s="52">
        <f t="shared" si="112"/>
        <v>4680564.7028628066</v>
      </c>
      <c r="O275" s="52">
        <f t="shared" si="112"/>
        <v>4680564.7028628066</v>
      </c>
      <c r="P275" s="52">
        <f t="shared" si="112"/>
        <v>4680564.7028628066</v>
      </c>
      <c r="Q275" s="52">
        <f t="shared" si="112"/>
        <v>4680564.7028628066</v>
      </c>
      <c r="R275" s="52">
        <f t="shared" si="112"/>
        <v>4680564.7028628066</v>
      </c>
      <c r="S275" s="52">
        <f t="shared" si="112"/>
        <v>4680564.7028628066</v>
      </c>
      <c r="T275" s="52">
        <f t="shared" si="112"/>
        <v>4680564.7028628066</v>
      </c>
      <c r="U275" s="52">
        <f t="shared" si="112"/>
        <v>4680564.7028628066</v>
      </c>
      <c r="V275" s="52">
        <f t="shared" si="112"/>
        <v>4680564.7028628066</v>
      </c>
      <c r="W275" s="75">
        <f t="shared" si="112"/>
        <v>4680564.7028628066</v>
      </c>
    </row>
    <row r="276" spans="2:23" x14ac:dyDescent="0.2">
      <c r="B276" s="289"/>
      <c r="C276" s="16" t="s">
        <v>24</v>
      </c>
      <c r="D276" s="52">
        <f>D102</f>
        <v>0</v>
      </c>
      <c r="E276" s="52">
        <f t="shared" ref="E276:W276" si="113">E102</f>
        <v>0</v>
      </c>
      <c r="F276" s="52">
        <f t="shared" si="113"/>
        <v>0</v>
      </c>
      <c r="G276" s="52">
        <f t="shared" si="113"/>
        <v>0</v>
      </c>
      <c r="H276" s="52">
        <f t="shared" si="113"/>
        <v>0</v>
      </c>
      <c r="I276" s="52">
        <f t="shared" si="113"/>
        <v>0</v>
      </c>
      <c r="J276" s="52">
        <f t="shared" si="113"/>
        <v>0</v>
      </c>
      <c r="K276" s="52">
        <f t="shared" si="113"/>
        <v>0</v>
      </c>
      <c r="L276" s="52">
        <f t="shared" si="113"/>
        <v>0</v>
      </c>
      <c r="M276" s="52">
        <f t="shared" si="113"/>
        <v>0</v>
      </c>
      <c r="N276" s="52">
        <f t="shared" si="113"/>
        <v>0</v>
      </c>
      <c r="O276" s="52">
        <f t="shared" si="113"/>
        <v>0</v>
      </c>
      <c r="P276" s="52">
        <f t="shared" si="113"/>
        <v>0</v>
      </c>
      <c r="Q276" s="52">
        <f t="shared" si="113"/>
        <v>0</v>
      </c>
      <c r="R276" s="52">
        <f t="shared" si="113"/>
        <v>0</v>
      </c>
      <c r="S276" s="52">
        <f t="shared" si="113"/>
        <v>0</v>
      </c>
      <c r="T276" s="52">
        <f t="shared" si="113"/>
        <v>0</v>
      </c>
      <c r="U276" s="52">
        <f t="shared" si="113"/>
        <v>0</v>
      </c>
      <c r="V276" s="52">
        <f t="shared" si="113"/>
        <v>0</v>
      </c>
      <c r="W276" s="75">
        <f t="shared" si="113"/>
        <v>0</v>
      </c>
    </row>
    <row r="277" spans="2:23" ht="16" x14ac:dyDescent="0.2">
      <c r="B277" s="288" t="s">
        <v>31</v>
      </c>
      <c r="C277" s="53" t="s">
        <v>26</v>
      </c>
      <c r="D277" s="52">
        <f>D103*(1+'Calculations II'!AD$7)</f>
        <v>0</v>
      </c>
      <c r="E277" s="52">
        <f>E103*(1+'Calculations II'!AE$7)</f>
        <v>0</v>
      </c>
      <c r="F277" s="52">
        <f>F103*(1+'Calculations II'!AF$7)</f>
        <v>0</v>
      </c>
      <c r="G277" s="52">
        <f>G103*(1+'Calculations II'!AG$7)</f>
        <v>0</v>
      </c>
      <c r="H277" s="52">
        <f>H103*(1+'Calculations II'!AH$7)</f>
        <v>0</v>
      </c>
      <c r="I277" s="52">
        <f>I103*(1+'Calculations II'!AI$7)</f>
        <v>0</v>
      </c>
      <c r="J277" s="52">
        <f>J103*(1+'Calculations II'!AJ$7)</f>
        <v>0</v>
      </c>
      <c r="K277" s="52">
        <f>K103*(1+'Calculations II'!AK$7)</f>
        <v>0</v>
      </c>
      <c r="L277" s="52">
        <f>L103*(1+'Calculations II'!AL$7)</f>
        <v>0</v>
      </c>
      <c r="M277" s="52">
        <f>M103*(1+'Calculations II'!AM$7)</f>
        <v>0</v>
      </c>
      <c r="N277" s="52">
        <f>N103*(1+'Calculations II'!AN$7)</f>
        <v>0</v>
      </c>
      <c r="O277" s="52">
        <f>O103*(1+'Calculations II'!AO$7)</f>
        <v>0</v>
      </c>
      <c r="P277" s="52">
        <f>P103*(1+'Calculations II'!AP$7)</f>
        <v>0</v>
      </c>
      <c r="Q277" s="52">
        <f>Q103*(1+'Calculations II'!AQ$7)</f>
        <v>0</v>
      </c>
      <c r="R277" s="52">
        <f>R103*(1+'Calculations II'!AR$7)</f>
        <v>0</v>
      </c>
      <c r="S277" s="52">
        <f>S103*(1+'Calculations II'!AS$7)</f>
        <v>0</v>
      </c>
      <c r="T277" s="52">
        <f>T103*(1+'Calculations II'!AT$7)</f>
        <v>0</v>
      </c>
      <c r="U277" s="52">
        <f>U103*(1+'Calculations II'!AU$7)</f>
        <v>0</v>
      </c>
      <c r="V277" s="52">
        <f>V103*(1+'Calculations II'!AV$7)</f>
        <v>0</v>
      </c>
      <c r="W277" s="75">
        <f>W103*(1+'Calculations II'!AW$7)</f>
        <v>0</v>
      </c>
    </row>
    <row r="278" spans="2:23" x14ac:dyDescent="0.2">
      <c r="B278" s="289"/>
      <c r="C278" s="16" t="s">
        <v>25</v>
      </c>
      <c r="D278" s="52">
        <f>D104</f>
        <v>21928930.208595</v>
      </c>
      <c r="E278" s="52">
        <f t="shared" ref="E278:W278" si="114">E104</f>
        <v>21988191.567942601</v>
      </c>
      <c r="F278" s="52">
        <f t="shared" si="114"/>
        <v>11150315.041590806</v>
      </c>
      <c r="G278" s="52">
        <f t="shared" si="114"/>
        <v>11247272.83556517</v>
      </c>
      <c r="H278" s="52">
        <f t="shared" si="114"/>
        <v>12007821.832839562</v>
      </c>
      <c r="I278" s="52">
        <f t="shared" si="114"/>
        <v>12110487.856729258</v>
      </c>
      <c r="J278" s="52">
        <f t="shared" si="114"/>
        <v>12213153.88061896</v>
      </c>
      <c r="K278" s="52">
        <f t="shared" si="114"/>
        <v>12315819.904508656</v>
      </c>
      <c r="L278" s="52">
        <f t="shared" si="114"/>
        <v>13104910.051359721</v>
      </c>
      <c r="M278" s="52">
        <f t="shared" si="114"/>
        <v>13246166.031076033</v>
      </c>
      <c r="N278" s="52">
        <f t="shared" si="114"/>
        <v>13354540.284881065</v>
      </c>
      <c r="O278" s="52">
        <f t="shared" si="114"/>
        <v>13462914.538686097</v>
      </c>
      <c r="P278" s="52">
        <f t="shared" si="114"/>
        <v>14993053.923974009</v>
      </c>
      <c r="Q278" s="52">
        <f t="shared" si="114"/>
        <v>15148977.409758469</v>
      </c>
      <c r="R278" s="52">
        <f t="shared" si="114"/>
        <v>15268768.123394169</v>
      </c>
      <c r="S278" s="52">
        <f t="shared" si="114"/>
        <v>15388558.837029871</v>
      </c>
      <c r="T278" s="52">
        <f t="shared" si="114"/>
        <v>17714372.57623012</v>
      </c>
      <c r="U278" s="52">
        <f t="shared" si="114"/>
        <v>17892297.321116801</v>
      </c>
      <c r="V278" s="52">
        <f t="shared" si="114"/>
        <v>18029212.724498503</v>
      </c>
      <c r="W278" s="75">
        <f t="shared" si="114"/>
        <v>36551190.342152089</v>
      </c>
    </row>
    <row r="279" spans="2:23" x14ac:dyDescent="0.2">
      <c r="B279" s="289"/>
      <c r="C279" s="16" t="s">
        <v>24</v>
      </c>
      <c r="D279" s="52">
        <f>D105</f>
        <v>0</v>
      </c>
      <c r="E279" s="52">
        <f t="shared" ref="E279:W279" si="115">E105</f>
        <v>0</v>
      </c>
      <c r="F279" s="52">
        <f t="shared" si="115"/>
        <v>0</v>
      </c>
      <c r="G279" s="52">
        <f t="shared" si="115"/>
        <v>0</v>
      </c>
      <c r="H279" s="52">
        <f t="shared" si="115"/>
        <v>0</v>
      </c>
      <c r="I279" s="52">
        <f t="shared" si="115"/>
        <v>0</v>
      </c>
      <c r="J279" s="52">
        <f t="shared" si="115"/>
        <v>0</v>
      </c>
      <c r="K279" s="52">
        <f t="shared" si="115"/>
        <v>0</v>
      </c>
      <c r="L279" s="52">
        <f t="shared" si="115"/>
        <v>0</v>
      </c>
      <c r="M279" s="52">
        <f t="shared" si="115"/>
        <v>0</v>
      </c>
      <c r="N279" s="52">
        <f t="shared" si="115"/>
        <v>0</v>
      </c>
      <c r="O279" s="52">
        <f t="shared" si="115"/>
        <v>0</v>
      </c>
      <c r="P279" s="52">
        <f t="shared" si="115"/>
        <v>0</v>
      </c>
      <c r="Q279" s="52">
        <f t="shared" si="115"/>
        <v>0</v>
      </c>
      <c r="R279" s="52">
        <f t="shared" si="115"/>
        <v>0</v>
      </c>
      <c r="S279" s="52">
        <f t="shared" si="115"/>
        <v>0</v>
      </c>
      <c r="T279" s="52">
        <f t="shared" si="115"/>
        <v>0</v>
      </c>
      <c r="U279" s="52">
        <f t="shared" si="115"/>
        <v>0</v>
      </c>
      <c r="V279" s="52">
        <f t="shared" si="115"/>
        <v>0</v>
      </c>
      <c r="W279" s="75">
        <f t="shared" si="115"/>
        <v>0</v>
      </c>
    </row>
    <row r="280" spans="2:23" ht="16" x14ac:dyDescent="0.2">
      <c r="B280" s="288" t="s">
        <v>32</v>
      </c>
      <c r="C280" s="53" t="s">
        <v>26</v>
      </c>
      <c r="D280" s="52">
        <f>D106*(1+'Calculations II'!AD$6)</f>
        <v>32012764.387519851</v>
      </c>
      <c r="E280" s="52">
        <f>E106*(1+'Calculations II'!AE$6)</f>
        <v>32892238.120162416</v>
      </c>
      <c r="F280" s="52">
        <f>F106*(1+'Calculations II'!AF$6)</f>
        <v>25791286.021640185</v>
      </c>
      <c r="G280" s="52">
        <f>G106*(1+'Calculations II'!AG$6)</f>
        <v>26500172.548067704</v>
      </c>
      <c r="H280" s="52">
        <f>H106*(1+'Calculations II'!AH$6)</f>
        <v>28630002.798700832</v>
      </c>
      <c r="I280" s="52">
        <f>I106*(1+'Calculations II'!AI$6)</f>
        <v>29421636.073678404</v>
      </c>
      <c r="J280" s="52">
        <f>J106*(1+'Calculations II'!AJ$6)</f>
        <v>30231812.70558165</v>
      </c>
      <c r="K280" s="52">
        <f>K106*(1+'Calculations II'!AK$6)</f>
        <v>31062419.215822969</v>
      </c>
      <c r="L280" s="52">
        <f>L106*(1+'Calculations II'!AL$6)</f>
        <v>33674863.445191532</v>
      </c>
      <c r="M280" s="52">
        <f>M106*(1+'Calculations II'!AM$6)</f>
        <v>34599338.933072984</v>
      </c>
      <c r="N280" s="52">
        <f>N106*(1+'Calculations II'!AN$6)</f>
        <v>35553727.461416721</v>
      </c>
      <c r="O280" s="52">
        <f>O106*(1+'Calculations II'!AO$6)</f>
        <v>36534918.002327077</v>
      </c>
      <c r="P280" s="52">
        <f>P106*(1+'Calculations II'!AP$6)</f>
        <v>39755818.696878254</v>
      </c>
      <c r="Q280" s="52">
        <f>Q106*(1+'Calculations II'!AQ$6)</f>
        <v>40847036.227848507</v>
      </c>
      <c r="R280" s="52">
        <f>R106*(1+'Calculations II'!AR$6)</f>
        <v>41978135.627684526</v>
      </c>
      <c r="S280" s="52">
        <f>S106*(1+'Calculations II'!AS$6)</f>
        <v>43132450.322279975</v>
      </c>
      <c r="T280" s="52">
        <f>T106*(1+'Calculations II'!AT$6)</f>
        <v>47149202.523567334</v>
      </c>
      <c r="U280" s="52">
        <f>U106*(1+'Calculations II'!AU$6)</f>
        <v>48442118.964323923</v>
      </c>
      <c r="V280" s="52">
        <f>V106*(1+'Calculations II'!AV$6)</f>
        <v>49779146.857224718</v>
      </c>
      <c r="W280" s="75">
        <f>W106*(1+'Calculations II'!AW$6)</f>
        <v>107357641.96321702</v>
      </c>
    </row>
    <row r="281" spans="2:23" x14ac:dyDescent="0.2">
      <c r="B281" s="289"/>
      <c r="C281" s="16" t="s">
        <v>25</v>
      </c>
      <c r="D281" s="52">
        <f>D107</f>
        <v>0</v>
      </c>
      <c r="E281" s="52">
        <f t="shared" ref="E281:W281" si="116">E107</f>
        <v>0</v>
      </c>
      <c r="F281" s="52">
        <f t="shared" si="116"/>
        <v>53899.999999999993</v>
      </c>
      <c r="G281" s="52">
        <f t="shared" si="116"/>
        <v>107799.99999999999</v>
      </c>
      <c r="H281" s="52">
        <f t="shared" si="116"/>
        <v>107799.99999999999</v>
      </c>
      <c r="I281" s="52">
        <f t="shared" si="116"/>
        <v>107799.99999999999</v>
      </c>
      <c r="J281" s="52">
        <f t="shared" si="116"/>
        <v>107799.99999999999</v>
      </c>
      <c r="K281" s="52">
        <f t="shared" si="116"/>
        <v>107799.99999999999</v>
      </c>
      <c r="L281" s="52">
        <f t="shared" si="116"/>
        <v>107799.99999999999</v>
      </c>
      <c r="M281" s="52">
        <f t="shared" si="116"/>
        <v>107799.99999999999</v>
      </c>
      <c r="N281" s="52">
        <f t="shared" si="116"/>
        <v>107799.99999999999</v>
      </c>
      <c r="O281" s="52">
        <f t="shared" si="116"/>
        <v>107799.99999999999</v>
      </c>
      <c r="P281" s="52">
        <f t="shared" si="116"/>
        <v>107799.99999999999</v>
      </c>
      <c r="Q281" s="52">
        <f t="shared" si="116"/>
        <v>107799.99999999999</v>
      </c>
      <c r="R281" s="52">
        <f t="shared" si="116"/>
        <v>107799.99999999999</v>
      </c>
      <c r="S281" s="52">
        <f t="shared" si="116"/>
        <v>107799.99999999999</v>
      </c>
      <c r="T281" s="52">
        <f t="shared" si="116"/>
        <v>107799.99999999999</v>
      </c>
      <c r="U281" s="52">
        <f t="shared" si="116"/>
        <v>107799.99999999999</v>
      </c>
      <c r="V281" s="52">
        <f t="shared" si="116"/>
        <v>107799.99999999999</v>
      </c>
      <c r="W281" s="75">
        <f t="shared" si="116"/>
        <v>215600</v>
      </c>
    </row>
    <row r="282" spans="2:23" x14ac:dyDescent="0.2">
      <c r="B282" s="289"/>
      <c r="C282" s="16" t="s">
        <v>24</v>
      </c>
      <c r="D282" s="52">
        <f>D108</f>
        <v>0</v>
      </c>
      <c r="E282" s="52">
        <f t="shared" ref="E282:W282" si="117">E108</f>
        <v>275200</v>
      </c>
      <c r="F282" s="52">
        <f t="shared" si="117"/>
        <v>737600</v>
      </c>
      <c r="G282" s="52">
        <f t="shared" si="117"/>
        <v>812000</v>
      </c>
      <c r="H282" s="52">
        <f t="shared" si="117"/>
        <v>812000</v>
      </c>
      <c r="I282" s="52">
        <f t="shared" si="117"/>
        <v>812000</v>
      </c>
      <c r="J282" s="52">
        <f t="shared" si="117"/>
        <v>812000</v>
      </c>
      <c r="K282" s="52">
        <f t="shared" si="117"/>
        <v>812000</v>
      </c>
      <c r="L282" s="52">
        <f t="shared" si="117"/>
        <v>812000</v>
      </c>
      <c r="M282" s="52">
        <f t="shared" si="117"/>
        <v>812000</v>
      </c>
      <c r="N282" s="52">
        <f t="shared" si="117"/>
        <v>812000</v>
      </c>
      <c r="O282" s="52">
        <f t="shared" si="117"/>
        <v>812000</v>
      </c>
      <c r="P282" s="52">
        <f t="shared" si="117"/>
        <v>812000</v>
      </c>
      <c r="Q282" s="52">
        <f t="shared" si="117"/>
        <v>812000</v>
      </c>
      <c r="R282" s="52">
        <f t="shared" si="117"/>
        <v>812000</v>
      </c>
      <c r="S282" s="52">
        <f t="shared" si="117"/>
        <v>812000</v>
      </c>
      <c r="T282" s="52">
        <f t="shared" si="117"/>
        <v>812000</v>
      </c>
      <c r="U282" s="52">
        <f t="shared" si="117"/>
        <v>812000</v>
      </c>
      <c r="V282" s="52">
        <f t="shared" si="117"/>
        <v>812000</v>
      </c>
      <c r="W282" s="75">
        <f t="shared" si="117"/>
        <v>812000</v>
      </c>
    </row>
    <row r="283" spans="2:23" ht="16" x14ac:dyDescent="0.2">
      <c r="B283" s="288" t="s">
        <v>33</v>
      </c>
      <c r="C283" s="53" t="s">
        <v>26</v>
      </c>
      <c r="D283" s="52">
        <f>D109*(1+'Calculations II'!AD$7)</f>
        <v>32012764.387519851</v>
      </c>
      <c r="E283" s="52">
        <f>E109*(1+'Calculations II'!AE$7)</f>
        <v>32892238.120162416</v>
      </c>
      <c r="F283" s="52">
        <f>F109*(1+'Calculations II'!AF$7)</f>
        <v>33790367.392537981</v>
      </c>
      <c r="G283" s="52">
        <f>G109*(1+'Calculations II'!AG$7)</f>
        <v>34715396.270664938</v>
      </c>
      <c r="H283" s="52">
        <f>H109*(1+'Calculations II'!AH$7)</f>
        <v>38022913.594925851</v>
      </c>
      <c r="I283" s="52">
        <f>I109*(1+'Calculations II'!AI$7)</f>
        <v>39069560.24310872</v>
      </c>
      <c r="J283" s="52">
        <f>J109*(1+'Calculations II'!AJ$7)</f>
        <v>40141042.810926288</v>
      </c>
      <c r="K283" s="52">
        <f>K109*(1+'Calculations II'!AK$7)</f>
        <v>41238050.621076062</v>
      </c>
      <c r="L283" s="52">
        <f>L109*(1+'Calculations II'!AL$7)</f>
        <v>45534249.838849835</v>
      </c>
      <c r="M283" s="52">
        <f>M109*(1+'Calculations II'!AM$7)</f>
        <v>46777498.864214212</v>
      </c>
      <c r="N283" s="52">
        <f>N109*(1+'Calculations II'!AN$7)</f>
        <v>48060930.565720692</v>
      </c>
      <c r="O283" s="52">
        <f>O109*(1+'Calculations II'!AO$7)</f>
        <v>49380422.637174778</v>
      </c>
      <c r="P283" s="52">
        <f>P109*(1+'Calculations II'!AP$7)</f>
        <v>55059742.840219848</v>
      </c>
      <c r="Q283" s="52">
        <f>Q109*(1+'Calculations II'!AQ$7)</f>
        <v>56561717.900683396</v>
      </c>
      <c r="R283" s="52">
        <f>R109*(1+'Calculations II'!AR$7)</f>
        <v>58118494.368244506</v>
      </c>
      <c r="S283" s="52">
        <f>S109*(1+'Calculations II'!AS$7)</f>
        <v>59706003.454135723</v>
      </c>
      <c r="T283" s="52">
        <f>T109*(1+'Calculations II'!AT$7)</f>
        <v>67429135.234520018</v>
      </c>
      <c r="U283" s="52">
        <f>U109*(1+'Calculations II'!AU$7)</f>
        <v>69263241.095801085</v>
      </c>
      <c r="V283" s="52">
        <f>V109*(1+'Calculations II'!AV$7)</f>
        <v>71161362.689523503</v>
      </c>
      <c r="W283" s="75">
        <f>W109*(1+'Calculations II'!AW$7)</f>
        <v>161224495.49021602</v>
      </c>
    </row>
    <row r="284" spans="2:23" x14ac:dyDescent="0.2">
      <c r="B284" s="289"/>
      <c r="C284" s="16" t="s">
        <v>25</v>
      </c>
      <c r="D284" s="52">
        <f>D110</f>
        <v>0</v>
      </c>
      <c r="E284" s="52">
        <f t="shared" ref="E284:W284" si="118">E110</f>
        <v>0</v>
      </c>
      <c r="F284" s="52">
        <f t="shared" si="118"/>
        <v>0</v>
      </c>
      <c r="G284" s="52">
        <f t="shared" si="118"/>
        <v>0</v>
      </c>
      <c r="H284" s="52">
        <f t="shared" si="118"/>
        <v>0</v>
      </c>
      <c r="I284" s="52">
        <f t="shared" si="118"/>
        <v>0</v>
      </c>
      <c r="J284" s="52">
        <f t="shared" si="118"/>
        <v>0</v>
      </c>
      <c r="K284" s="52">
        <f t="shared" si="118"/>
        <v>0</v>
      </c>
      <c r="L284" s="52">
        <f t="shared" si="118"/>
        <v>0</v>
      </c>
      <c r="M284" s="52">
        <f t="shared" si="118"/>
        <v>0</v>
      </c>
      <c r="N284" s="52">
        <f t="shared" si="118"/>
        <v>0</v>
      </c>
      <c r="O284" s="52">
        <f t="shared" si="118"/>
        <v>0</v>
      </c>
      <c r="P284" s="52">
        <f t="shared" si="118"/>
        <v>0</v>
      </c>
      <c r="Q284" s="52">
        <f t="shared" si="118"/>
        <v>0</v>
      </c>
      <c r="R284" s="52">
        <f t="shared" si="118"/>
        <v>0</v>
      </c>
      <c r="S284" s="52">
        <f t="shared" si="118"/>
        <v>0</v>
      </c>
      <c r="T284" s="52">
        <f t="shared" si="118"/>
        <v>0</v>
      </c>
      <c r="U284" s="52">
        <f t="shared" si="118"/>
        <v>0</v>
      </c>
      <c r="V284" s="52">
        <f t="shared" si="118"/>
        <v>0</v>
      </c>
      <c r="W284" s="75">
        <f t="shared" si="118"/>
        <v>0</v>
      </c>
    </row>
    <row r="285" spans="2:23" x14ac:dyDescent="0.2">
      <c r="B285" s="289"/>
      <c r="C285" s="16" t="s">
        <v>24</v>
      </c>
      <c r="D285" s="52">
        <f>D111</f>
        <v>0</v>
      </c>
      <c r="E285" s="52">
        <f t="shared" ref="E285:W285" si="119">E111</f>
        <v>275200</v>
      </c>
      <c r="F285" s="52">
        <f t="shared" si="119"/>
        <v>688000</v>
      </c>
      <c r="G285" s="52">
        <f t="shared" si="119"/>
        <v>688000</v>
      </c>
      <c r="H285" s="52">
        <f t="shared" si="119"/>
        <v>688000</v>
      </c>
      <c r="I285" s="52">
        <f t="shared" si="119"/>
        <v>688000</v>
      </c>
      <c r="J285" s="52">
        <f t="shared" si="119"/>
        <v>688000</v>
      </c>
      <c r="K285" s="52">
        <f t="shared" si="119"/>
        <v>688000</v>
      </c>
      <c r="L285" s="52">
        <f t="shared" si="119"/>
        <v>688000</v>
      </c>
      <c r="M285" s="52">
        <f t="shared" si="119"/>
        <v>688000</v>
      </c>
      <c r="N285" s="52">
        <f t="shared" si="119"/>
        <v>688000</v>
      </c>
      <c r="O285" s="52">
        <f t="shared" si="119"/>
        <v>688000</v>
      </c>
      <c r="P285" s="52">
        <f t="shared" si="119"/>
        <v>688000</v>
      </c>
      <c r="Q285" s="52">
        <f t="shared" si="119"/>
        <v>688000</v>
      </c>
      <c r="R285" s="52">
        <f t="shared" si="119"/>
        <v>688000</v>
      </c>
      <c r="S285" s="52">
        <f t="shared" si="119"/>
        <v>688000</v>
      </c>
      <c r="T285" s="52">
        <f t="shared" si="119"/>
        <v>688000</v>
      </c>
      <c r="U285" s="52">
        <f t="shared" si="119"/>
        <v>688000</v>
      </c>
      <c r="V285" s="52">
        <f t="shared" si="119"/>
        <v>688000</v>
      </c>
      <c r="W285" s="75">
        <f t="shared" si="119"/>
        <v>688000</v>
      </c>
    </row>
    <row r="286" spans="2:23" ht="16" x14ac:dyDescent="0.2">
      <c r="B286" s="288" t="s">
        <v>34</v>
      </c>
      <c r="C286" s="53" t="s">
        <v>26</v>
      </c>
      <c r="D286" s="52">
        <f>D112*(1+'Calculations II'!AD$6)</f>
        <v>2250139.5620835163</v>
      </c>
      <c r="E286" s="52">
        <f>E112*(1+'Calculations II'!AE$6)</f>
        <v>2316526.9338932605</v>
      </c>
      <c r="F286" s="52">
        <f>F112*(1+'Calculations II'!AF$6)</f>
        <v>1376529.2934022357</v>
      </c>
      <c r="G286" s="52">
        <f>G112*(1+'Calculations II'!AG$6)</f>
        <v>1411891.5110307501</v>
      </c>
      <c r="H286" s="52">
        <f>H112*(1+'Calculations II'!AH$6)</f>
        <v>1521361.4831265053</v>
      </c>
      <c r="I286" s="52">
        <f>I112*(1+'Calculations II'!AI$6)</f>
        <v>1567859.7857674682</v>
      </c>
      <c r="J286" s="52">
        <f>J112*(1+'Calculations II'!AJ$6)</f>
        <v>1609423.3379442422</v>
      </c>
      <c r="K286" s="52">
        <f>K112*(1+'Calculations II'!AK$6)</f>
        <v>1652080.4622638824</v>
      </c>
      <c r="L286" s="52">
        <f>L112*(1+'Calculations II'!AL$6)</f>
        <v>1785980.4043885018</v>
      </c>
      <c r="M286" s="52">
        <f>M112*(1+'Calculations II'!AM$6)</f>
        <v>1834012.655150597</v>
      </c>
      <c r="N286" s="52">
        <f>N112*(1+'Calculations II'!AN$6)</f>
        <v>1887707.3784367533</v>
      </c>
      <c r="O286" s="52">
        <f>O112*(1+'Calculations II'!AO$6)</f>
        <v>1940030.5476461274</v>
      </c>
      <c r="P286" s="52">
        <f>P112*(1+'Calculations II'!AP$6)</f>
        <v>2139103.3723755837</v>
      </c>
      <c r="Q286" s="52">
        <f>Q112*(1+'Calculations II'!AQ$6)</f>
        <v>2191924.2383288364</v>
      </c>
      <c r="R286" s="52">
        <f>R112*(1+'Calculations II'!AR$6)</f>
        <v>2257259.6870393269</v>
      </c>
      <c r="S286" s="52">
        <f>S112*(1+'Calculations II'!AS$6)</f>
        <v>2322005.2509005065</v>
      </c>
      <c r="T286" s="52">
        <f>T112*(1+'Calculations II'!AT$6)</f>
        <v>2571366.5895375852</v>
      </c>
      <c r="U286" s="52">
        <f>U112*(1+'Calculations II'!AU$6)</f>
        <v>2641935.4634240791</v>
      </c>
      <c r="V286" s="52">
        <f>V112*(1+'Calculations II'!AV$6)</f>
        <v>2716861.0705473302</v>
      </c>
      <c r="W286" s="75">
        <f>W112*(1+'Calculations II'!AW$6)</f>
        <v>5907215.8923135307</v>
      </c>
    </row>
    <row r="287" spans="2:23" x14ac:dyDescent="0.2">
      <c r="B287" s="288"/>
      <c r="C287" s="16" t="s">
        <v>25</v>
      </c>
      <c r="D287" s="52">
        <f>D113</f>
        <v>0</v>
      </c>
      <c r="E287" s="52">
        <f t="shared" ref="E287:W287" si="120">E113</f>
        <v>0</v>
      </c>
      <c r="F287" s="52">
        <f t="shared" si="120"/>
        <v>83250</v>
      </c>
      <c r="G287" s="52">
        <f t="shared" si="120"/>
        <v>518000.00000000006</v>
      </c>
      <c r="H287" s="52">
        <f t="shared" si="120"/>
        <v>925000</v>
      </c>
      <c r="I287" s="52">
        <f t="shared" si="120"/>
        <v>925000</v>
      </c>
      <c r="J287" s="52">
        <f t="shared" si="120"/>
        <v>925000</v>
      </c>
      <c r="K287" s="52">
        <f t="shared" si="120"/>
        <v>925000</v>
      </c>
      <c r="L287" s="52">
        <f t="shared" si="120"/>
        <v>925000</v>
      </c>
      <c r="M287" s="52">
        <f t="shared" si="120"/>
        <v>925000</v>
      </c>
      <c r="N287" s="52">
        <f t="shared" si="120"/>
        <v>925000</v>
      </c>
      <c r="O287" s="52">
        <f t="shared" si="120"/>
        <v>925000</v>
      </c>
      <c r="P287" s="52">
        <f t="shared" si="120"/>
        <v>925000</v>
      </c>
      <c r="Q287" s="52">
        <f t="shared" si="120"/>
        <v>925000</v>
      </c>
      <c r="R287" s="52">
        <f t="shared" si="120"/>
        <v>925000</v>
      </c>
      <c r="S287" s="52">
        <f t="shared" si="120"/>
        <v>925000</v>
      </c>
      <c r="T287" s="52">
        <f t="shared" si="120"/>
        <v>925000</v>
      </c>
      <c r="U287" s="52">
        <f t="shared" si="120"/>
        <v>925000</v>
      </c>
      <c r="V287" s="52">
        <f t="shared" si="120"/>
        <v>925000</v>
      </c>
      <c r="W287" s="75">
        <f t="shared" si="120"/>
        <v>1850000</v>
      </c>
    </row>
    <row r="288" spans="2:23" x14ac:dyDescent="0.2">
      <c r="B288" s="288"/>
      <c r="C288" s="16" t="s">
        <v>24</v>
      </c>
      <c r="D288" s="52">
        <f>D114</f>
        <v>0</v>
      </c>
      <c r="E288" s="52">
        <f t="shared" ref="E288:W288" si="121">E114</f>
        <v>263781.07278165501</v>
      </c>
      <c r="F288" s="52">
        <f t="shared" si="121"/>
        <v>529460.15287470922</v>
      </c>
      <c r="G288" s="52">
        <f t="shared" si="121"/>
        <v>533256.16749750753</v>
      </c>
      <c r="H288" s="52">
        <f t="shared" si="121"/>
        <v>535154.17480890662</v>
      </c>
      <c r="I288" s="52">
        <f t="shared" si="121"/>
        <v>535154.17480890662</v>
      </c>
      <c r="J288" s="52">
        <f t="shared" si="121"/>
        <v>535154.17480890662</v>
      </c>
      <c r="K288" s="52">
        <f t="shared" si="121"/>
        <v>535154.17480890662</v>
      </c>
      <c r="L288" s="52">
        <f t="shared" si="121"/>
        <v>535154.17480890662</v>
      </c>
      <c r="M288" s="52">
        <f t="shared" si="121"/>
        <v>535154.17480890662</v>
      </c>
      <c r="N288" s="52">
        <f t="shared" si="121"/>
        <v>535154.17480890662</v>
      </c>
      <c r="O288" s="52">
        <f t="shared" si="121"/>
        <v>535154.17480890662</v>
      </c>
      <c r="P288" s="52">
        <f t="shared" si="121"/>
        <v>535154.17480890662</v>
      </c>
      <c r="Q288" s="52">
        <f t="shared" si="121"/>
        <v>535154.17480890662</v>
      </c>
      <c r="R288" s="52">
        <f t="shared" si="121"/>
        <v>535154.17480890662</v>
      </c>
      <c r="S288" s="52">
        <f t="shared" si="121"/>
        <v>535154.17480890662</v>
      </c>
      <c r="T288" s="52">
        <f t="shared" si="121"/>
        <v>535154.17480890662</v>
      </c>
      <c r="U288" s="52">
        <f t="shared" si="121"/>
        <v>535154.17480890662</v>
      </c>
      <c r="V288" s="52">
        <f t="shared" si="121"/>
        <v>535154.17480890662</v>
      </c>
      <c r="W288" s="75">
        <f t="shared" si="121"/>
        <v>535154.17480890662</v>
      </c>
    </row>
    <row r="289" spans="2:23" ht="16" x14ac:dyDescent="0.2">
      <c r="B289" s="288" t="s">
        <v>35</v>
      </c>
      <c r="C289" s="53" t="s">
        <v>26</v>
      </c>
      <c r="D289" s="52">
        <f>D115*(1+'Calculations II'!AD$7)</f>
        <v>2250139.5620835163</v>
      </c>
      <c r="E289" s="52">
        <f>E115*(1+'Calculations II'!AE$7)</f>
        <v>2316526.9338932605</v>
      </c>
      <c r="F289" s="52">
        <f>F115*(1+'Calculations II'!AF$7)</f>
        <v>2379874.7132122871</v>
      </c>
      <c r="G289" s="52">
        <f>G115*(1+'Calculations II'!AG$7)</f>
        <v>2440469.8015315435</v>
      </c>
      <c r="H289" s="52">
        <f>H115*(1+'Calculations II'!AH$7)</f>
        <v>2800439.3124856912</v>
      </c>
      <c r="I289" s="52">
        <f>I115*(1+'Calculations II'!AI$7)</f>
        <v>2885781.6031882782</v>
      </c>
      <c r="J289" s="52">
        <f>J115*(1+'Calculations II'!AJ$7)</f>
        <v>2961482.3832473047</v>
      </c>
      <c r="K289" s="52">
        <f>K115*(1+'Calculations II'!AK$7)</f>
        <v>3038984.6470609093</v>
      </c>
      <c r="L289" s="52">
        <f>L115*(1+'Calculations II'!AL$7)</f>
        <v>3479108.8545337683</v>
      </c>
      <c r="M289" s="52">
        <f>M115*(1+'Calculations II'!AM$7)</f>
        <v>3571399.2496759603</v>
      </c>
      <c r="N289" s="52">
        <f>N115*(1+'Calculations II'!AN$7)</f>
        <v>3675120.21462896</v>
      </c>
      <c r="O289" s="52">
        <f>O115*(1+'Calculations II'!AO$7)</f>
        <v>3775788.4228062993</v>
      </c>
      <c r="P289" s="52">
        <f>P115*(1+'Calculations II'!AP$7)</f>
        <v>4381958.7985817101</v>
      </c>
      <c r="Q289" s="52">
        <f>Q115*(1+'Calculations II'!AQ$7)</f>
        <v>4487817.7183263637</v>
      </c>
      <c r="R289" s="52">
        <f>R115*(1+'Calculations II'!AR$7)</f>
        <v>4620268.5339414096</v>
      </c>
      <c r="S289" s="52">
        <f>S115*(1+'Calculations II'!AS$7)</f>
        <v>4751494.7809983827</v>
      </c>
      <c r="T289" s="52">
        <f>T115*(1+'Calculations II'!AT$7)</f>
        <v>5070599.5684599206</v>
      </c>
      <c r="U289" s="52">
        <f>U115*(1+'Calculations II'!AU$7)</f>
        <v>5207842.3759156242</v>
      </c>
      <c r="V289" s="52">
        <f>V115*(1+'Calculations II'!AV$7)</f>
        <v>5353579.6780206747</v>
      </c>
      <c r="W289" s="75">
        <f>W115*(1+'Calculations II'!AW$7)</f>
        <v>11170828.641755914</v>
      </c>
    </row>
    <row r="290" spans="2:23" x14ac:dyDescent="0.2">
      <c r="B290" s="288"/>
      <c r="C290" s="16" t="s">
        <v>25</v>
      </c>
      <c r="D290" s="52">
        <f>D116</f>
        <v>0</v>
      </c>
      <c r="E290" s="52">
        <f t="shared" ref="E290:W290" si="122">E116</f>
        <v>0</v>
      </c>
      <c r="F290" s="52">
        <f t="shared" si="122"/>
        <v>0</v>
      </c>
      <c r="G290" s="52">
        <f t="shared" si="122"/>
        <v>0</v>
      </c>
      <c r="H290" s="52">
        <f t="shared" si="122"/>
        <v>0</v>
      </c>
      <c r="I290" s="52">
        <f t="shared" si="122"/>
        <v>0</v>
      </c>
      <c r="J290" s="52">
        <f t="shared" si="122"/>
        <v>0</v>
      </c>
      <c r="K290" s="52">
        <f t="shared" si="122"/>
        <v>0</v>
      </c>
      <c r="L290" s="52">
        <f t="shared" si="122"/>
        <v>0</v>
      </c>
      <c r="M290" s="52">
        <f t="shared" si="122"/>
        <v>0</v>
      </c>
      <c r="N290" s="52">
        <f t="shared" si="122"/>
        <v>0</v>
      </c>
      <c r="O290" s="52">
        <f t="shared" si="122"/>
        <v>0</v>
      </c>
      <c r="P290" s="52">
        <f t="shared" si="122"/>
        <v>0</v>
      </c>
      <c r="Q290" s="52">
        <f t="shared" si="122"/>
        <v>0</v>
      </c>
      <c r="R290" s="52">
        <f t="shared" si="122"/>
        <v>0</v>
      </c>
      <c r="S290" s="52">
        <f t="shared" si="122"/>
        <v>0</v>
      </c>
      <c r="T290" s="52">
        <f t="shared" si="122"/>
        <v>0</v>
      </c>
      <c r="U290" s="52">
        <f t="shared" si="122"/>
        <v>0</v>
      </c>
      <c r="V290" s="52">
        <f t="shared" si="122"/>
        <v>0</v>
      </c>
      <c r="W290" s="75">
        <f t="shared" si="122"/>
        <v>0</v>
      </c>
    </row>
    <row r="291" spans="2:23" x14ac:dyDescent="0.2">
      <c r="B291" s="288"/>
      <c r="C291" s="16" t="s">
        <v>24</v>
      </c>
      <c r="D291" s="52">
        <f>D117</f>
        <v>0</v>
      </c>
      <c r="E291" s="52">
        <f t="shared" ref="E291:W291" si="123">E117</f>
        <v>72312.470588235286</v>
      </c>
      <c r="F291" s="52">
        <f t="shared" si="123"/>
        <v>144624.94117647057</v>
      </c>
      <c r="G291" s="52">
        <f t="shared" si="123"/>
        <v>144624.94117647057</v>
      </c>
      <c r="H291" s="52">
        <f t="shared" si="123"/>
        <v>144624.94117647057</v>
      </c>
      <c r="I291" s="52">
        <f t="shared" si="123"/>
        <v>144624.94117647057</v>
      </c>
      <c r="J291" s="52">
        <f t="shared" si="123"/>
        <v>144624.94117647057</v>
      </c>
      <c r="K291" s="52">
        <f t="shared" si="123"/>
        <v>144624.94117647057</v>
      </c>
      <c r="L291" s="52">
        <f t="shared" si="123"/>
        <v>144624.94117647057</v>
      </c>
      <c r="M291" s="52">
        <f t="shared" si="123"/>
        <v>144624.94117647057</v>
      </c>
      <c r="N291" s="52">
        <f t="shared" si="123"/>
        <v>144624.94117647057</v>
      </c>
      <c r="O291" s="52">
        <f t="shared" si="123"/>
        <v>144624.94117647057</v>
      </c>
      <c r="P291" s="52">
        <f t="shared" si="123"/>
        <v>144624.94117647057</v>
      </c>
      <c r="Q291" s="52">
        <f t="shared" si="123"/>
        <v>144624.94117647057</v>
      </c>
      <c r="R291" s="52">
        <f t="shared" si="123"/>
        <v>144624.94117647057</v>
      </c>
      <c r="S291" s="52">
        <f t="shared" si="123"/>
        <v>144624.94117647057</v>
      </c>
      <c r="T291" s="52">
        <f t="shared" si="123"/>
        <v>144624.94117647057</v>
      </c>
      <c r="U291" s="52">
        <f t="shared" si="123"/>
        <v>144624.94117647057</v>
      </c>
      <c r="V291" s="52">
        <f t="shared" si="123"/>
        <v>144624.94117647057</v>
      </c>
      <c r="W291" s="75">
        <f t="shared" si="123"/>
        <v>144624.94117647057</v>
      </c>
    </row>
    <row r="292" spans="2:23" ht="16" x14ac:dyDescent="0.2">
      <c r="B292" s="288" t="s">
        <v>36</v>
      </c>
      <c r="C292" s="53" t="s">
        <v>26</v>
      </c>
      <c r="D292" s="52">
        <f>D118*(1+'Calculations II'!AD$6)</f>
        <v>0</v>
      </c>
      <c r="E292" s="52">
        <f>E118*(1+'Calculations II'!AE$6)</f>
        <v>0</v>
      </c>
      <c r="F292" s="52">
        <f>F118*(1+'Calculations II'!AF$6)</f>
        <v>205041429.52423468</v>
      </c>
      <c r="G292" s="52">
        <f>G118*(1+'Calculations II'!AG$6)</f>
        <v>205041429.52423468</v>
      </c>
      <c r="H292" s="52">
        <f>H118*(1+'Calculations II'!AH$6)</f>
        <v>205041429.52423468</v>
      </c>
      <c r="I292" s="52">
        <f>I118*(1+'Calculations II'!AI$6)</f>
        <v>205041429.52423468</v>
      </c>
      <c r="J292" s="52">
        <f>J118*(1+'Calculations II'!AJ$6)</f>
        <v>205041429.52423468</v>
      </c>
      <c r="K292" s="52">
        <f>K118*(1+'Calculations II'!AK$6)</f>
        <v>205041429.52423468</v>
      </c>
      <c r="L292" s="52">
        <f>L118*(1+'Calculations II'!AL$6)</f>
        <v>205041429.52423468</v>
      </c>
      <c r="M292" s="52">
        <f>M118*(1+'Calculations II'!AM$6)</f>
        <v>205041429.52423468</v>
      </c>
      <c r="N292" s="52">
        <f>N118*(1+'Calculations II'!AN$6)</f>
        <v>205041429.52423468</v>
      </c>
      <c r="O292" s="52">
        <f>O118*(1+'Calculations II'!AO$6)</f>
        <v>205041429.52423468</v>
      </c>
      <c r="P292" s="52">
        <f>P118*(1+'Calculations II'!AP$6)</f>
        <v>205041429.52423468</v>
      </c>
      <c r="Q292" s="52">
        <f>Q118*(1+'Calculations II'!AQ$6)</f>
        <v>205041429.52423468</v>
      </c>
      <c r="R292" s="52">
        <f>R118*(1+'Calculations II'!AR$6)</f>
        <v>205041429.52423468</v>
      </c>
      <c r="S292" s="52">
        <f>S118*(1+'Calculations II'!AS$6)</f>
        <v>205041429.52423468</v>
      </c>
      <c r="T292" s="52">
        <f>T118*(1+'Calculations II'!AT$6)</f>
        <v>205041429.52423468</v>
      </c>
      <c r="U292" s="52">
        <f>U118*(1+'Calculations II'!AU$6)</f>
        <v>205041429.52423468</v>
      </c>
      <c r="V292" s="52">
        <f>V118*(1+'Calculations II'!AV$6)</f>
        <v>205041429.52423468</v>
      </c>
      <c r="W292" s="75">
        <f>W118*(1+'Calculations II'!AW$6)</f>
        <v>410082859.04846966</v>
      </c>
    </row>
    <row r="293" spans="2:23" x14ac:dyDescent="0.2">
      <c r="B293" s="288"/>
      <c r="C293" s="16" t="s">
        <v>25</v>
      </c>
      <c r="D293" s="52">
        <f>D119</f>
        <v>0</v>
      </c>
      <c r="E293" s="52">
        <f t="shared" ref="E293:W293" si="124">E119</f>
        <v>0</v>
      </c>
      <c r="F293" s="52">
        <f t="shared" si="124"/>
        <v>0</v>
      </c>
      <c r="G293" s="52">
        <f t="shared" si="124"/>
        <v>0</v>
      </c>
      <c r="H293" s="52">
        <f t="shared" si="124"/>
        <v>0</v>
      </c>
      <c r="I293" s="52">
        <f t="shared" si="124"/>
        <v>0</v>
      </c>
      <c r="J293" s="52">
        <f t="shared" si="124"/>
        <v>0</v>
      </c>
      <c r="K293" s="52">
        <f t="shared" si="124"/>
        <v>0</v>
      </c>
      <c r="L293" s="52">
        <f t="shared" si="124"/>
        <v>0</v>
      </c>
      <c r="M293" s="52">
        <f t="shared" si="124"/>
        <v>0</v>
      </c>
      <c r="N293" s="52">
        <f t="shared" si="124"/>
        <v>0</v>
      </c>
      <c r="O293" s="52">
        <f t="shared" si="124"/>
        <v>0</v>
      </c>
      <c r="P293" s="52">
        <f t="shared" si="124"/>
        <v>0</v>
      </c>
      <c r="Q293" s="52">
        <f t="shared" si="124"/>
        <v>0</v>
      </c>
      <c r="R293" s="52">
        <f t="shared" si="124"/>
        <v>0</v>
      </c>
      <c r="S293" s="52">
        <f t="shared" si="124"/>
        <v>0</v>
      </c>
      <c r="T293" s="52">
        <f t="shared" si="124"/>
        <v>0</v>
      </c>
      <c r="U293" s="52">
        <f t="shared" si="124"/>
        <v>0</v>
      </c>
      <c r="V293" s="52">
        <f t="shared" si="124"/>
        <v>0</v>
      </c>
      <c r="W293" s="75">
        <f t="shared" si="124"/>
        <v>0</v>
      </c>
    </row>
    <row r="294" spans="2:23" x14ac:dyDescent="0.2">
      <c r="B294" s="288"/>
      <c r="C294" s="16" t="s">
        <v>24</v>
      </c>
      <c r="D294" s="52">
        <f>D120</f>
        <v>0</v>
      </c>
      <c r="E294" s="52">
        <f t="shared" ref="E294:W294" si="125">E120</f>
        <v>0</v>
      </c>
      <c r="F294" s="52">
        <f t="shared" si="125"/>
        <v>0</v>
      </c>
      <c r="G294" s="52">
        <f t="shared" si="125"/>
        <v>0</v>
      </c>
      <c r="H294" s="52">
        <f t="shared" si="125"/>
        <v>0</v>
      </c>
      <c r="I294" s="52">
        <f t="shared" si="125"/>
        <v>0</v>
      </c>
      <c r="J294" s="52">
        <f t="shared" si="125"/>
        <v>0</v>
      </c>
      <c r="K294" s="52">
        <f t="shared" si="125"/>
        <v>0</v>
      </c>
      <c r="L294" s="52">
        <f t="shared" si="125"/>
        <v>0</v>
      </c>
      <c r="M294" s="52">
        <f t="shared" si="125"/>
        <v>0</v>
      </c>
      <c r="N294" s="52">
        <f t="shared" si="125"/>
        <v>0</v>
      </c>
      <c r="O294" s="52">
        <f t="shared" si="125"/>
        <v>0</v>
      </c>
      <c r="P294" s="52">
        <f t="shared" si="125"/>
        <v>0</v>
      </c>
      <c r="Q294" s="52">
        <f t="shared" si="125"/>
        <v>0</v>
      </c>
      <c r="R294" s="52">
        <f t="shared" si="125"/>
        <v>0</v>
      </c>
      <c r="S294" s="52">
        <f t="shared" si="125"/>
        <v>0</v>
      </c>
      <c r="T294" s="52">
        <f t="shared" si="125"/>
        <v>0</v>
      </c>
      <c r="U294" s="52">
        <f t="shared" si="125"/>
        <v>0</v>
      </c>
      <c r="V294" s="52">
        <f t="shared" si="125"/>
        <v>0</v>
      </c>
      <c r="W294" s="75">
        <f t="shared" si="125"/>
        <v>0</v>
      </c>
    </row>
    <row r="295" spans="2:23" ht="16" x14ac:dyDescent="0.2">
      <c r="B295" s="288" t="s">
        <v>37</v>
      </c>
      <c r="C295" s="53" t="s">
        <v>26</v>
      </c>
      <c r="D295" s="52">
        <f>D121*(1+'Calculations II'!AD$7)</f>
        <v>0</v>
      </c>
      <c r="E295" s="52">
        <f>E121*(1+'Calculations II'!AE$7)</f>
        <v>0</v>
      </c>
      <c r="F295" s="52">
        <f>F121*(1+'Calculations II'!AF$7)</f>
        <v>225791129.13401258</v>
      </c>
      <c r="G295" s="52">
        <f>G121*(1+'Calculations II'!AG$7)</f>
        <v>225791129.13401258</v>
      </c>
      <c r="H295" s="52">
        <f>H121*(1+'Calculations II'!AH$7)</f>
        <v>225791129.13401258</v>
      </c>
      <c r="I295" s="52">
        <f>I121*(1+'Calculations II'!AI$7)</f>
        <v>225791129.13401258</v>
      </c>
      <c r="J295" s="52">
        <f>J121*(1+'Calculations II'!AJ$7)</f>
        <v>225791129.13401258</v>
      </c>
      <c r="K295" s="52">
        <f>K121*(1+'Calculations II'!AK$7)</f>
        <v>225791129.13401258</v>
      </c>
      <c r="L295" s="52">
        <f>L121*(1+'Calculations II'!AL$7)</f>
        <v>225791129.13401258</v>
      </c>
      <c r="M295" s="52">
        <f>M121*(1+'Calculations II'!AM$7)</f>
        <v>225791129.13401258</v>
      </c>
      <c r="N295" s="52">
        <f>N121*(1+'Calculations II'!AN$7)</f>
        <v>225791129.13401258</v>
      </c>
      <c r="O295" s="52">
        <f>O121*(1+'Calculations II'!AO$7)</f>
        <v>225791129.13401258</v>
      </c>
      <c r="P295" s="52">
        <f>P121*(1+'Calculations II'!AP$7)</f>
        <v>225791129.13401258</v>
      </c>
      <c r="Q295" s="52">
        <f>Q121*(1+'Calculations II'!AQ$7)</f>
        <v>225791129.13401258</v>
      </c>
      <c r="R295" s="52">
        <f>R121*(1+'Calculations II'!AR$7)</f>
        <v>225791129.13401258</v>
      </c>
      <c r="S295" s="52">
        <f>S121*(1+'Calculations II'!AS$7)</f>
        <v>225791129.13401258</v>
      </c>
      <c r="T295" s="52">
        <f>T121*(1+'Calculations II'!AT$7)</f>
        <v>225791129.13401258</v>
      </c>
      <c r="U295" s="52">
        <f>U121*(1+'Calculations II'!AU$7)</f>
        <v>225791129.13401258</v>
      </c>
      <c r="V295" s="52">
        <f>V121*(1+'Calculations II'!AV$7)</f>
        <v>225791129.13401258</v>
      </c>
      <c r="W295" s="75">
        <f>W121*(1+'Calculations II'!AW$7)</f>
        <v>451582258.26802558</v>
      </c>
    </row>
    <row r="296" spans="2:23" x14ac:dyDescent="0.2">
      <c r="B296" s="288"/>
      <c r="C296" s="16" t="s">
        <v>25</v>
      </c>
      <c r="D296" s="52">
        <f>D122</f>
        <v>0</v>
      </c>
      <c r="E296" s="52">
        <f t="shared" ref="E296:W296" si="126">E122</f>
        <v>0</v>
      </c>
      <c r="F296" s="52">
        <f t="shared" si="126"/>
        <v>0</v>
      </c>
      <c r="G296" s="52">
        <f t="shared" si="126"/>
        <v>0</v>
      </c>
      <c r="H296" s="52">
        <f t="shared" si="126"/>
        <v>0</v>
      </c>
      <c r="I296" s="52">
        <f t="shared" si="126"/>
        <v>0</v>
      </c>
      <c r="J296" s="52">
        <f t="shared" si="126"/>
        <v>0</v>
      </c>
      <c r="K296" s="52">
        <f t="shared" si="126"/>
        <v>0</v>
      </c>
      <c r="L296" s="52">
        <f t="shared" si="126"/>
        <v>0</v>
      </c>
      <c r="M296" s="52">
        <f t="shared" si="126"/>
        <v>0</v>
      </c>
      <c r="N296" s="52">
        <f t="shared" si="126"/>
        <v>0</v>
      </c>
      <c r="O296" s="52">
        <f t="shared" si="126"/>
        <v>0</v>
      </c>
      <c r="P296" s="52">
        <f t="shared" si="126"/>
        <v>0</v>
      </c>
      <c r="Q296" s="52">
        <f t="shared" si="126"/>
        <v>0</v>
      </c>
      <c r="R296" s="52">
        <f t="shared" si="126"/>
        <v>0</v>
      </c>
      <c r="S296" s="52">
        <f t="shared" si="126"/>
        <v>0</v>
      </c>
      <c r="T296" s="52">
        <f t="shared" si="126"/>
        <v>0</v>
      </c>
      <c r="U296" s="52">
        <f t="shared" si="126"/>
        <v>0</v>
      </c>
      <c r="V296" s="52">
        <f t="shared" si="126"/>
        <v>0</v>
      </c>
      <c r="W296" s="75">
        <f t="shared" si="126"/>
        <v>0</v>
      </c>
    </row>
    <row r="297" spans="2:23" x14ac:dyDescent="0.2">
      <c r="B297" s="288"/>
      <c r="C297" s="16" t="s">
        <v>24</v>
      </c>
      <c r="D297" s="52">
        <f>D123</f>
        <v>0</v>
      </c>
      <c r="E297" s="52">
        <f t="shared" ref="E297:W297" si="127">E123</f>
        <v>0</v>
      </c>
      <c r="F297" s="52">
        <f t="shared" si="127"/>
        <v>0</v>
      </c>
      <c r="G297" s="52">
        <f t="shared" si="127"/>
        <v>0</v>
      </c>
      <c r="H297" s="52">
        <f t="shared" si="127"/>
        <v>0</v>
      </c>
      <c r="I297" s="52">
        <f t="shared" si="127"/>
        <v>0</v>
      </c>
      <c r="J297" s="52">
        <f t="shared" si="127"/>
        <v>0</v>
      </c>
      <c r="K297" s="52">
        <f t="shared" si="127"/>
        <v>0</v>
      </c>
      <c r="L297" s="52">
        <f t="shared" si="127"/>
        <v>0</v>
      </c>
      <c r="M297" s="52">
        <f t="shared" si="127"/>
        <v>0</v>
      </c>
      <c r="N297" s="52">
        <f t="shared" si="127"/>
        <v>0</v>
      </c>
      <c r="O297" s="52">
        <f t="shared" si="127"/>
        <v>0</v>
      </c>
      <c r="P297" s="52">
        <f t="shared" si="127"/>
        <v>0</v>
      </c>
      <c r="Q297" s="52">
        <f t="shared" si="127"/>
        <v>0</v>
      </c>
      <c r="R297" s="52">
        <f t="shared" si="127"/>
        <v>0</v>
      </c>
      <c r="S297" s="52">
        <f t="shared" si="127"/>
        <v>0</v>
      </c>
      <c r="T297" s="52">
        <f t="shared" si="127"/>
        <v>0</v>
      </c>
      <c r="U297" s="52">
        <f t="shared" si="127"/>
        <v>0</v>
      </c>
      <c r="V297" s="52">
        <f t="shared" si="127"/>
        <v>0</v>
      </c>
      <c r="W297" s="75">
        <f t="shared" si="127"/>
        <v>0</v>
      </c>
    </row>
    <row r="298" spans="2:23" ht="16" x14ac:dyDescent="0.2">
      <c r="B298" s="288" t="s">
        <v>38</v>
      </c>
      <c r="C298" s="53" t="s">
        <v>26</v>
      </c>
      <c r="D298" s="52">
        <f>D124*(1+'Calculations II'!AD$6)</f>
        <v>0</v>
      </c>
      <c r="E298" s="52">
        <f>E124*(1+'Calculations II'!AE$6)</f>
        <v>0</v>
      </c>
      <c r="F298" s="52">
        <f>F124*(1+'Calculations II'!AF$6)</f>
        <v>0</v>
      </c>
      <c r="G298" s="52">
        <f>G124*(1+'Calculations II'!AG$6)</f>
        <v>0</v>
      </c>
      <c r="H298" s="52">
        <f>H124*(1+'Calculations II'!AH$6)</f>
        <v>0</v>
      </c>
      <c r="I298" s="52">
        <f>I124*(1+'Calculations II'!AI$6)</f>
        <v>0</v>
      </c>
      <c r="J298" s="52">
        <f>J124*(1+'Calculations II'!AJ$6)</f>
        <v>0</v>
      </c>
      <c r="K298" s="52">
        <f>K124*(1+'Calculations II'!AK$6)</f>
        <v>0</v>
      </c>
      <c r="L298" s="52">
        <f>L124*(1+'Calculations II'!AL$6)</f>
        <v>0</v>
      </c>
      <c r="M298" s="52">
        <f>M124*(1+'Calculations II'!AM$6)</f>
        <v>0</v>
      </c>
      <c r="N298" s="52">
        <f>N124*(1+'Calculations II'!AN$6)</f>
        <v>0</v>
      </c>
      <c r="O298" s="52">
        <f>O124*(1+'Calculations II'!AO$6)</f>
        <v>0</v>
      </c>
      <c r="P298" s="52">
        <f>P124*(1+'Calculations II'!AP$6)</f>
        <v>0</v>
      </c>
      <c r="Q298" s="52">
        <f>Q124*(1+'Calculations II'!AQ$6)</f>
        <v>0</v>
      </c>
      <c r="R298" s="52">
        <f>R124*(1+'Calculations II'!AR$6)</f>
        <v>0</v>
      </c>
      <c r="S298" s="52">
        <f>S124*(1+'Calculations II'!AS$6)</f>
        <v>0</v>
      </c>
      <c r="T298" s="52">
        <f>T124*(1+'Calculations II'!AT$6)</f>
        <v>0</v>
      </c>
      <c r="U298" s="52">
        <f>U124*(1+'Calculations II'!AU$6)</f>
        <v>0</v>
      </c>
      <c r="V298" s="52">
        <f>V124*(1+'Calculations II'!AV$6)</f>
        <v>0</v>
      </c>
      <c r="W298" s="75">
        <f>W124*(1+'Calculations II'!AW$6)</f>
        <v>0</v>
      </c>
    </row>
    <row r="299" spans="2:23" x14ac:dyDescent="0.2">
      <c r="B299" s="288"/>
      <c r="C299" s="16" t="s">
        <v>25</v>
      </c>
      <c r="D299" s="52">
        <f>D125</f>
        <v>0</v>
      </c>
      <c r="E299" s="52">
        <f t="shared" ref="E299:W299" si="128">E125</f>
        <v>0</v>
      </c>
      <c r="F299" s="52">
        <f t="shared" si="128"/>
        <v>0</v>
      </c>
      <c r="G299" s="52">
        <f t="shared" si="128"/>
        <v>0</v>
      </c>
      <c r="H299" s="52">
        <f t="shared" si="128"/>
        <v>0</v>
      </c>
      <c r="I299" s="52">
        <f t="shared" si="128"/>
        <v>0</v>
      </c>
      <c r="J299" s="52">
        <f t="shared" si="128"/>
        <v>0</v>
      </c>
      <c r="K299" s="52">
        <f t="shared" si="128"/>
        <v>0</v>
      </c>
      <c r="L299" s="52">
        <f t="shared" si="128"/>
        <v>0</v>
      </c>
      <c r="M299" s="52">
        <f t="shared" si="128"/>
        <v>0</v>
      </c>
      <c r="N299" s="52">
        <f t="shared" si="128"/>
        <v>0</v>
      </c>
      <c r="O299" s="52">
        <f t="shared" si="128"/>
        <v>0</v>
      </c>
      <c r="P299" s="52">
        <f t="shared" si="128"/>
        <v>0</v>
      </c>
      <c r="Q299" s="52">
        <f t="shared" si="128"/>
        <v>0</v>
      </c>
      <c r="R299" s="52">
        <f t="shared" si="128"/>
        <v>0</v>
      </c>
      <c r="S299" s="52">
        <f t="shared" si="128"/>
        <v>0</v>
      </c>
      <c r="T299" s="52">
        <f t="shared" si="128"/>
        <v>0</v>
      </c>
      <c r="U299" s="52">
        <f t="shared" si="128"/>
        <v>0</v>
      </c>
      <c r="V299" s="52">
        <f t="shared" si="128"/>
        <v>0</v>
      </c>
      <c r="W299" s="75">
        <f t="shared" si="128"/>
        <v>0</v>
      </c>
    </row>
    <row r="300" spans="2:23" x14ac:dyDescent="0.2">
      <c r="B300" s="288"/>
      <c r="C300" s="16" t="s">
        <v>24</v>
      </c>
      <c r="D300" s="52">
        <f>D126</f>
        <v>0</v>
      </c>
      <c r="E300" s="52">
        <f t="shared" ref="E300:W300" si="129">E126</f>
        <v>0</v>
      </c>
      <c r="F300" s="52">
        <f t="shared" si="129"/>
        <v>0</v>
      </c>
      <c r="G300" s="52">
        <f t="shared" si="129"/>
        <v>0</v>
      </c>
      <c r="H300" s="52">
        <f t="shared" si="129"/>
        <v>0</v>
      </c>
      <c r="I300" s="52">
        <f t="shared" si="129"/>
        <v>0</v>
      </c>
      <c r="J300" s="52">
        <f t="shared" si="129"/>
        <v>0</v>
      </c>
      <c r="K300" s="52">
        <f t="shared" si="129"/>
        <v>0</v>
      </c>
      <c r="L300" s="52">
        <f t="shared" si="129"/>
        <v>0</v>
      </c>
      <c r="M300" s="52">
        <f t="shared" si="129"/>
        <v>0</v>
      </c>
      <c r="N300" s="52">
        <f t="shared" si="129"/>
        <v>0</v>
      </c>
      <c r="O300" s="52">
        <f t="shared" si="129"/>
        <v>0</v>
      </c>
      <c r="P300" s="52">
        <f t="shared" si="129"/>
        <v>0</v>
      </c>
      <c r="Q300" s="52">
        <f t="shared" si="129"/>
        <v>0</v>
      </c>
      <c r="R300" s="52">
        <f t="shared" si="129"/>
        <v>0</v>
      </c>
      <c r="S300" s="52">
        <f t="shared" si="129"/>
        <v>0</v>
      </c>
      <c r="T300" s="52">
        <f t="shared" si="129"/>
        <v>0</v>
      </c>
      <c r="U300" s="52">
        <f t="shared" si="129"/>
        <v>0</v>
      </c>
      <c r="V300" s="52">
        <f t="shared" si="129"/>
        <v>0</v>
      </c>
      <c r="W300" s="75">
        <f t="shared" si="129"/>
        <v>0</v>
      </c>
    </row>
    <row r="301" spans="2:23" ht="16" x14ac:dyDescent="0.2">
      <c r="B301" s="288" t="s">
        <v>39</v>
      </c>
      <c r="C301" s="53" t="s">
        <v>26</v>
      </c>
      <c r="D301" s="52">
        <f>D127*(1+'Calculations II'!AD$7)</f>
        <v>0</v>
      </c>
      <c r="E301" s="52">
        <f>E127*(1+'Calculations II'!AE$7)</f>
        <v>0</v>
      </c>
      <c r="F301" s="52">
        <f>F127*(1+'Calculations II'!AF$7)</f>
        <v>0</v>
      </c>
      <c r="G301" s="52">
        <f>G127*(1+'Calculations II'!AG$7)</f>
        <v>0</v>
      </c>
      <c r="H301" s="52">
        <f>H127*(1+'Calculations II'!AH$7)</f>
        <v>0</v>
      </c>
      <c r="I301" s="52">
        <f>I127*(1+'Calculations II'!AI$7)</f>
        <v>0</v>
      </c>
      <c r="J301" s="52">
        <f>J127*(1+'Calculations II'!AJ$7)</f>
        <v>0</v>
      </c>
      <c r="K301" s="52">
        <f>K127*(1+'Calculations II'!AK$7)</f>
        <v>0</v>
      </c>
      <c r="L301" s="52">
        <f>L127*(1+'Calculations II'!AL$7)</f>
        <v>0</v>
      </c>
      <c r="M301" s="52">
        <f>M127*(1+'Calculations II'!AM$7)</f>
        <v>0</v>
      </c>
      <c r="N301" s="52">
        <f>N127*(1+'Calculations II'!AN$7)</f>
        <v>0</v>
      </c>
      <c r="O301" s="52">
        <f>O127*(1+'Calculations II'!AO$7)</f>
        <v>0</v>
      </c>
      <c r="P301" s="52">
        <f>P127*(1+'Calculations II'!AP$7)</f>
        <v>0</v>
      </c>
      <c r="Q301" s="52">
        <f>Q127*(1+'Calculations II'!AQ$7)</f>
        <v>0</v>
      </c>
      <c r="R301" s="52">
        <f>R127*(1+'Calculations II'!AR$7)</f>
        <v>0</v>
      </c>
      <c r="S301" s="52">
        <f>S127*(1+'Calculations II'!AS$7)</f>
        <v>0</v>
      </c>
      <c r="T301" s="52">
        <f>T127*(1+'Calculations II'!AT$7)</f>
        <v>0</v>
      </c>
      <c r="U301" s="52">
        <f>U127*(1+'Calculations II'!AU$7)</f>
        <v>0</v>
      </c>
      <c r="V301" s="52">
        <f>V127*(1+'Calculations II'!AV$7)</f>
        <v>0</v>
      </c>
      <c r="W301" s="75">
        <f>W127*(1+'Calculations II'!AW$7)</f>
        <v>0</v>
      </c>
    </row>
    <row r="302" spans="2:23" x14ac:dyDescent="0.2">
      <c r="B302" s="288"/>
      <c r="C302" s="16" t="s">
        <v>25</v>
      </c>
      <c r="D302" s="52">
        <f>D128</f>
        <v>0</v>
      </c>
      <c r="E302" s="52">
        <f t="shared" ref="E302:W302" si="130">E128</f>
        <v>0</v>
      </c>
      <c r="F302" s="52">
        <f t="shared" si="130"/>
        <v>0</v>
      </c>
      <c r="G302" s="52">
        <f t="shared" si="130"/>
        <v>0</v>
      </c>
      <c r="H302" s="52">
        <f t="shared" si="130"/>
        <v>0</v>
      </c>
      <c r="I302" s="52">
        <f t="shared" si="130"/>
        <v>0</v>
      </c>
      <c r="J302" s="52">
        <f t="shared" si="130"/>
        <v>0</v>
      </c>
      <c r="K302" s="52">
        <f t="shared" si="130"/>
        <v>0</v>
      </c>
      <c r="L302" s="52">
        <f t="shared" si="130"/>
        <v>0</v>
      </c>
      <c r="M302" s="52">
        <f t="shared" si="130"/>
        <v>0</v>
      </c>
      <c r="N302" s="52">
        <f t="shared" si="130"/>
        <v>0</v>
      </c>
      <c r="O302" s="52">
        <f t="shared" si="130"/>
        <v>0</v>
      </c>
      <c r="P302" s="52">
        <f t="shared" si="130"/>
        <v>0</v>
      </c>
      <c r="Q302" s="52">
        <f t="shared" si="130"/>
        <v>0</v>
      </c>
      <c r="R302" s="52">
        <f t="shared" si="130"/>
        <v>0</v>
      </c>
      <c r="S302" s="52">
        <f t="shared" si="130"/>
        <v>0</v>
      </c>
      <c r="T302" s="52">
        <f t="shared" si="130"/>
        <v>0</v>
      </c>
      <c r="U302" s="52">
        <f t="shared" si="130"/>
        <v>0</v>
      </c>
      <c r="V302" s="52">
        <f t="shared" si="130"/>
        <v>0</v>
      </c>
      <c r="W302" s="75">
        <f t="shared" si="130"/>
        <v>0</v>
      </c>
    </row>
    <row r="303" spans="2:23" x14ac:dyDescent="0.2">
      <c r="B303" s="288"/>
      <c r="C303" s="16" t="s">
        <v>24</v>
      </c>
      <c r="D303" s="52">
        <f>D129</f>
        <v>0</v>
      </c>
      <c r="E303" s="52">
        <f t="shared" ref="E303:W303" si="131">E129</f>
        <v>0</v>
      </c>
      <c r="F303" s="52">
        <f t="shared" si="131"/>
        <v>0</v>
      </c>
      <c r="G303" s="52">
        <f t="shared" si="131"/>
        <v>0</v>
      </c>
      <c r="H303" s="52">
        <f t="shared" si="131"/>
        <v>0</v>
      </c>
      <c r="I303" s="52">
        <f t="shared" si="131"/>
        <v>0</v>
      </c>
      <c r="J303" s="52">
        <f t="shared" si="131"/>
        <v>0</v>
      </c>
      <c r="K303" s="52">
        <f t="shared" si="131"/>
        <v>0</v>
      </c>
      <c r="L303" s="52">
        <f t="shared" si="131"/>
        <v>0</v>
      </c>
      <c r="M303" s="52">
        <f t="shared" si="131"/>
        <v>0</v>
      </c>
      <c r="N303" s="52">
        <f t="shared" si="131"/>
        <v>0</v>
      </c>
      <c r="O303" s="52">
        <f t="shared" si="131"/>
        <v>0</v>
      </c>
      <c r="P303" s="52">
        <f t="shared" si="131"/>
        <v>0</v>
      </c>
      <c r="Q303" s="52">
        <f t="shared" si="131"/>
        <v>0</v>
      </c>
      <c r="R303" s="52">
        <f t="shared" si="131"/>
        <v>0</v>
      </c>
      <c r="S303" s="52">
        <f t="shared" si="131"/>
        <v>0</v>
      </c>
      <c r="T303" s="52">
        <f t="shared" si="131"/>
        <v>0</v>
      </c>
      <c r="U303" s="52">
        <f t="shared" si="131"/>
        <v>0</v>
      </c>
      <c r="V303" s="52">
        <f t="shared" si="131"/>
        <v>0</v>
      </c>
      <c r="W303" s="75">
        <f t="shared" si="131"/>
        <v>0</v>
      </c>
    </row>
    <row r="304" spans="2:23" ht="16" x14ac:dyDescent="0.2">
      <c r="B304" s="288" t="s">
        <v>40</v>
      </c>
      <c r="C304" s="53" t="s">
        <v>26</v>
      </c>
      <c r="D304" s="52">
        <f>D130*(1+'Calculations II'!AD$6)</f>
        <v>0</v>
      </c>
      <c r="E304" s="52">
        <f>E130*(1+'Calculations II'!AE$6)</f>
        <v>0</v>
      </c>
      <c r="F304" s="52">
        <f>F130*(1+'Calculations II'!AF$6)</f>
        <v>0</v>
      </c>
      <c r="G304" s="52">
        <f>G130*(1+'Calculations II'!AG$6)</f>
        <v>0</v>
      </c>
      <c r="H304" s="52">
        <f>H130*(1+'Calculations II'!AH$6)</f>
        <v>0</v>
      </c>
      <c r="I304" s="52">
        <f>I130*(1+'Calculations II'!AI$6)</f>
        <v>0</v>
      </c>
      <c r="J304" s="52">
        <f>J130*(1+'Calculations II'!AJ$6)</f>
        <v>0</v>
      </c>
      <c r="K304" s="52">
        <f>K130*(1+'Calculations II'!AK$6)</f>
        <v>0</v>
      </c>
      <c r="L304" s="52">
        <f>L130*(1+'Calculations II'!AL$6)</f>
        <v>0</v>
      </c>
      <c r="M304" s="52">
        <f>M130*(1+'Calculations II'!AM$6)</f>
        <v>0</v>
      </c>
      <c r="N304" s="52">
        <f>N130*(1+'Calculations II'!AN$6)</f>
        <v>0</v>
      </c>
      <c r="O304" s="52">
        <f>O130*(1+'Calculations II'!AO$6)</f>
        <v>0</v>
      </c>
      <c r="P304" s="52">
        <f>P130*(1+'Calculations II'!AP$6)</f>
        <v>0</v>
      </c>
      <c r="Q304" s="52">
        <f>Q130*(1+'Calculations II'!AQ$6)</f>
        <v>0</v>
      </c>
      <c r="R304" s="52">
        <f>R130*(1+'Calculations II'!AR$6)</f>
        <v>0</v>
      </c>
      <c r="S304" s="52">
        <f>S130*(1+'Calculations II'!AS$6)</f>
        <v>0</v>
      </c>
      <c r="T304" s="52">
        <f>T130*(1+'Calculations II'!AT$6)</f>
        <v>0</v>
      </c>
      <c r="U304" s="52">
        <f>U130*(1+'Calculations II'!AU$6)</f>
        <v>0</v>
      </c>
      <c r="V304" s="52">
        <f>V130*(1+'Calculations II'!AV$6)</f>
        <v>0</v>
      </c>
      <c r="W304" s="75">
        <f>W130*(1+'Calculations II'!AW$6)</f>
        <v>0</v>
      </c>
    </row>
    <row r="305" spans="2:23" x14ac:dyDescent="0.2">
      <c r="B305" s="288"/>
      <c r="C305" s="16" t="s">
        <v>25</v>
      </c>
      <c r="D305" s="52">
        <f>D131</f>
        <v>0</v>
      </c>
      <c r="E305" s="52">
        <f t="shared" ref="E305:W305" si="132">E131</f>
        <v>0</v>
      </c>
      <c r="F305" s="52">
        <f t="shared" si="132"/>
        <v>0</v>
      </c>
      <c r="G305" s="52">
        <f t="shared" si="132"/>
        <v>0</v>
      </c>
      <c r="H305" s="52">
        <f t="shared" si="132"/>
        <v>0</v>
      </c>
      <c r="I305" s="52">
        <f t="shared" si="132"/>
        <v>0</v>
      </c>
      <c r="J305" s="52">
        <f t="shared" si="132"/>
        <v>0</v>
      </c>
      <c r="K305" s="52">
        <f t="shared" si="132"/>
        <v>0</v>
      </c>
      <c r="L305" s="52">
        <f t="shared" si="132"/>
        <v>0</v>
      </c>
      <c r="M305" s="52">
        <f t="shared" si="132"/>
        <v>0</v>
      </c>
      <c r="N305" s="52">
        <f t="shared" si="132"/>
        <v>0</v>
      </c>
      <c r="O305" s="52">
        <f t="shared" si="132"/>
        <v>0</v>
      </c>
      <c r="P305" s="52">
        <f t="shared" si="132"/>
        <v>0</v>
      </c>
      <c r="Q305" s="52">
        <f t="shared" si="132"/>
        <v>0</v>
      </c>
      <c r="R305" s="52">
        <f t="shared" si="132"/>
        <v>0</v>
      </c>
      <c r="S305" s="52">
        <f t="shared" si="132"/>
        <v>0</v>
      </c>
      <c r="T305" s="52">
        <f t="shared" si="132"/>
        <v>0</v>
      </c>
      <c r="U305" s="52">
        <f t="shared" si="132"/>
        <v>0</v>
      </c>
      <c r="V305" s="52">
        <f t="shared" si="132"/>
        <v>0</v>
      </c>
      <c r="W305" s="75">
        <f t="shared" si="132"/>
        <v>0</v>
      </c>
    </row>
    <row r="306" spans="2:23" x14ac:dyDescent="0.2">
      <c r="B306" s="288"/>
      <c r="C306" s="16" t="s">
        <v>24</v>
      </c>
      <c r="D306" s="52">
        <f>D132</f>
        <v>0</v>
      </c>
      <c r="E306" s="52">
        <f t="shared" ref="E306:W306" si="133">E132</f>
        <v>0</v>
      </c>
      <c r="F306" s="52">
        <f t="shared" si="133"/>
        <v>0</v>
      </c>
      <c r="G306" s="52">
        <f t="shared" si="133"/>
        <v>0</v>
      </c>
      <c r="H306" s="52">
        <f t="shared" si="133"/>
        <v>0</v>
      </c>
      <c r="I306" s="52">
        <f t="shared" si="133"/>
        <v>0</v>
      </c>
      <c r="J306" s="52">
        <f t="shared" si="133"/>
        <v>0</v>
      </c>
      <c r="K306" s="52">
        <f t="shared" si="133"/>
        <v>0</v>
      </c>
      <c r="L306" s="52">
        <f t="shared" si="133"/>
        <v>0</v>
      </c>
      <c r="M306" s="52">
        <f t="shared" si="133"/>
        <v>0</v>
      </c>
      <c r="N306" s="52">
        <f t="shared" si="133"/>
        <v>0</v>
      </c>
      <c r="O306" s="52">
        <f t="shared" si="133"/>
        <v>0</v>
      </c>
      <c r="P306" s="52">
        <f t="shared" si="133"/>
        <v>0</v>
      </c>
      <c r="Q306" s="52">
        <f t="shared" si="133"/>
        <v>0</v>
      </c>
      <c r="R306" s="52">
        <f t="shared" si="133"/>
        <v>0</v>
      </c>
      <c r="S306" s="52">
        <f t="shared" si="133"/>
        <v>0</v>
      </c>
      <c r="T306" s="52">
        <f t="shared" si="133"/>
        <v>0</v>
      </c>
      <c r="U306" s="52">
        <f t="shared" si="133"/>
        <v>0</v>
      </c>
      <c r="V306" s="52">
        <f t="shared" si="133"/>
        <v>0</v>
      </c>
      <c r="W306" s="75">
        <f t="shared" si="133"/>
        <v>0</v>
      </c>
    </row>
    <row r="307" spans="2:23" ht="16" x14ac:dyDescent="0.2">
      <c r="B307" s="288" t="s">
        <v>41</v>
      </c>
      <c r="C307" s="53" t="s">
        <v>26</v>
      </c>
      <c r="D307" s="52">
        <f>D133*(1+'Calculations II'!AD$7)</f>
        <v>0</v>
      </c>
      <c r="E307" s="52">
        <f>E133*(1+'Calculations II'!AE$7)</f>
        <v>0</v>
      </c>
      <c r="F307" s="52">
        <f>F133*(1+'Calculations II'!AF$7)</f>
        <v>0</v>
      </c>
      <c r="G307" s="52">
        <f>G133*(1+'Calculations II'!AG$7)</f>
        <v>0</v>
      </c>
      <c r="H307" s="52">
        <f>H133*(1+'Calculations II'!AH$7)</f>
        <v>0</v>
      </c>
      <c r="I307" s="52">
        <f>I133*(1+'Calculations II'!AI$7)</f>
        <v>0</v>
      </c>
      <c r="J307" s="52">
        <f>J133*(1+'Calculations II'!AJ$7)</f>
        <v>0</v>
      </c>
      <c r="K307" s="52">
        <f>K133*(1+'Calculations II'!AK$7)</f>
        <v>0</v>
      </c>
      <c r="L307" s="52">
        <f>L133*(1+'Calculations II'!AL$7)</f>
        <v>0</v>
      </c>
      <c r="M307" s="52">
        <f>M133*(1+'Calculations II'!AM$7)</f>
        <v>0</v>
      </c>
      <c r="N307" s="52">
        <f>N133*(1+'Calculations II'!AN$7)</f>
        <v>0</v>
      </c>
      <c r="O307" s="52">
        <f>O133*(1+'Calculations II'!AO$7)</f>
        <v>0</v>
      </c>
      <c r="P307" s="52">
        <f>P133*(1+'Calculations II'!AP$7)</f>
        <v>0</v>
      </c>
      <c r="Q307" s="52">
        <f>Q133*(1+'Calculations II'!AQ$7)</f>
        <v>0</v>
      </c>
      <c r="R307" s="52">
        <f>R133*(1+'Calculations II'!AR$7)</f>
        <v>0</v>
      </c>
      <c r="S307" s="52">
        <f>S133*(1+'Calculations II'!AS$7)</f>
        <v>0</v>
      </c>
      <c r="T307" s="52">
        <f>T133*(1+'Calculations II'!AT$7)</f>
        <v>0</v>
      </c>
      <c r="U307" s="52">
        <f>U133*(1+'Calculations II'!AU$7)</f>
        <v>0</v>
      </c>
      <c r="V307" s="52">
        <f>V133*(1+'Calculations II'!AV$7)</f>
        <v>0</v>
      </c>
      <c r="W307" s="75">
        <f>W133*(1+'Calculations II'!AW$7)</f>
        <v>0</v>
      </c>
    </row>
    <row r="308" spans="2:23" x14ac:dyDescent="0.2">
      <c r="B308" s="288"/>
      <c r="C308" s="16" t="s">
        <v>25</v>
      </c>
      <c r="D308" s="52">
        <f>D134</f>
        <v>0</v>
      </c>
      <c r="E308" s="52">
        <f t="shared" ref="E308:W308" si="134">E134</f>
        <v>0</v>
      </c>
      <c r="F308" s="52">
        <f t="shared" si="134"/>
        <v>0</v>
      </c>
      <c r="G308" s="52">
        <f t="shared" si="134"/>
        <v>0</v>
      </c>
      <c r="H308" s="52">
        <f t="shared" si="134"/>
        <v>0</v>
      </c>
      <c r="I308" s="52">
        <f t="shared" si="134"/>
        <v>0</v>
      </c>
      <c r="J308" s="52">
        <f t="shared" si="134"/>
        <v>0</v>
      </c>
      <c r="K308" s="52">
        <f t="shared" si="134"/>
        <v>0</v>
      </c>
      <c r="L308" s="52">
        <f t="shared" si="134"/>
        <v>0</v>
      </c>
      <c r="M308" s="52">
        <f t="shared" si="134"/>
        <v>0</v>
      </c>
      <c r="N308" s="52">
        <f t="shared" si="134"/>
        <v>0</v>
      </c>
      <c r="O308" s="52">
        <f t="shared" si="134"/>
        <v>0</v>
      </c>
      <c r="P308" s="52">
        <f t="shared" si="134"/>
        <v>0</v>
      </c>
      <c r="Q308" s="52">
        <f t="shared" si="134"/>
        <v>0</v>
      </c>
      <c r="R308" s="52">
        <f t="shared" si="134"/>
        <v>0</v>
      </c>
      <c r="S308" s="52">
        <f t="shared" si="134"/>
        <v>0</v>
      </c>
      <c r="T308" s="52">
        <f t="shared" si="134"/>
        <v>0</v>
      </c>
      <c r="U308" s="52">
        <f t="shared" si="134"/>
        <v>0</v>
      </c>
      <c r="V308" s="52">
        <f t="shared" si="134"/>
        <v>0</v>
      </c>
      <c r="W308" s="75">
        <f t="shared" si="134"/>
        <v>0</v>
      </c>
    </row>
    <row r="309" spans="2:23" x14ac:dyDescent="0.2">
      <c r="B309" s="288"/>
      <c r="C309" s="16" t="s">
        <v>24</v>
      </c>
      <c r="D309" s="52">
        <f>D135</f>
        <v>0</v>
      </c>
      <c r="E309" s="52">
        <f t="shared" ref="E309:W309" si="135">E135</f>
        <v>0</v>
      </c>
      <c r="F309" s="52">
        <f t="shared" si="135"/>
        <v>0</v>
      </c>
      <c r="G309" s="52">
        <f t="shared" si="135"/>
        <v>0</v>
      </c>
      <c r="H309" s="52">
        <f t="shared" si="135"/>
        <v>0</v>
      </c>
      <c r="I309" s="52">
        <f t="shared" si="135"/>
        <v>0</v>
      </c>
      <c r="J309" s="52">
        <f t="shared" si="135"/>
        <v>0</v>
      </c>
      <c r="K309" s="52">
        <f t="shared" si="135"/>
        <v>0</v>
      </c>
      <c r="L309" s="52">
        <f t="shared" si="135"/>
        <v>0</v>
      </c>
      <c r="M309" s="52">
        <f t="shared" si="135"/>
        <v>0</v>
      </c>
      <c r="N309" s="52">
        <f t="shared" si="135"/>
        <v>0</v>
      </c>
      <c r="O309" s="52">
        <f t="shared" si="135"/>
        <v>0</v>
      </c>
      <c r="P309" s="52">
        <f t="shared" si="135"/>
        <v>0</v>
      </c>
      <c r="Q309" s="52">
        <f t="shared" si="135"/>
        <v>0</v>
      </c>
      <c r="R309" s="52">
        <f t="shared" si="135"/>
        <v>0</v>
      </c>
      <c r="S309" s="52">
        <f t="shared" si="135"/>
        <v>0</v>
      </c>
      <c r="T309" s="52">
        <f t="shared" si="135"/>
        <v>0</v>
      </c>
      <c r="U309" s="52">
        <f t="shared" si="135"/>
        <v>0</v>
      </c>
      <c r="V309" s="52">
        <f t="shared" si="135"/>
        <v>0</v>
      </c>
      <c r="W309" s="75">
        <f t="shared" si="135"/>
        <v>0</v>
      </c>
    </row>
    <row r="310" spans="2:23" ht="16" x14ac:dyDescent="0.2">
      <c r="B310" s="288" t="s">
        <v>42</v>
      </c>
      <c r="C310" s="53" t="s">
        <v>26</v>
      </c>
      <c r="D310" s="52">
        <f>D136*(1+'Calculations II'!AD$6)</f>
        <v>0</v>
      </c>
      <c r="E310" s="52">
        <f>E136*(1+'Calculations II'!AE$6)</f>
        <v>0</v>
      </c>
      <c r="F310" s="52">
        <f>F136*(1+'Calculations II'!AF$6)</f>
        <v>0</v>
      </c>
      <c r="G310" s="52">
        <f>G136*(1+'Calculations II'!AG$6)</f>
        <v>0</v>
      </c>
      <c r="H310" s="52">
        <f>H136*(1+'Calculations II'!AH$6)</f>
        <v>0</v>
      </c>
      <c r="I310" s="52">
        <f>I136*(1+'Calculations II'!AI$6)</f>
        <v>0</v>
      </c>
      <c r="J310" s="52">
        <f>J136*(1+'Calculations II'!AJ$6)</f>
        <v>0</v>
      </c>
      <c r="K310" s="52">
        <f>K136*(1+'Calculations II'!AK$6)</f>
        <v>0</v>
      </c>
      <c r="L310" s="52">
        <f>L136*(1+'Calculations II'!AL$6)</f>
        <v>0</v>
      </c>
      <c r="M310" s="52">
        <f>M136*(1+'Calculations II'!AM$6)</f>
        <v>0</v>
      </c>
      <c r="N310" s="52">
        <f>N136*(1+'Calculations II'!AN$6)</f>
        <v>0</v>
      </c>
      <c r="O310" s="52">
        <f>O136*(1+'Calculations II'!AO$6)</f>
        <v>0</v>
      </c>
      <c r="P310" s="52">
        <f>P136*(1+'Calculations II'!AP$6)</f>
        <v>0</v>
      </c>
      <c r="Q310" s="52">
        <f>Q136*(1+'Calculations II'!AQ$6)</f>
        <v>0</v>
      </c>
      <c r="R310" s="52">
        <f>R136*(1+'Calculations II'!AR$6)</f>
        <v>0</v>
      </c>
      <c r="S310" s="52">
        <f>S136*(1+'Calculations II'!AS$6)</f>
        <v>0</v>
      </c>
      <c r="T310" s="52">
        <f>T136*(1+'Calculations II'!AT$6)</f>
        <v>0</v>
      </c>
      <c r="U310" s="52">
        <f>U136*(1+'Calculations II'!AU$6)</f>
        <v>0</v>
      </c>
      <c r="V310" s="52">
        <f>V136*(1+'Calculations II'!AV$6)</f>
        <v>0</v>
      </c>
      <c r="W310" s="75">
        <f>W136*(1+'Calculations II'!AW$6)</f>
        <v>0</v>
      </c>
    </row>
    <row r="311" spans="2:23" x14ac:dyDescent="0.2">
      <c r="B311" s="288"/>
      <c r="C311" s="16" t="s">
        <v>25</v>
      </c>
      <c r="D311" s="52">
        <f>D137</f>
        <v>0</v>
      </c>
      <c r="E311" s="52">
        <f t="shared" ref="E311:W311" si="136">E137</f>
        <v>0</v>
      </c>
      <c r="F311" s="52">
        <f t="shared" si="136"/>
        <v>0</v>
      </c>
      <c r="G311" s="52">
        <f t="shared" si="136"/>
        <v>0</v>
      </c>
      <c r="H311" s="52">
        <f t="shared" si="136"/>
        <v>0</v>
      </c>
      <c r="I311" s="52">
        <f t="shared" si="136"/>
        <v>0</v>
      </c>
      <c r="J311" s="52">
        <f t="shared" si="136"/>
        <v>0</v>
      </c>
      <c r="K311" s="52">
        <f t="shared" si="136"/>
        <v>0</v>
      </c>
      <c r="L311" s="52">
        <f t="shared" si="136"/>
        <v>0</v>
      </c>
      <c r="M311" s="52">
        <f t="shared" si="136"/>
        <v>0</v>
      </c>
      <c r="N311" s="52">
        <f t="shared" si="136"/>
        <v>0</v>
      </c>
      <c r="O311" s="52">
        <f t="shared" si="136"/>
        <v>0</v>
      </c>
      <c r="P311" s="52">
        <f t="shared" si="136"/>
        <v>0</v>
      </c>
      <c r="Q311" s="52">
        <f t="shared" si="136"/>
        <v>0</v>
      </c>
      <c r="R311" s="52">
        <f t="shared" si="136"/>
        <v>0</v>
      </c>
      <c r="S311" s="52">
        <f t="shared" si="136"/>
        <v>0</v>
      </c>
      <c r="T311" s="52">
        <f t="shared" si="136"/>
        <v>0</v>
      </c>
      <c r="U311" s="52">
        <f t="shared" si="136"/>
        <v>0</v>
      </c>
      <c r="V311" s="52">
        <f t="shared" si="136"/>
        <v>0</v>
      </c>
      <c r="W311" s="75">
        <f t="shared" si="136"/>
        <v>0</v>
      </c>
    </row>
    <row r="312" spans="2:23" x14ac:dyDescent="0.2">
      <c r="B312" s="288"/>
      <c r="C312" s="16" t="s">
        <v>24</v>
      </c>
      <c r="D312" s="52">
        <f>D138</f>
        <v>0</v>
      </c>
      <c r="E312" s="52">
        <f t="shared" ref="E312:W312" si="137">E138</f>
        <v>0</v>
      </c>
      <c r="F312" s="52">
        <f t="shared" si="137"/>
        <v>0</v>
      </c>
      <c r="G312" s="52">
        <f t="shared" si="137"/>
        <v>0</v>
      </c>
      <c r="H312" s="52">
        <f t="shared" si="137"/>
        <v>0</v>
      </c>
      <c r="I312" s="52">
        <f t="shared" si="137"/>
        <v>0</v>
      </c>
      <c r="J312" s="52">
        <f t="shared" si="137"/>
        <v>0</v>
      </c>
      <c r="K312" s="52">
        <f t="shared" si="137"/>
        <v>0</v>
      </c>
      <c r="L312" s="52">
        <f t="shared" si="137"/>
        <v>0</v>
      </c>
      <c r="M312" s="52">
        <f t="shared" si="137"/>
        <v>0</v>
      </c>
      <c r="N312" s="52">
        <f t="shared" si="137"/>
        <v>0</v>
      </c>
      <c r="O312" s="52">
        <f t="shared" si="137"/>
        <v>0</v>
      </c>
      <c r="P312" s="52">
        <f t="shared" si="137"/>
        <v>0</v>
      </c>
      <c r="Q312" s="52">
        <f t="shared" si="137"/>
        <v>0</v>
      </c>
      <c r="R312" s="52">
        <f t="shared" si="137"/>
        <v>0</v>
      </c>
      <c r="S312" s="52">
        <f t="shared" si="137"/>
        <v>0</v>
      </c>
      <c r="T312" s="52">
        <f t="shared" si="137"/>
        <v>0</v>
      </c>
      <c r="U312" s="52">
        <f t="shared" si="137"/>
        <v>0</v>
      </c>
      <c r="V312" s="52">
        <f t="shared" si="137"/>
        <v>0</v>
      </c>
      <c r="W312" s="75">
        <f t="shared" si="137"/>
        <v>0</v>
      </c>
    </row>
    <row r="313" spans="2:23" ht="16" x14ac:dyDescent="0.2">
      <c r="B313" s="288" t="s">
        <v>43</v>
      </c>
      <c r="C313" s="53" t="s">
        <v>26</v>
      </c>
      <c r="D313" s="52">
        <f>D139*(1+'Calculations II'!AD$7)</f>
        <v>0</v>
      </c>
      <c r="E313" s="52">
        <f>E139*(1+'Calculations II'!AE$7)</f>
        <v>0</v>
      </c>
      <c r="F313" s="52">
        <f>F139*(1+'Calculations II'!AF$7)</f>
        <v>0</v>
      </c>
      <c r="G313" s="52">
        <f>G139*(1+'Calculations II'!AG$7)</f>
        <v>0</v>
      </c>
      <c r="H313" s="52">
        <f>H139*(1+'Calculations II'!AH$7)</f>
        <v>0</v>
      </c>
      <c r="I313" s="52">
        <f>I139*(1+'Calculations II'!AI$7)</f>
        <v>0</v>
      </c>
      <c r="J313" s="52">
        <f>J139*(1+'Calculations II'!AJ$7)</f>
        <v>0</v>
      </c>
      <c r="K313" s="52">
        <f>K139*(1+'Calculations II'!AK$7)</f>
        <v>0</v>
      </c>
      <c r="L313" s="52">
        <f>L139*(1+'Calculations II'!AL$7)</f>
        <v>0</v>
      </c>
      <c r="M313" s="52">
        <f>M139*(1+'Calculations II'!AM$7)</f>
        <v>0</v>
      </c>
      <c r="N313" s="52">
        <f>N139*(1+'Calculations II'!AN$7)</f>
        <v>0</v>
      </c>
      <c r="O313" s="52">
        <f>O139*(1+'Calculations II'!AO$7)</f>
        <v>0</v>
      </c>
      <c r="P313" s="52">
        <f>P139*(1+'Calculations II'!AP$7)</f>
        <v>0</v>
      </c>
      <c r="Q313" s="52">
        <f>Q139*(1+'Calculations II'!AQ$7)</f>
        <v>0</v>
      </c>
      <c r="R313" s="52">
        <f>R139*(1+'Calculations II'!AR$7)</f>
        <v>0</v>
      </c>
      <c r="S313" s="52">
        <f>S139*(1+'Calculations II'!AS$7)</f>
        <v>0</v>
      </c>
      <c r="T313" s="52">
        <f>T139*(1+'Calculations II'!AT$7)</f>
        <v>0</v>
      </c>
      <c r="U313" s="52">
        <f>U139*(1+'Calculations II'!AU$7)</f>
        <v>0</v>
      </c>
      <c r="V313" s="52">
        <f>V139*(1+'Calculations II'!AV$7)</f>
        <v>0</v>
      </c>
      <c r="W313" s="75">
        <f>W139*(1+'Calculations II'!AW$7)</f>
        <v>0</v>
      </c>
    </row>
    <row r="314" spans="2:23" x14ac:dyDescent="0.2">
      <c r="B314" s="288"/>
      <c r="C314" s="16" t="s">
        <v>25</v>
      </c>
      <c r="D314" s="52">
        <f>D140</f>
        <v>0</v>
      </c>
      <c r="E314" s="52">
        <f t="shared" ref="E314:W314" si="138">E140</f>
        <v>0</v>
      </c>
      <c r="F314" s="52">
        <f t="shared" si="138"/>
        <v>0</v>
      </c>
      <c r="G314" s="52">
        <f t="shared" si="138"/>
        <v>0</v>
      </c>
      <c r="H314" s="52">
        <f t="shared" si="138"/>
        <v>0</v>
      </c>
      <c r="I314" s="52">
        <f t="shared" si="138"/>
        <v>0</v>
      </c>
      <c r="J314" s="52">
        <f t="shared" si="138"/>
        <v>0</v>
      </c>
      <c r="K314" s="52">
        <f t="shared" si="138"/>
        <v>0</v>
      </c>
      <c r="L314" s="52">
        <f t="shared" si="138"/>
        <v>0</v>
      </c>
      <c r="M314" s="52">
        <f t="shared" si="138"/>
        <v>0</v>
      </c>
      <c r="N314" s="52">
        <f t="shared" si="138"/>
        <v>0</v>
      </c>
      <c r="O314" s="52">
        <f t="shared" si="138"/>
        <v>0</v>
      </c>
      <c r="P314" s="52">
        <f t="shared" si="138"/>
        <v>0</v>
      </c>
      <c r="Q314" s="52">
        <f t="shared" si="138"/>
        <v>0</v>
      </c>
      <c r="R314" s="52">
        <f t="shared" si="138"/>
        <v>0</v>
      </c>
      <c r="S314" s="52">
        <f t="shared" si="138"/>
        <v>0</v>
      </c>
      <c r="T314" s="52">
        <f t="shared" si="138"/>
        <v>0</v>
      </c>
      <c r="U314" s="52">
        <f t="shared" si="138"/>
        <v>0</v>
      </c>
      <c r="V314" s="52">
        <f t="shared" si="138"/>
        <v>0</v>
      </c>
      <c r="W314" s="75">
        <f t="shared" si="138"/>
        <v>0</v>
      </c>
    </row>
    <row r="315" spans="2:23" x14ac:dyDescent="0.2">
      <c r="B315" s="288"/>
      <c r="C315" s="16" t="s">
        <v>24</v>
      </c>
      <c r="D315" s="52">
        <f>D141</f>
        <v>0</v>
      </c>
      <c r="E315" s="52">
        <f t="shared" ref="E315:W315" si="139">E141</f>
        <v>0</v>
      </c>
      <c r="F315" s="52">
        <f t="shared" si="139"/>
        <v>0</v>
      </c>
      <c r="G315" s="52">
        <f t="shared" si="139"/>
        <v>0</v>
      </c>
      <c r="H315" s="52">
        <f t="shared" si="139"/>
        <v>0</v>
      </c>
      <c r="I315" s="52">
        <f t="shared" si="139"/>
        <v>0</v>
      </c>
      <c r="J315" s="52">
        <f t="shared" si="139"/>
        <v>0</v>
      </c>
      <c r="K315" s="52">
        <f t="shared" si="139"/>
        <v>0</v>
      </c>
      <c r="L315" s="52">
        <f t="shared" si="139"/>
        <v>0</v>
      </c>
      <c r="M315" s="52">
        <f t="shared" si="139"/>
        <v>0</v>
      </c>
      <c r="N315" s="52">
        <f t="shared" si="139"/>
        <v>0</v>
      </c>
      <c r="O315" s="52">
        <f t="shared" si="139"/>
        <v>0</v>
      </c>
      <c r="P315" s="52">
        <f t="shared" si="139"/>
        <v>0</v>
      </c>
      <c r="Q315" s="52">
        <f t="shared" si="139"/>
        <v>0</v>
      </c>
      <c r="R315" s="52">
        <f t="shared" si="139"/>
        <v>0</v>
      </c>
      <c r="S315" s="52">
        <f t="shared" si="139"/>
        <v>0</v>
      </c>
      <c r="T315" s="52">
        <f t="shared" si="139"/>
        <v>0</v>
      </c>
      <c r="U315" s="52">
        <f t="shared" si="139"/>
        <v>0</v>
      </c>
      <c r="V315" s="52">
        <f t="shared" si="139"/>
        <v>0</v>
      </c>
      <c r="W315" s="75">
        <f t="shared" si="139"/>
        <v>0</v>
      </c>
    </row>
    <row r="316" spans="2:23" ht="16" x14ac:dyDescent="0.2">
      <c r="B316" s="288" t="s">
        <v>44</v>
      </c>
      <c r="C316" s="53" t="s">
        <v>26</v>
      </c>
      <c r="D316" s="52">
        <f>D142*(1+'Calculations II'!AD$6)</f>
        <v>0</v>
      </c>
      <c r="E316" s="52">
        <f>E142*(1+'Calculations II'!AE$6)</f>
        <v>0</v>
      </c>
      <c r="F316" s="52">
        <f>F142*(1+'Calculations II'!AF$6)</f>
        <v>0</v>
      </c>
      <c r="G316" s="52">
        <f>G142*(1+'Calculations II'!AG$6)</f>
        <v>0</v>
      </c>
      <c r="H316" s="52">
        <f>H142*(1+'Calculations II'!AH$6)</f>
        <v>0</v>
      </c>
      <c r="I316" s="52">
        <f>I142*(1+'Calculations II'!AI$6)</f>
        <v>0</v>
      </c>
      <c r="J316" s="52">
        <f>J142*(1+'Calculations II'!AJ$6)</f>
        <v>0</v>
      </c>
      <c r="K316" s="52">
        <f>K142*(1+'Calculations II'!AK$6)</f>
        <v>0</v>
      </c>
      <c r="L316" s="52">
        <f>L142*(1+'Calculations II'!AL$6)</f>
        <v>0</v>
      </c>
      <c r="M316" s="52">
        <f>M142*(1+'Calculations II'!AM$6)</f>
        <v>0</v>
      </c>
      <c r="N316" s="52">
        <f>N142*(1+'Calculations II'!AN$6)</f>
        <v>0</v>
      </c>
      <c r="O316" s="52">
        <f>O142*(1+'Calculations II'!AO$6)</f>
        <v>0</v>
      </c>
      <c r="P316" s="52">
        <f>P142*(1+'Calculations II'!AP$6)</f>
        <v>0</v>
      </c>
      <c r="Q316" s="52">
        <f>Q142*(1+'Calculations II'!AQ$6)</f>
        <v>0</v>
      </c>
      <c r="R316" s="52">
        <f>R142*(1+'Calculations II'!AR$6)</f>
        <v>0</v>
      </c>
      <c r="S316" s="52">
        <f>S142*(1+'Calculations II'!AS$6)</f>
        <v>0</v>
      </c>
      <c r="T316" s="52">
        <f>T142*(1+'Calculations II'!AT$6)</f>
        <v>0</v>
      </c>
      <c r="U316" s="52">
        <f>U142*(1+'Calculations II'!AU$6)</f>
        <v>0</v>
      </c>
      <c r="V316" s="52">
        <f>V142*(1+'Calculations II'!AV$6)</f>
        <v>0</v>
      </c>
      <c r="W316" s="75">
        <f>W142*(1+'Calculations II'!AW$6)</f>
        <v>0</v>
      </c>
    </row>
    <row r="317" spans="2:23" x14ac:dyDescent="0.2">
      <c r="B317" s="288"/>
      <c r="C317" s="16" t="s">
        <v>25</v>
      </c>
      <c r="D317" s="52">
        <f>D143</f>
        <v>0</v>
      </c>
      <c r="E317" s="52">
        <f t="shared" ref="E317:W317" si="140">E143</f>
        <v>0</v>
      </c>
      <c r="F317" s="52">
        <f t="shared" si="140"/>
        <v>0</v>
      </c>
      <c r="G317" s="52">
        <f t="shared" si="140"/>
        <v>0</v>
      </c>
      <c r="H317" s="52">
        <f t="shared" si="140"/>
        <v>0</v>
      </c>
      <c r="I317" s="52">
        <f t="shared" si="140"/>
        <v>0</v>
      </c>
      <c r="J317" s="52">
        <f t="shared" si="140"/>
        <v>0</v>
      </c>
      <c r="K317" s="52">
        <f t="shared" si="140"/>
        <v>0</v>
      </c>
      <c r="L317" s="52">
        <f t="shared" si="140"/>
        <v>0</v>
      </c>
      <c r="M317" s="52">
        <f t="shared" si="140"/>
        <v>0</v>
      </c>
      <c r="N317" s="52">
        <f t="shared" si="140"/>
        <v>0</v>
      </c>
      <c r="O317" s="52">
        <f t="shared" si="140"/>
        <v>0</v>
      </c>
      <c r="P317" s="52">
        <f t="shared" si="140"/>
        <v>0</v>
      </c>
      <c r="Q317" s="52">
        <f t="shared" si="140"/>
        <v>0</v>
      </c>
      <c r="R317" s="52">
        <f t="shared" si="140"/>
        <v>0</v>
      </c>
      <c r="S317" s="52">
        <f t="shared" si="140"/>
        <v>0</v>
      </c>
      <c r="T317" s="52">
        <f t="shared" si="140"/>
        <v>0</v>
      </c>
      <c r="U317" s="52">
        <f t="shared" si="140"/>
        <v>0</v>
      </c>
      <c r="V317" s="52">
        <f t="shared" si="140"/>
        <v>0</v>
      </c>
      <c r="W317" s="75">
        <f t="shared" si="140"/>
        <v>0</v>
      </c>
    </row>
    <row r="318" spans="2:23" x14ac:dyDescent="0.2">
      <c r="B318" s="288"/>
      <c r="C318" s="16" t="s">
        <v>24</v>
      </c>
      <c r="D318" s="52">
        <f>D144</f>
        <v>0</v>
      </c>
      <c r="E318" s="52">
        <f t="shared" ref="E318:W318" si="141">E144</f>
        <v>0</v>
      </c>
      <c r="F318" s="52">
        <f t="shared" si="141"/>
        <v>0</v>
      </c>
      <c r="G318" s="52">
        <f t="shared" si="141"/>
        <v>0</v>
      </c>
      <c r="H318" s="52">
        <f t="shared" si="141"/>
        <v>0</v>
      </c>
      <c r="I318" s="52">
        <f t="shared" si="141"/>
        <v>0</v>
      </c>
      <c r="J318" s="52">
        <f t="shared" si="141"/>
        <v>0</v>
      </c>
      <c r="K318" s="52">
        <f t="shared" si="141"/>
        <v>0</v>
      </c>
      <c r="L318" s="52">
        <f t="shared" si="141"/>
        <v>0</v>
      </c>
      <c r="M318" s="52">
        <f t="shared" si="141"/>
        <v>0</v>
      </c>
      <c r="N318" s="52">
        <f t="shared" si="141"/>
        <v>0</v>
      </c>
      <c r="O318" s="52">
        <f t="shared" si="141"/>
        <v>0</v>
      </c>
      <c r="P318" s="52">
        <f t="shared" si="141"/>
        <v>0</v>
      </c>
      <c r="Q318" s="52">
        <f t="shared" si="141"/>
        <v>0</v>
      </c>
      <c r="R318" s="52">
        <f t="shared" si="141"/>
        <v>0</v>
      </c>
      <c r="S318" s="52">
        <f t="shared" si="141"/>
        <v>0</v>
      </c>
      <c r="T318" s="52">
        <f t="shared" si="141"/>
        <v>0</v>
      </c>
      <c r="U318" s="52">
        <f t="shared" si="141"/>
        <v>0</v>
      </c>
      <c r="V318" s="52">
        <f t="shared" si="141"/>
        <v>0</v>
      </c>
      <c r="W318" s="75">
        <f t="shared" si="141"/>
        <v>0</v>
      </c>
    </row>
    <row r="319" spans="2:23" ht="16" x14ac:dyDescent="0.2">
      <c r="B319" s="288" t="s">
        <v>45</v>
      </c>
      <c r="C319" s="53" t="s">
        <v>26</v>
      </c>
      <c r="D319" s="52">
        <f>D145*(1+'Calculations II'!AD$7)</f>
        <v>0</v>
      </c>
      <c r="E319" s="52">
        <f>E145*(1+'Calculations II'!AE$7)</f>
        <v>0</v>
      </c>
      <c r="F319" s="52">
        <f>F145*(1+'Calculations II'!AF$7)</f>
        <v>0</v>
      </c>
      <c r="G319" s="52">
        <f>G145*(1+'Calculations II'!AG$7)</f>
        <v>0</v>
      </c>
      <c r="H319" s="52">
        <f>H145*(1+'Calculations II'!AH$7)</f>
        <v>0</v>
      </c>
      <c r="I319" s="52">
        <f>I145*(1+'Calculations II'!AI$7)</f>
        <v>0</v>
      </c>
      <c r="J319" s="52">
        <f>J145*(1+'Calculations II'!AJ$7)</f>
        <v>0</v>
      </c>
      <c r="K319" s="52">
        <f>K145*(1+'Calculations II'!AK$7)</f>
        <v>0</v>
      </c>
      <c r="L319" s="52">
        <f>L145*(1+'Calculations II'!AL$7)</f>
        <v>0</v>
      </c>
      <c r="M319" s="52">
        <f>M145*(1+'Calculations II'!AM$7)</f>
        <v>0</v>
      </c>
      <c r="N319" s="52">
        <f>N145*(1+'Calculations II'!AN$7)</f>
        <v>0</v>
      </c>
      <c r="O319" s="52">
        <f>O145*(1+'Calculations II'!AO$7)</f>
        <v>0</v>
      </c>
      <c r="P319" s="52">
        <f>P145*(1+'Calculations II'!AP$7)</f>
        <v>0</v>
      </c>
      <c r="Q319" s="52">
        <f>Q145*(1+'Calculations II'!AQ$7)</f>
        <v>0</v>
      </c>
      <c r="R319" s="52">
        <f>R145*(1+'Calculations II'!AR$7)</f>
        <v>0</v>
      </c>
      <c r="S319" s="52">
        <f>S145*(1+'Calculations II'!AS$7)</f>
        <v>0</v>
      </c>
      <c r="T319" s="52">
        <f>T145*(1+'Calculations II'!AT$7)</f>
        <v>0</v>
      </c>
      <c r="U319" s="52">
        <f>U145*(1+'Calculations II'!AU$7)</f>
        <v>0</v>
      </c>
      <c r="V319" s="52">
        <f>V145*(1+'Calculations II'!AV$7)</f>
        <v>0</v>
      </c>
      <c r="W319" s="75">
        <f>W145*(1+'Calculations II'!AW$7)</f>
        <v>0</v>
      </c>
    </row>
    <row r="320" spans="2:23" x14ac:dyDescent="0.2">
      <c r="B320" s="288"/>
      <c r="C320" s="16" t="s">
        <v>25</v>
      </c>
      <c r="D320" s="52">
        <f>D146</f>
        <v>0</v>
      </c>
      <c r="E320" s="52">
        <f t="shared" ref="E320:W320" si="142">E146</f>
        <v>0</v>
      </c>
      <c r="F320" s="52">
        <f t="shared" si="142"/>
        <v>0</v>
      </c>
      <c r="G320" s="52">
        <f t="shared" si="142"/>
        <v>0</v>
      </c>
      <c r="H320" s="52">
        <f t="shared" si="142"/>
        <v>0</v>
      </c>
      <c r="I320" s="52">
        <f t="shared" si="142"/>
        <v>0</v>
      </c>
      <c r="J320" s="52">
        <f t="shared" si="142"/>
        <v>0</v>
      </c>
      <c r="K320" s="52">
        <f t="shared" si="142"/>
        <v>0</v>
      </c>
      <c r="L320" s="52">
        <f t="shared" si="142"/>
        <v>0</v>
      </c>
      <c r="M320" s="52">
        <f t="shared" si="142"/>
        <v>0</v>
      </c>
      <c r="N320" s="52">
        <f t="shared" si="142"/>
        <v>0</v>
      </c>
      <c r="O320" s="52">
        <f t="shared" si="142"/>
        <v>0</v>
      </c>
      <c r="P320" s="52">
        <f t="shared" si="142"/>
        <v>0</v>
      </c>
      <c r="Q320" s="52">
        <f t="shared" si="142"/>
        <v>0</v>
      </c>
      <c r="R320" s="52">
        <f t="shared" si="142"/>
        <v>0</v>
      </c>
      <c r="S320" s="52">
        <f t="shared" si="142"/>
        <v>0</v>
      </c>
      <c r="T320" s="52">
        <f t="shared" si="142"/>
        <v>0</v>
      </c>
      <c r="U320" s="52">
        <f t="shared" si="142"/>
        <v>0</v>
      </c>
      <c r="V320" s="52">
        <f t="shared" si="142"/>
        <v>0</v>
      </c>
      <c r="W320" s="75">
        <f t="shared" si="142"/>
        <v>0</v>
      </c>
    </row>
    <row r="321" spans="2:23" x14ac:dyDescent="0.2">
      <c r="B321" s="288"/>
      <c r="C321" s="16" t="s">
        <v>24</v>
      </c>
      <c r="D321" s="52">
        <f>D147</f>
        <v>0</v>
      </c>
      <c r="E321" s="52">
        <f t="shared" ref="E321:W321" si="143">E147</f>
        <v>0</v>
      </c>
      <c r="F321" s="52">
        <f t="shared" si="143"/>
        <v>0</v>
      </c>
      <c r="G321" s="52">
        <f t="shared" si="143"/>
        <v>0</v>
      </c>
      <c r="H321" s="52">
        <f t="shared" si="143"/>
        <v>0</v>
      </c>
      <c r="I321" s="52">
        <f t="shared" si="143"/>
        <v>0</v>
      </c>
      <c r="J321" s="52">
        <f t="shared" si="143"/>
        <v>0</v>
      </c>
      <c r="K321" s="52">
        <f t="shared" si="143"/>
        <v>0</v>
      </c>
      <c r="L321" s="52">
        <f t="shared" si="143"/>
        <v>0</v>
      </c>
      <c r="M321" s="52">
        <f t="shared" si="143"/>
        <v>0</v>
      </c>
      <c r="N321" s="52">
        <f t="shared" si="143"/>
        <v>0</v>
      </c>
      <c r="O321" s="52">
        <f t="shared" si="143"/>
        <v>0</v>
      </c>
      <c r="P321" s="52">
        <f t="shared" si="143"/>
        <v>0</v>
      </c>
      <c r="Q321" s="52">
        <f t="shared" si="143"/>
        <v>0</v>
      </c>
      <c r="R321" s="52">
        <f t="shared" si="143"/>
        <v>0</v>
      </c>
      <c r="S321" s="52">
        <f t="shared" si="143"/>
        <v>0</v>
      </c>
      <c r="T321" s="52">
        <f t="shared" si="143"/>
        <v>0</v>
      </c>
      <c r="U321" s="52">
        <f t="shared" si="143"/>
        <v>0</v>
      </c>
      <c r="V321" s="52">
        <f t="shared" si="143"/>
        <v>0</v>
      </c>
      <c r="W321" s="75">
        <f t="shared" si="143"/>
        <v>0</v>
      </c>
    </row>
    <row r="322" spans="2:23" ht="16" x14ac:dyDescent="0.2">
      <c r="B322" s="288" t="s">
        <v>46</v>
      </c>
      <c r="C322" s="53" t="s">
        <v>26</v>
      </c>
      <c r="D322" s="52">
        <f>D148*(1+'Calculations II'!AD$6)</f>
        <v>0</v>
      </c>
      <c r="E322" s="52">
        <f>E148*(1+'Calculations II'!AE$6)</f>
        <v>0</v>
      </c>
      <c r="F322" s="52">
        <f>F148*(1+'Calculations II'!AF$6)</f>
        <v>0</v>
      </c>
      <c r="G322" s="52">
        <f>G148*(1+'Calculations II'!AG$6)</f>
        <v>0</v>
      </c>
      <c r="H322" s="52">
        <f>H148*(1+'Calculations II'!AH$6)</f>
        <v>0</v>
      </c>
      <c r="I322" s="52">
        <f>I148*(1+'Calculations II'!AI$6)</f>
        <v>0</v>
      </c>
      <c r="J322" s="52">
        <f>J148*(1+'Calculations II'!AJ$6)</f>
        <v>0</v>
      </c>
      <c r="K322" s="52">
        <f>K148*(1+'Calculations II'!AK$6)</f>
        <v>0</v>
      </c>
      <c r="L322" s="52">
        <f>L148*(1+'Calculations II'!AL$6)</f>
        <v>0</v>
      </c>
      <c r="M322" s="52">
        <f>M148*(1+'Calculations II'!AM$6)</f>
        <v>0</v>
      </c>
      <c r="N322" s="52">
        <f>N148*(1+'Calculations II'!AN$6)</f>
        <v>0</v>
      </c>
      <c r="O322" s="52">
        <f>O148*(1+'Calculations II'!AO$6)</f>
        <v>0</v>
      </c>
      <c r="P322" s="52">
        <f>P148*(1+'Calculations II'!AP$6)</f>
        <v>0</v>
      </c>
      <c r="Q322" s="52">
        <f>Q148*(1+'Calculations II'!AQ$6)</f>
        <v>0</v>
      </c>
      <c r="R322" s="52">
        <f>R148*(1+'Calculations II'!AR$6)</f>
        <v>0</v>
      </c>
      <c r="S322" s="52">
        <f>S148*(1+'Calculations II'!AS$6)</f>
        <v>0</v>
      </c>
      <c r="T322" s="52">
        <f>T148*(1+'Calculations II'!AT$6)</f>
        <v>0</v>
      </c>
      <c r="U322" s="52">
        <f>U148*(1+'Calculations II'!AU$6)</f>
        <v>0</v>
      </c>
      <c r="V322" s="52">
        <f>V148*(1+'Calculations II'!AV$6)</f>
        <v>0</v>
      </c>
      <c r="W322" s="75">
        <f>W148*(1+'Calculations II'!AW$6)</f>
        <v>0</v>
      </c>
    </row>
    <row r="323" spans="2:23" x14ac:dyDescent="0.2">
      <c r="B323" s="288"/>
      <c r="C323" s="16" t="s">
        <v>25</v>
      </c>
      <c r="D323" s="52">
        <f>D149</f>
        <v>0</v>
      </c>
      <c r="E323" s="52">
        <f t="shared" ref="E323:W323" si="144">E149</f>
        <v>0</v>
      </c>
      <c r="F323" s="52">
        <f t="shared" si="144"/>
        <v>0</v>
      </c>
      <c r="G323" s="52">
        <f t="shared" si="144"/>
        <v>0</v>
      </c>
      <c r="H323" s="52">
        <f t="shared" si="144"/>
        <v>0</v>
      </c>
      <c r="I323" s="52">
        <f t="shared" si="144"/>
        <v>0</v>
      </c>
      <c r="J323" s="52">
        <f t="shared" si="144"/>
        <v>0</v>
      </c>
      <c r="K323" s="52">
        <f t="shared" si="144"/>
        <v>0</v>
      </c>
      <c r="L323" s="52">
        <f t="shared" si="144"/>
        <v>0</v>
      </c>
      <c r="M323" s="52">
        <f t="shared" si="144"/>
        <v>0</v>
      </c>
      <c r="N323" s="52">
        <f t="shared" si="144"/>
        <v>0</v>
      </c>
      <c r="O323" s="52">
        <f t="shared" si="144"/>
        <v>0</v>
      </c>
      <c r="P323" s="52">
        <f t="shared" si="144"/>
        <v>0</v>
      </c>
      <c r="Q323" s="52">
        <f t="shared" si="144"/>
        <v>0</v>
      </c>
      <c r="R323" s="52">
        <f t="shared" si="144"/>
        <v>0</v>
      </c>
      <c r="S323" s="52">
        <f t="shared" si="144"/>
        <v>0</v>
      </c>
      <c r="T323" s="52">
        <f t="shared" si="144"/>
        <v>0</v>
      </c>
      <c r="U323" s="52">
        <f t="shared" si="144"/>
        <v>0</v>
      </c>
      <c r="V323" s="52">
        <f t="shared" si="144"/>
        <v>0</v>
      </c>
      <c r="W323" s="75">
        <f t="shared" si="144"/>
        <v>0</v>
      </c>
    </row>
    <row r="324" spans="2:23" x14ac:dyDescent="0.2">
      <c r="B324" s="288"/>
      <c r="C324" s="16" t="s">
        <v>24</v>
      </c>
      <c r="D324" s="52">
        <f>D150</f>
        <v>0</v>
      </c>
      <c r="E324" s="52">
        <f t="shared" ref="E324:W324" si="145">E150</f>
        <v>0</v>
      </c>
      <c r="F324" s="52">
        <f t="shared" si="145"/>
        <v>0</v>
      </c>
      <c r="G324" s="52">
        <f t="shared" si="145"/>
        <v>0</v>
      </c>
      <c r="H324" s="52">
        <f t="shared" si="145"/>
        <v>0</v>
      </c>
      <c r="I324" s="52">
        <f t="shared" si="145"/>
        <v>0</v>
      </c>
      <c r="J324" s="52">
        <f t="shared" si="145"/>
        <v>0</v>
      </c>
      <c r="K324" s="52">
        <f t="shared" si="145"/>
        <v>0</v>
      </c>
      <c r="L324" s="52">
        <f t="shared" si="145"/>
        <v>0</v>
      </c>
      <c r="M324" s="52">
        <f t="shared" si="145"/>
        <v>0</v>
      </c>
      <c r="N324" s="52">
        <f t="shared" si="145"/>
        <v>0</v>
      </c>
      <c r="O324" s="52">
        <f t="shared" si="145"/>
        <v>0</v>
      </c>
      <c r="P324" s="52">
        <f t="shared" si="145"/>
        <v>0</v>
      </c>
      <c r="Q324" s="52">
        <f t="shared" si="145"/>
        <v>0</v>
      </c>
      <c r="R324" s="52">
        <f t="shared" si="145"/>
        <v>0</v>
      </c>
      <c r="S324" s="52">
        <f t="shared" si="145"/>
        <v>0</v>
      </c>
      <c r="T324" s="52">
        <f t="shared" si="145"/>
        <v>0</v>
      </c>
      <c r="U324" s="52">
        <f t="shared" si="145"/>
        <v>0</v>
      </c>
      <c r="V324" s="52">
        <f t="shared" si="145"/>
        <v>0</v>
      </c>
      <c r="W324" s="75">
        <f t="shared" si="145"/>
        <v>0</v>
      </c>
    </row>
    <row r="325" spans="2:23" ht="16" x14ac:dyDescent="0.2">
      <c r="B325" s="288" t="s">
        <v>47</v>
      </c>
      <c r="C325" s="53" t="s">
        <v>26</v>
      </c>
      <c r="D325" s="52">
        <f>D151*(1+'Calculations II'!AD$7)</f>
        <v>0</v>
      </c>
      <c r="E325" s="52">
        <f>E151*(1+'Calculations II'!AE$7)</f>
        <v>0</v>
      </c>
      <c r="F325" s="52">
        <f>F151*(1+'Calculations II'!AF$7)</f>
        <v>0</v>
      </c>
      <c r="G325" s="52">
        <f>G151*(1+'Calculations II'!AG$7)</f>
        <v>0</v>
      </c>
      <c r="H325" s="52">
        <f>H151*(1+'Calculations II'!AH$7)</f>
        <v>0</v>
      </c>
      <c r="I325" s="52">
        <f>I151*(1+'Calculations II'!AI$7)</f>
        <v>0</v>
      </c>
      <c r="J325" s="52">
        <f>J151*(1+'Calculations II'!AJ$7)</f>
        <v>0</v>
      </c>
      <c r="K325" s="52">
        <f>K151*(1+'Calculations II'!AK$7)</f>
        <v>0</v>
      </c>
      <c r="L325" s="52">
        <f>L151*(1+'Calculations II'!AL$7)</f>
        <v>0</v>
      </c>
      <c r="M325" s="52">
        <f>M151*(1+'Calculations II'!AM$7)</f>
        <v>0</v>
      </c>
      <c r="N325" s="52">
        <f>N151*(1+'Calculations II'!AN$7)</f>
        <v>0</v>
      </c>
      <c r="O325" s="52">
        <f>O151*(1+'Calculations II'!AO$7)</f>
        <v>0</v>
      </c>
      <c r="P325" s="52">
        <f>P151*(1+'Calculations II'!AP$7)</f>
        <v>0</v>
      </c>
      <c r="Q325" s="52">
        <f>Q151*(1+'Calculations II'!AQ$7)</f>
        <v>0</v>
      </c>
      <c r="R325" s="52">
        <f>R151*(1+'Calculations II'!AR$7)</f>
        <v>0</v>
      </c>
      <c r="S325" s="52">
        <f>S151*(1+'Calculations II'!AS$7)</f>
        <v>0</v>
      </c>
      <c r="T325" s="52">
        <f>T151*(1+'Calculations II'!AT$7)</f>
        <v>0</v>
      </c>
      <c r="U325" s="52">
        <f>U151*(1+'Calculations II'!AU$7)</f>
        <v>0</v>
      </c>
      <c r="V325" s="52">
        <f>V151*(1+'Calculations II'!AV$7)</f>
        <v>0</v>
      </c>
      <c r="W325" s="75">
        <f>W151*(1+'Calculations II'!AW$7)</f>
        <v>0</v>
      </c>
    </row>
    <row r="326" spans="2:23" x14ac:dyDescent="0.2">
      <c r="B326" s="288"/>
      <c r="C326" s="16" t="s">
        <v>25</v>
      </c>
      <c r="D326" s="52">
        <f>D152</f>
        <v>0</v>
      </c>
      <c r="E326" s="52">
        <f t="shared" ref="E326:W326" si="146">E152</f>
        <v>0</v>
      </c>
      <c r="F326" s="52">
        <f t="shared" si="146"/>
        <v>0</v>
      </c>
      <c r="G326" s="52">
        <f t="shared" si="146"/>
        <v>0</v>
      </c>
      <c r="H326" s="52">
        <f t="shared" si="146"/>
        <v>0</v>
      </c>
      <c r="I326" s="52">
        <f t="shared" si="146"/>
        <v>0</v>
      </c>
      <c r="J326" s="52">
        <f t="shared" si="146"/>
        <v>0</v>
      </c>
      <c r="K326" s="52">
        <f t="shared" si="146"/>
        <v>0</v>
      </c>
      <c r="L326" s="52">
        <f t="shared" si="146"/>
        <v>0</v>
      </c>
      <c r="M326" s="52">
        <f t="shared" si="146"/>
        <v>0</v>
      </c>
      <c r="N326" s="52">
        <f t="shared" si="146"/>
        <v>0</v>
      </c>
      <c r="O326" s="52">
        <f t="shared" si="146"/>
        <v>0</v>
      </c>
      <c r="P326" s="52">
        <f t="shared" si="146"/>
        <v>0</v>
      </c>
      <c r="Q326" s="52">
        <f t="shared" si="146"/>
        <v>0</v>
      </c>
      <c r="R326" s="52">
        <f t="shared" si="146"/>
        <v>0</v>
      </c>
      <c r="S326" s="52">
        <f t="shared" si="146"/>
        <v>0</v>
      </c>
      <c r="T326" s="52">
        <f t="shared" si="146"/>
        <v>0</v>
      </c>
      <c r="U326" s="52">
        <f t="shared" si="146"/>
        <v>0</v>
      </c>
      <c r="V326" s="52">
        <f t="shared" si="146"/>
        <v>0</v>
      </c>
      <c r="W326" s="75">
        <f t="shared" si="146"/>
        <v>0</v>
      </c>
    </row>
    <row r="327" spans="2:23" x14ac:dyDescent="0.2">
      <c r="B327" s="288"/>
      <c r="C327" s="16" t="s">
        <v>24</v>
      </c>
      <c r="D327" s="52">
        <f>D153</f>
        <v>0</v>
      </c>
      <c r="E327" s="52">
        <f t="shared" ref="E327:W327" si="147">E153</f>
        <v>0</v>
      </c>
      <c r="F327" s="52">
        <f t="shared" si="147"/>
        <v>0</v>
      </c>
      <c r="G327" s="52">
        <f t="shared" si="147"/>
        <v>0</v>
      </c>
      <c r="H327" s="52">
        <f t="shared" si="147"/>
        <v>0</v>
      </c>
      <c r="I327" s="52">
        <f t="shared" si="147"/>
        <v>0</v>
      </c>
      <c r="J327" s="52">
        <f t="shared" si="147"/>
        <v>0</v>
      </c>
      <c r="K327" s="52">
        <f t="shared" si="147"/>
        <v>0</v>
      </c>
      <c r="L327" s="52">
        <f t="shared" si="147"/>
        <v>0</v>
      </c>
      <c r="M327" s="52">
        <f t="shared" si="147"/>
        <v>0</v>
      </c>
      <c r="N327" s="52">
        <f t="shared" si="147"/>
        <v>0</v>
      </c>
      <c r="O327" s="52">
        <f t="shared" si="147"/>
        <v>0</v>
      </c>
      <c r="P327" s="52">
        <f t="shared" si="147"/>
        <v>0</v>
      </c>
      <c r="Q327" s="52">
        <f t="shared" si="147"/>
        <v>0</v>
      </c>
      <c r="R327" s="52">
        <f t="shared" si="147"/>
        <v>0</v>
      </c>
      <c r="S327" s="52">
        <f t="shared" si="147"/>
        <v>0</v>
      </c>
      <c r="T327" s="52">
        <f t="shared" si="147"/>
        <v>0</v>
      </c>
      <c r="U327" s="52">
        <f t="shared" si="147"/>
        <v>0</v>
      </c>
      <c r="V327" s="52">
        <f t="shared" si="147"/>
        <v>0</v>
      </c>
      <c r="W327" s="75">
        <f t="shared" si="147"/>
        <v>0</v>
      </c>
    </row>
    <row r="328" spans="2:23" ht="16" x14ac:dyDescent="0.2">
      <c r="B328" s="288" t="s">
        <v>48</v>
      </c>
      <c r="C328" s="53" t="s">
        <v>26</v>
      </c>
      <c r="D328" s="52">
        <f>D154*(1+'Calculations II'!AD$6)</f>
        <v>0</v>
      </c>
      <c r="E328" s="52">
        <f>E154*(1+'Calculations II'!AE$6)</f>
        <v>0</v>
      </c>
      <c r="F328" s="52">
        <f>F154*(1+'Calculations II'!AF$6)</f>
        <v>0</v>
      </c>
      <c r="G328" s="52">
        <f>G154*(1+'Calculations II'!AG$6)</f>
        <v>0</v>
      </c>
      <c r="H328" s="52">
        <f>H154*(1+'Calculations II'!AH$6)</f>
        <v>0</v>
      </c>
      <c r="I328" s="52">
        <f>I154*(1+'Calculations II'!AI$6)</f>
        <v>0</v>
      </c>
      <c r="J328" s="52">
        <f>J154*(1+'Calculations II'!AJ$6)</f>
        <v>0</v>
      </c>
      <c r="K328" s="52">
        <f>K154*(1+'Calculations II'!AK$6)</f>
        <v>0</v>
      </c>
      <c r="L328" s="52">
        <f>L154*(1+'Calculations II'!AL$6)</f>
        <v>0</v>
      </c>
      <c r="M328" s="52">
        <f>M154*(1+'Calculations II'!AM$6)</f>
        <v>0</v>
      </c>
      <c r="N328" s="52">
        <f>N154*(1+'Calculations II'!AN$6)</f>
        <v>0</v>
      </c>
      <c r="O328" s="52">
        <f>O154*(1+'Calculations II'!AO$6)</f>
        <v>0</v>
      </c>
      <c r="P328" s="52">
        <f>P154*(1+'Calculations II'!AP$6)</f>
        <v>0</v>
      </c>
      <c r="Q328" s="52">
        <f>Q154*(1+'Calculations II'!AQ$6)</f>
        <v>0</v>
      </c>
      <c r="R328" s="52">
        <f>R154*(1+'Calculations II'!AR$6)</f>
        <v>0</v>
      </c>
      <c r="S328" s="52">
        <f>S154*(1+'Calculations II'!AS$6)</f>
        <v>0</v>
      </c>
      <c r="T328" s="52">
        <f>T154*(1+'Calculations II'!AT$6)</f>
        <v>0</v>
      </c>
      <c r="U328" s="52">
        <f>U154*(1+'Calculations II'!AU$6)</f>
        <v>0</v>
      </c>
      <c r="V328" s="52">
        <f>V154*(1+'Calculations II'!AV$6)</f>
        <v>0</v>
      </c>
      <c r="W328" s="75">
        <f>W154*(1+'Calculations II'!AW$6)</f>
        <v>0</v>
      </c>
    </row>
    <row r="329" spans="2:23" x14ac:dyDescent="0.2">
      <c r="B329" s="288"/>
      <c r="C329" s="16" t="s">
        <v>25</v>
      </c>
      <c r="D329" s="52">
        <f>D155</f>
        <v>0</v>
      </c>
      <c r="E329" s="52">
        <f t="shared" ref="E329:W329" si="148">E155</f>
        <v>0</v>
      </c>
      <c r="F329" s="52">
        <f t="shared" si="148"/>
        <v>0</v>
      </c>
      <c r="G329" s="52">
        <f t="shared" si="148"/>
        <v>0</v>
      </c>
      <c r="H329" s="52">
        <f t="shared" si="148"/>
        <v>0</v>
      </c>
      <c r="I329" s="52">
        <f t="shared" si="148"/>
        <v>0</v>
      </c>
      <c r="J329" s="52">
        <f t="shared" si="148"/>
        <v>0</v>
      </c>
      <c r="K329" s="52">
        <f t="shared" si="148"/>
        <v>0</v>
      </c>
      <c r="L329" s="52">
        <f t="shared" si="148"/>
        <v>0</v>
      </c>
      <c r="M329" s="52">
        <f t="shared" si="148"/>
        <v>0</v>
      </c>
      <c r="N329" s="52">
        <f t="shared" si="148"/>
        <v>0</v>
      </c>
      <c r="O329" s="52">
        <f t="shared" si="148"/>
        <v>0</v>
      </c>
      <c r="P329" s="52">
        <f t="shared" si="148"/>
        <v>0</v>
      </c>
      <c r="Q329" s="52">
        <f t="shared" si="148"/>
        <v>0</v>
      </c>
      <c r="R329" s="52">
        <f t="shared" si="148"/>
        <v>0</v>
      </c>
      <c r="S329" s="52">
        <f t="shared" si="148"/>
        <v>0</v>
      </c>
      <c r="T329" s="52">
        <f t="shared" si="148"/>
        <v>0</v>
      </c>
      <c r="U329" s="52">
        <f t="shared" si="148"/>
        <v>0</v>
      </c>
      <c r="V329" s="52">
        <f t="shared" si="148"/>
        <v>0</v>
      </c>
      <c r="W329" s="75">
        <f t="shared" si="148"/>
        <v>0</v>
      </c>
    </row>
    <row r="330" spans="2:23" x14ac:dyDescent="0.2">
      <c r="B330" s="288"/>
      <c r="C330" s="16" t="s">
        <v>24</v>
      </c>
      <c r="D330" s="52">
        <f>D156</f>
        <v>0</v>
      </c>
      <c r="E330" s="52">
        <f t="shared" ref="E330:W330" si="149">E156</f>
        <v>0</v>
      </c>
      <c r="F330" s="52">
        <f t="shared" si="149"/>
        <v>0</v>
      </c>
      <c r="G330" s="52">
        <f t="shared" si="149"/>
        <v>0</v>
      </c>
      <c r="H330" s="52">
        <f t="shared" si="149"/>
        <v>0</v>
      </c>
      <c r="I330" s="52">
        <f t="shared" si="149"/>
        <v>0</v>
      </c>
      <c r="J330" s="52">
        <f t="shared" si="149"/>
        <v>0</v>
      </c>
      <c r="K330" s="52">
        <f t="shared" si="149"/>
        <v>0</v>
      </c>
      <c r="L330" s="52">
        <f t="shared" si="149"/>
        <v>0</v>
      </c>
      <c r="M330" s="52">
        <f t="shared" si="149"/>
        <v>0</v>
      </c>
      <c r="N330" s="52">
        <f t="shared" si="149"/>
        <v>0</v>
      </c>
      <c r="O330" s="52">
        <f t="shared" si="149"/>
        <v>0</v>
      </c>
      <c r="P330" s="52">
        <f t="shared" si="149"/>
        <v>0</v>
      </c>
      <c r="Q330" s="52">
        <f t="shared" si="149"/>
        <v>0</v>
      </c>
      <c r="R330" s="52">
        <f t="shared" si="149"/>
        <v>0</v>
      </c>
      <c r="S330" s="52">
        <f t="shared" si="149"/>
        <v>0</v>
      </c>
      <c r="T330" s="52">
        <f t="shared" si="149"/>
        <v>0</v>
      </c>
      <c r="U330" s="52">
        <f t="shared" si="149"/>
        <v>0</v>
      </c>
      <c r="V330" s="52">
        <f t="shared" si="149"/>
        <v>0</v>
      </c>
      <c r="W330" s="75">
        <f t="shared" si="149"/>
        <v>0</v>
      </c>
    </row>
    <row r="331" spans="2:23" ht="16" x14ac:dyDescent="0.2">
      <c r="B331" s="288" t="s">
        <v>49</v>
      </c>
      <c r="C331" s="53" t="s">
        <v>26</v>
      </c>
      <c r="D331" s="52">
        <f>D157*(1+'Calculations II'!AD$7)</f>
        <v>0</v>
      </c>
      <c r="E331" s="52">
        <f>E157*(1+'Calculations II'!AE$7)</f>
        <v>0</v>
      </c>
      <c r="F331" s="52">
        <f>F157*(1+'Calculations II'!AF$7)</f>
        <v>0</v>
      </c>
      <c r="G331" s="52">
        <f>G157*(1+'Calculations II'!AG$7)</f>
        <v>0</v>
      </c>
      <c r="H331" s="52">
        <f>H157*(1+'Calculations II'!AH$7)</f>
        <v>0</v>
      </c>
      <c r="I331" s="52">
        <f>I157*(1+'Calculations II'!AI$7)</f>
        <v>0</v>
      </c>
      <c r="J331" s="52">
        <f>J157*(1+'Calculations II'!AJ$7)</f>
        <v>0</v>
      </c>
      <c r="K331" s="52">
        <f>K157*(1+'Calculations II'!AK$7)</f>
        <v>0</v>
      </c>
      <c r="L331" s="52">
        <f>L157*(1+'Calculations II'!AL$7)</f>
        <v>0</v>
      </c>
      <c r="M331" s="52">
        <f>M157*(1+'Calculations II'!AM$7)</f>
        <v>0</v>
      </c>
      <c r="N331" s="52">
        <f>N157*(1+'Calculations II'!AN$7)</f>
        <v>0</v>
      </c>
      <c r="O331" s="52">
        <f>O157*(1+'Calculations II'!AO$7)</f>
        <v>0</v>
      </c>
      <c r="P331" s="52">
        <f>P157*(1+'Calculations II'!AP$7)</f>
        <v>0</v>
      </c>
      <c r="Q331" s="52">
        <f>Q157*(1+'Calculations II'!AQ$7)</f>
        <v>0</v>
      </c>
      <c r="R331" s="52">
        <f>R157*(1+'Calculations II'!AR$7)</f>
        <v>0</v>
      </c>
      <c r="S331" s="52">
        <f>S157*(1+'Calculations II'!AS$7)</f>
        <v>0</v>
      </c>
      <c r="T331" s="52">
        <f>T157*(1+'Calculations II'!AT$7)</f>
        <v>0</v>
      </c>
      <c r="U331" s="52">
        <f>U157*(1+'Calculations II'!AU$7)</f>
        <v>0</v>
      </c>
      <c r="V331" s="52">
        <f>V157*(1+'Calculations II'!AV$7)</f>
        <v>0</v>
      </c>
      <c r="W331" s="75">
        <f>W157*(1+'Calculations II'!AW$7)</f>
        <v>0</v>
      </c>
    </row>
    <row r="332" spans="2:23" x14ac:dyDescent="0.2">
      <c r="B332" s="288"/>
      <c r="C332" s="16" t="s">
        <v>25</v>
      </c>
      <c r="D332" s="52">
        <f>D158</f>
        <v>0</v>
      </c>
      <c r="E332" s="52">
        <f t="shared" ref="E332:W332" si="150">E158</f>
        <v>0</v>
      </c>
      <c r="F332" s="52">
        <f t="shared" si="150"/>
        <v>0</v>
      </c>
      <c r="G332" s="52">
        <f t="shared" si="150"/>
        <v>0</v>
      </c>
      <c r="H332" s="52">
        <f t="shared" si="150"/>
        <v>0</v>
      </c>
      <c r="I332" s="52">
        <f t="shared" si="150"/>
        <v>0</v>
      </c>
      <c r="J332" s="52">
        <f t="shared" si="150"/>
        <v>0</v>
      </c>
      <c r="K332" s="52">
        <f t="shared" si="150"/>
        <v>0</v>
      </c>
      <c r="L332" s="52">
        <f t="shared" si="150"/>
        <v>0</v>
      </c>
      <c r="M332" s="52">
        <f t="shared" si="150"/>
        <v>0</v>
      </c>
      <c r="N332" s="52">
        <f t="shared" si="150"/>
        <v>0</v>
      </c>
      <c r="O332" s="52">
        <f t="shared" si="150"/>
        <v>0</v>
      </c>
      <c r="P332" s="52">
        <f t="shared" si="150"/>
        <v>0</v>
      </c>
      <c r="Q332" s="52">
        <f t="shared" si="150"/>
        <v>0</v>
      </c>
      <c r="R332" s="52">
        <f t="shared" si="150"/>
        <v>0</v>
      </c>
      <c r="S332" s="52">
        <f t="shared" si="150"/>
        <v>0</v>
      </c>
      <c r="T332" s="52">
        <f t="shared" si="150"/>
        <v>0</v>
      </c>
      <c r="U332" s="52">
        <f t="shared" si="150"/>
        <v>0</v>
      </c>
      <c r="V332" s="52">
        <f t="shared" si="150"/>
        <v>0</v>
      </c>
      <c r="W332" s="75">
        <f t="shared" si="150"/>
        <v>0</v>
      </c>
    </row>
    <row r="333" spans="2:23" x14ac:dyDescent="0.2">
      <c r="B333" s="288"/>
      <c r="C333" s="16" t="s">
        <v>24</v>
      </c>
      <c r="D333" s="52">
        <f>D159</f>
        <v>0</v>
      </c>
      <c r="E333" s="52">
        <f t="shared" ref="E333:W333" si="151">E159</f>
        <v>0</v>
      </c>
      <c r="F333" s="52">
        <f t="shared" si="151"/>
        <v>0</v>
      </c>
      <c r="G333" s="52">
        <f t="shared" si="151"/>
        <v>0</v>
      </c>
      <c r="H333" s="52">
        <f t="shared" si="151"/>
        <v>0</v>
      </c>
      <c r="I333" s="52">
        <f t="shared" si="151"/>
        <v>0</v>
      </c>
      <c r="J333" s="52">
        <f t="shared" si="151"/>
        <v>0</v>
      </c>
      <c r="K333" s="52">
        <f t="shared" si="151"/>
        <v>0</v>
      </c>
      <c r="L333" s="52">
        <f t="shared" si="151"/>
        <v>0</v>
      </c>
      <c r="M333" s="52">
        <f t="shared" si="151"/>
        <v>0</v>
      </c>
      <c r="N333" s="52">
        <f t="shared" si="151"/>
        <v>0</v>
      </c>
      <c r="O333" s="52">
        <f t="shared" si="151"/>
        <v>0</v>
      </c>
      <c r="P333" s="52">
        <f t="shared" si="151"/>
        <v>0</v>
      </c>
      <c r="Q333" s="52">
        <f t="shared" si="151"/>
        <v>0</v>
      </c>
      <c r="R333" s="52">
        <f t="shared" si="151"/>
        <v>0</v>
      </c>
      <c r="S333" s="52">
        <f t="shared" si="151"/>
        <v>0</v>
      </c>
      <c r="T333" s="52">
        <f t="shared" si="151"/>
        <v>0</v>
      </c>
      <c r="U333" s="52">
        <f t="shared" si="151"/>
        <v>0</v>
      </c>
      <c r="V333" s="52">
        <f t="shared" si="151"/>
        <v>0</v>
      </c>
      <c r="W333" s="75">
        <f t="shared" si="151"/>
        <v>0</v>
      </c>
    </row>
    <row r="334" spans="2:23" ht="16" x14ac:dyDescent="0.2">
      <c r="B334" s="288" t="s">
        <v>50</v>
      </c>
      <c r="C334" s="53" t="s">
        <v>26</v>
      </c>
      <c r="D334" s="52">
        <f>D160*(1+'Calculations II'!AD$6)</f>
        <v>0</v>
      </c>
      <c r="E334" s="52">
        <f>E160*(1+'Calculations II'!AE$6)</f>
        <v>0</v>
      </c>
      <c r="F334" s="52">
        <f>F160*(1+'Calculations II'!AF$6)</f>
        <v>0</v>
      </c>
      <c r="G334" s="52">
        <f>G160*(1+'Calculations II'!AG$6)</f>
        <v>0</v>
      </c>
      <c r="H334" s="52">
        <f>H160*(1+'Calculations II'!AH$6)</f>
        <v>0</v>
      </c>
      <c r="I334" s="52">
        <f>I160*(1+'Calculations II'!AI$6)</f>
        <v>0</v>
      </c>
      <c r="J334" s="52">
        <f>J160*(1+'Calculations II'!AJ$6)</f>
        <v>0</v>
      </c>
      <c r="K334" s="52">
        <f>K160*(1+'Calculations II'!AK$6)</f>
        <v>0</v>
      </c>
      <c r="L334" s="52">
        <f>L160*(1+'Calculations II'!AL$6)</f>
        <v>0</v>
      </c>
      <c r="M334" s="52">
        <f>M160*(1+'Calculations II'!AM$6)</f>
        <v>0</v>
      </c>
      <c r="N334" s="52">
        <f>N160*(1+'Calculations II'!AN$6)</f>
        <v>0</v>
      </c>
      <c r="O334" s="52">
        <f>O160*(1+'Calculations II'!AO$6)</f>
        <v>0</v>
      </c>
      <c r="P334" s="52">
        <f>P160*(1+'Calculations II'!AP$6)</f>
        <v>0</v>
      </c>
      <c r="Q334" s="52">
        <f>Q160*(1+'Calculations II'!AQ$6)</f>
        <v>0</v>
      </c>
      <c r="R334" s="52">
        <f>R160*(1+'Calculations II'!AR$6)</f>
        <v>0</v>
      </c>
      <c r="S334" s="52">
        <f>S160*(1+'Calculations II'!AS$6)</f>
        <v>0</v>
      </c>
      <c r="T334" s="52">
        <f>T160*(1+'Calculations II'!AT$6)</f>
        <v>0</v>
      </c>
      <c r="U334" s="52">
        <f>U160*(1+'Calculations II'!AU$6)</f>
        <v>0</v>
      </c>
      <c r="V334" s="52">
        <f>V160*(1+'Calculations II'!AV$6)</f>
        <v>0</v>
      </c>
      <c r="W334" s="75">
        <f>W160*(1+'Calculations II'!AW$6)</f>
        <v>0</v>
      </c>
    </row>
    <row r="335" spans="2:23" x14ac:dyDescent="0.2">
      <c r="B335" s="288"/>
      <c r="C335" s="16" t="s">
        <v>25</v>
      </c>
      <c r="D335" s="52">
        <f>D161</f>
        <v>0</v>
      </c>
      <c r="E335" s="52">
        <f t="shared" ref="E335:W335" si="152">E161</f>
        <v>0</v>
      </c>
      <c r="F335" s="52">
        <f t="shared" si="152"/>
        <v>0</v>
      </c>
      <c r="G335" s="52">
        <f t="shared" si="152"/>
        <v>0</v>
      </c>
      <c r="H335" s="52">
        <f t="shared" si="152"/>
        <v>0</v>
      </c>
      <c r="I335" s="52">
        <f t="shared" si="152"/>
        <v>0</v>
      </c>
      <c r="J335" s="52">
        <f t="shared" si="152"/>
        <v>0</v>
      </c>
      <c r="K335" s="52">
        <f t="shared" si="152"/>
        <v>0</v>
      </c>
      <c r="L335" s="52">
        <f t="shared" si="152"/>
        <v>0</v>
      </c>
      <c r="M335" s="52">
        <f t="shared" si="152"/>
        <v>0</v>
      </c>
      <c r="N335" s="52">
        <f t="shared" si="152"/>
        <v>0</v>
      </c>
      <c r="O335" s="52">
        <f t="shared" si="152"/>
        <v>0</v>
      </c>
      <c r="P335" s="52">
        <f t="shared" si="152"/>
        <v>0</v>
      </c>
      <c r="Q335" s="52">
        <f t="shared" si="152"/>
        <v>0</v>
      </c>
      <c r="R335" s="52">
        <f t="shared" si="152"/>
        <v>0</v>
      </c>
      <c r="S335" s="52">
        <f t="shared" si="152"/>
        <v>0</v>
      </c>
      <c r="T335" s="52">
        <f t="shared" si="152"/>
        <v>0</v>
      </c>
      <c r="U335" s="52">
        <f t="shared" si="152"/>
        <v>0</v>
      </c>
      <c r="V335" s="52">
        <f t="shared" si="152"/>
        <v>0</v>
      </c>
      <c r="W335" s="75">
        <f t="shared" si="152"/>
        <v>0</v>
      </c>
    </row>
    <row r="336" spans="2:23" x14ac:dyDescent="0.2">
      <c r="B336" s="288"/>
      <c r="C336" s="16" t="s">
        <v>24</v>
      </c>
      <c r="D336" s="52">
        <f>D162</f>
        <v>0</v>
      </c>
      <c r="E336" s="52">
        <f t="shared" ref="E336:W336" si="153">E162</f>
        <v>0</v>
      </c>
      <c r="F336" s="52">
        <f t="shared" si="153"/>
        <v>0</v>
      </c>
      <c r="G336" s="52">
        <f t="shared" si="153"/>
        <v>0</v>
      </c>
      <c r="H336" s="52">
        <f t="shared" si="153"/>
        <v>0</v>
      </c>
      <c r="I336" s="52">
        <f t="shared" si="153"/>
        <v>0</v>
      </c>
      <c r="J336" s="52">
        <f t="shared" si="153"/>
        <v>0</v>
      </c>
      <c r="K336" s="52">
        <f t="shared" si="153"/>
        <v>0</v>
      </c>
      <c r="L336" s="52">
        <f t="shared" si="153"/>
        <v>0</v>
      </c>
      <c r="M336" s="52">
        <f t="shared" si="153"/>
        <v>0</v>
      </c>
      <c r="N336" s="52">
        <f t="shared" si="153"/>
        <v>0</v>
      </c>
      <c r="O336" s="52">
        <f t="shared" si="153"/>
        <v>0</v>
      </c>
      <c r="P336" s="52">
        <f t="shared" si="153"/>
        <v>0</v>
      </c>
      <c r="Q336" s="52">
        <f t="shared" si="153"/>
        <v>0</v>
      </c>
      <c r="R336" s="52">
        <f t="shared" si="153"/>
        <v>0</v>
      </c>
      <c r="S336" s="52">
        <f t="shared" si="153"/>
        <v>0</v>
      </c>
      <c r="T336" s="52">
        <f t="shared" si="153"/>
        <v>0</v>
      </c>
      <c r="U336" s="52">
        <f t="shared" si="153"/>
        <v>0</v>
      </c>
      <c r="V336" s="52">
        <f t="shared" si="153"/>
        <v>0</v>
      </c>
      <c r="W336" s="75">
        <f t="shared" si="153"/>
        <v>0</v>
      </c>
    </row>
    <row r="337" spans="2:23" ht="16" x14ac:dyDescent="0.2">
      <c r="B337" s="288" t="s">
        <v>51</v>
      </c>
      <c r="C337" s="53" t="s">
        <v>26</v>
      </c>
      <c r="D337" s="52">
        <f>D163*(1+'Calculations II'!AD$7)</f>
        <v>0</v>
      </c>
      <c r="E337" s="52">
        <f>E163*(1+'Calculations II'!AE$7)</f>
        <v>0</v>
      </c>
      <c r="F337" s="52">
        <f>F163*(1+'Calculations II'!AF$7)</f>
        <v>0</v>
      </c>
      <c r="G337" s="52">
        <f>G163*(1+'Calculations II'!AG$7)</f>
        <v>0</v>
      </c>
      <c r="H337" s="52">
        <f>H163*(1+'Calculations II'!AH$7)</f>
        <v>0</v>
      </c>
      <c r="I337" s="52">
        <f>I163*(1+'Calculations II'!AI$7)</f>
        <v>0</v>
      </c>
      <c r="J337" s="52">
        <f>J163*(1+'Calculations II'!AJ$7)</f>
        <v>0</v>
      </c>
      <c r="K337" s="52">
        <f>K163*(1+'Calculations II'!AK$7)</f>
        <v>0</v>
      </c>
      <c r="L337" s="52">
        <f>L163*(1+'Calculations II'!AL$7)</f>
        <v>0</v>
      </c>
      <c r="M337" s="52">
        <f>M163*(1+'Calculations II'!AM$7)</f>
        <v>0</v>
      </c>
      <c r="N337" s="52">
        <f>N163*(1+'Calculations II'!AN$7)</f>
        <v>0</v>
      </c>
      <c r="O337" s="52">
        <f>O163*(1+'Calculations II'!AO$7)</f>
        <v>0</v>
      </c>
      <c r="P337" s="52">
        <f>P163*(1+'Calculations II'!AP$7)</f>
        <v>0</v>
      </c>
      <c r="Q337" s="52">
        <f>Q163*(1+'Calculations II'!AQ$7)</f>
        <v>0</v>
      </c>
      <c r="R337" s="52">
        <f>R163*(1+'Calculations II'!AR$7)</f>
        <v>0</v>
      </c>
      <c r="S337" s="52">
        <f>S163*(1+'Calculations II'!AS$7)</f>
        <v>0</v>
      </c>
      <c r="T337" s="52">
        <f>T163*(1+'Calculations II'!AT$7)</f>
        <v>0</v>
      </c>
      <c r="U337" s="52">
        <f>U163*(1+'Calculations II'!AU$7)</f>
        <v>0</v>
      </c>
      <c r="V337" s="52">
        <f>V163*(1+'Calculations II'!AV$7)</f>
        <v>0</v>
      </c>
      <c r="W337" s="75">
        <f>W163*(1+'Calculations II'!AW$7)</f>
        <v>0</v>
      </c>
    </row>
    <row r="338" spans="2:23" x14ac:dyDescent="0.2">
      <c r="B338" s="288"/>
      <c r="C338" s="16" t="s">
        <v>25</v>
      </c>
      <c r="D338" s="52">
        <f>D164</f>
        <v>0</v>
      </c>
      <c r="E338" s="52">
        <f t="shared" ref="E338:W338" si="154">E164</f>
        <v>0</v>
      </c>
      <c r="F338" s="52">
        <f t="shared" si="154"/>
        <v>0</v>
      </c>
      <c r="G338" s="52">
        <f t="shared" si="154"/>
        <v>0</v>
      </c>
      <c r="H338" s="52">
        <f t="shared" si="154"/>
        <v>0</v>
      </c>
      <c r="I338" s="52">
        <f t="shared" si="154"/>
        <v>0</v>
      </c>
      <c r="J338" s="52">
        <f t="shared" si="154"/>
        <v>0</v>
      </c>
      <c r="K338" s="52">
        <f t="shared" si="154"/>
        <v>0</v>
      </c>
      <c r="L338" s="52">
        <f t="shared" si="154"/>
        <v>0</v>
      </c>
      <c r="M338" s="52">
        <f t="shared" si="154"/>
        <v>0</v>
      </c>
      <c r="N338" s="52">
        <f t="shared" si="154"/>
        <v>0</v>
      </c>
      <c r="O338" s="52">
        <f t="shared" si="154"/>
        <v>0</v>
      </c>
      <c r="P338" s="52">
        <f t="shared" si="154"/>
        <v>0</v>
      </c>
      <c r="Q338" s="52">
        <f t="shared" si="154"/>
        <v>0</v>
      </c>
      <c r="R338" s="52">
        <f t="shared" si="154"/>
        <v>0</v>
      </c>
      <c r="S338" s="52">
        <f t="shared" si="154"/>
        <v>0</v>
      </c>
      <c r="T338" s="52">
        <f t="shared" si="154"/>
        <v>0</v>
      </c>
      <c r="U338" s="52">
        <f t="shared" si="154"/>
        <v>0</v>
      </c>
      <c r="V338" s="52">
        <f t="shared" si="154"/>
        <v>0</v>
      </c>
      <c r="W338" s="75">
        <f t="shared" si="154"/>
        <v>0</v>
      </c>
    </row>
    <row r="339" spans="2:23" x14ac:dyDescent="0.2">
      <c r="B339" s="288"/>
      <c r="C339" s="16" t="s">
        <v>24</v>
      </c>
      <c r="D339" s="52">
        <f>D165</f>
        <v>0</v>
      </c>
      <c r="E339" s="52">
        <f t="shared" ref="E339:W339" si="155">E165</f>
        <v>0</v>
      </c>
      <c r="F339" s="52">
        <f t="shared" si="155"/>
        <v>0</v>
      </c>
      <c r="G339" s="52">
        <f t="shared" si="155"/>
        <v>0</v>
      </c>
      <c r="H339" s="52">
        <f t="shared" si="155"/>
        <v>0</v>
      </c>
      <c r="I339" s="52">
        <f t="shared" si="155"/>
        <v>0</v>
      </c>
      <c r="J339" s="52">
        <f t="shared" si="155"/>
        <v>0</v>
      </c>
      <c r="K339" s="52">
        <f t="shared" si="155"/>
        <v>0</v>
      </c>
      <c r="L339" s="52">
        <f t="shared" si="155"/>
        <v>0</v>
      </c>
      <c r="M339" s="52">
        <f t="shared" si="155"/>
        <v>0</v>
      </c>
      <c r="N339" s="52">
        <f t="shared" si="155"/>
        <v>0</v>
      </c>
      <c r="O339" s="52">
        <f t="shared" si="155"/>
        <v>0</v>
      </c>
      <c r="P339" s="52">
        <f t="shared" si="155"/>
        <v>0</v>
      </c>
      <c r="Q339" s="52">
        <f t="shared" si="155"/>
        <v>0</v>
      </c>
      <c r="R339" s="52">
        <f t="shared" si="155"/>
        <v>0</v>
      </c>
      <c r="S339" s="52">
        <f t="shared" si="155"/>
        <v>0</v>
      </c>
      <c r="T339" s="52">
        <f t="shared" si="155"/>
        <v>0</v>
      </c>
      <c r="U339" s="52">
        <f t="shared" si="155"/>
        <v>0</v>
      </c>
      <c r="V339" s="52">
        <f t="shared" si="155"/>
        <v>0</v>
      </c>
      <c r="W339" s="75">
        <f t="shared" si="155"/>
        <v>0</v>
      </c>
    </row>
    <row r="340" spans="2:23" ht="16" x14ac:dyDescent="0.2">
      <c r="B340" s="288" t="s">
        <v>52</v>
      </c>
      <c r="C340" s="53" t="s">
        <v>26</v>
      </c>
      <c r="D340" s="52">
        <f>D166*(1+'Calculations II'!AD$6)</f>
        <v>0</v>
      </c>
      <c r="E340" s="52">
        <f>E166*(1+'Calculations II'!AE$6)</f>
        <v>0</v>
      </c>
      <c r="F340" s="52">
        <f>F166*(1+'Calculations II'!AF$6)</f>
        <v>0</v>
      </c>
      <c r="G340" s="52">
        <f>G166*(1+'Calculations II'!AG$6)</f>
        <v>0</v>
      </c>
      <c r="H340" s="52">
        <f>H166*(1+'Calculations II'!AH$6)</f>
        <v>0</v>
      </c>
      <c r="I340" s="52">
        <f>I166*(1+'Calculations II'!AI$6)</f>
        <v>0</v>
      </c>
      <c r="J340" s="52">
        <f>J166*(1+'Calculations II'!AJ$6)</f>
        <v>0</v>
      </c>
      <c r="K340" s="52">
        <f>K166*(1+'Calculations II'!AK$6)</f>
        <v>0</v>
      </c>
      <c r="L340" s="52">
        <f>L166*(1+'Calculations II'!AL$6)</f>
        <v>0</v>
      </c>
      <c r="M340" s="52">
        <f>M166*(1+'Calculations II'!AM$6)</f>
        <v>0</v>
      </c>
      <c r="N340" s="52">
        <f>N166*(1+'Calculations II'!AN$6)</f>
        <v>0</v>
      </c>
      <c r="O340" s="52">
        <f>O166*(1+'Calculations II'!AO$6)</f>
        <v>0</v>
      </c>
      <c r="P340" s="52">
        <f>P166*(1+'Calculations II'!AP$6)</f>
        <v>0</v>
      </c>
      <c r="Q340" s="52">
        <f>Q166*(1+'Calculations II'!AQ$6)</f>
        <v>0</v>
      </c>
      <c r="R340" s="52">
        <f>R166*(1+'Calculations II'!AR$6)</f>
        <v>0</v>
      </c>
      <c r="S340" s="52">
        <f>S166*(1+'Calculations II'!AS$6)</f>
        <v>0</v>
      </c>
      <c r="T340" s="52">
        <f>T166*(1+'Calculations II'!AT$6)</f>
        <v>0</v>
      </c>
      <c r="U340" s="52">
        <f>U166*(1+'Calculations II'!AU$6)</f>
        <v>0</v>
      </c>
      <c r="V340" s="52">
        <f>V166*(1+'Calculations II'!AV$6)</f>
        <v>0</v>
      </c>
      <c r="W340" s="75">
        <f>W166*(1+'Calculations II'!AW$6)</f>
        <v>0</v>
      </c>
    </row>
    <row r="341" spans="2:23" x14ac:dyDescent="0.2">
      <c r="B341" s="288"/>
      <c r="C341" s="16" t="s">
        <v>25</v>
      </c>
      <c r="D341" s="52">
        <f>D167</f>
        <v>0</v>
      </c>
      <c r="E341" s="52">
        <f t="shared" ref="E341:W341" si="156">E167</f>
        <v>0</v>
      </c>
      <c r="F341" s="52">
        <f t="shared" si="156"/>
        <v>0</v>
      </c>
      <c r="G341" s="52">
        <f t="shared" si="156"/>
        <v>0</v>
      </c>
      <c r="H341" s="52">
        <f t="shared" si="156"/>
        <v>0</v>
      </c>
      <c r="I341" s="52">
        <f t="shared" si="156"/>
        <v>0</v>
      </c>
      <c r="J341" s="52">
        <f t="shared" si="156"/>
        <v>0</v>
      </c>
      <c r="K341" s="52">
        <f t="shared" si="156"/>
        <v>0</v>
      </c>
      <c r="L341" s="52">
        <f t="shared" si="156"/>
        <v>0</v>
      </c>
      <c r="M341" s="52">
        <f t="shared" si="156"/>
        <v>0</v>
      </c>
      <c r="N341" s="52">
        <f t="shared" si="156"/>
        <v>0</v>
      </c>
      <c r="O341" s="52">
        <f t="shared" si="156"/>
        <v>0</v>
      </c>
      <c r="P341" s="52">
        <f t="shared" si="156"/>
        <v>0</v>
      </c>
      <c r="Q341" s="52">
        <f t="shared" si="156"/>
        <v>0</v>
      </c>
      <c r="R341" s="52">
        <f t="shared" si="156"/>
        <v>0</v>
      </c>
      <c r="S341" s="52">
        <f t="shared" si="156"/>
        <v>0</v>
      </c>
      <c r="T341" s="52">
        <f t="shared" si="156"/>
        <v>0</v>
      </c>
      <c r="U341" s="52">
        <f t="shared" si="156"/>
        <v>0</v>
      </c>
      <c r="V341" s="52">
        <f t="shared" si="156"/>
        <v>0</v>
      </c>
      <c r="W341" s="75">
        <f t="shared" si="156"/>
        <v>0</v>
      </c>
    </row>
    <row r="342" spans="2:23" x14ac:dyDescent="0.2">
      <c r="B342" s="288"/>
      <c r="C342" s="16" t="s">
        <v>24</v>
      </c>
      <c r="D342" s="52">
        <f>D168</f>
        <v>0</v>
      </c>
      <c r="E342" s="52">
        <f t="shared" ref="E342:W342" si="157">E168</f>
        <v>0</v>
      </c>
      <c r="F342" s="52">
        <f t="shared" si="157"/>
        <v>0</v>
      </c>
      <c r="G342" s="52">
        <f t="shared" si="157"/>
        <v>0</v>
      </c>
      <c r="H342" s="52">
        <f t="shared" si="157"/>
        <v>0</v>
      </c>
      <c r="I342" s="52">
        <f t="shared" si="157"/>
        <v>0</v>
      </c>
      <c r="J342" s="52">
        <f t="shared" si="157"/>
        <v>0</v>
      </c>
      <c r="K342" s="52">
        <f t="shared" si="157"/>
        <v>0</v>
      </c>
      <c r="L342" s="52">
        <f t="shared" si="157"/>
        <v>0</v>
      </c>
      <c r="M342" s="52">
        <f t="shared" si="157"/>
        <v>0</v>
      </c>
      <c r="N342" s="52">
        <f t="shared" si="157"/>
        <v>0</v>
      </c>
      <c r="O342" s="52">
        <f t="shared" si="157"/>
        <v>0</v>
      </c>
      <c r="P342" s="52">
        <f t="shared" si="157"/>
        <v>0</v>
      </c>
      <c r="Q342" s="52">
        <f t="shared" si="157"/>
        <v>0</v>
      </c>
      <c r="R342" s="52">
        <f t="shared" si="157"/>
        <v>0</v>
      </c>
      <c r="S342" s="52">
        <f t="shared" si="157"/>
        <v>0</v>
      </c>
      <c r="T342" s="52">
        <f t="shared" si="157"/>
        <v>0</v>
      </c>
      <c r="U342" s="52">
        <f t="shared" si="157"/>
        <v>0</v>
      </c>
      <c r="V342" s="52">
        <f t="shared" si="157"/>
        <v>0</v>
      </c>
      <c r="W342" s="75">
        <f t="shared" si="157"/>
        <v>0</v>
      </c>
    </row>
    <row r="343" spans="2:23" ht="16" x14ac:dyDescent="0.2">
      <c r="B343" s="288" t="s">
        <v>53</v>
      </c>
      <c r="C343" s="53" t="s">
        <v>26</v>
      </c>
      <c r="D343" s="52">
        <f>D169*(1+'Calculations II'!AD$7)</f>
        <v>0</v>
      </c>
      <c r="E343" s="52">
        <f>E169*(1+'Calculations II'!AE$7)</f>
        <v>0</v>
      </c>
      <c r="F343" s="52">
        <f>F169*(1+'Calculations II'!AF$7)</f>
        <v>0</v>
      </c>
      <c r="G343" s="52">
        <f>G169*(1+'Calculations II'!AG$7)</f>
        <v>0</v>
      </c>
      <c r="H343" s="52">
        <f>H169*(1+'Calculations II'!AH$7)</f>
        <v>0</v>
      </c>
      <c r="I343" s="52">
        <f>I169*(1+'Calculations II'!AI$7)</f>
        <v>0</v>
      </c>
      <c r="J343" s="52">
        <f>J169*(1+'Calculations II'!AJ$7)</f>
        <v>0</v>
      </c>
      <c r="K343" s="52">
        <f>K169*(1+'Calculations II'!AK$7)</f>
        <v>0</v>
      </c>
      <c r="L343" s="52">
        <f>L169*(1+'Calculations II'!AL$7)</f>
        <v>0</v>
      </c>
      <c r="M343" s="52">
        <f>M169*(1+'Calculations II'!AM$7)</f>
        <v>0</v>
      </c>
      <c r="N343" s="52">
        <f>N169*(1+'Calculations II'!AN$7)</f>
        <v>0</v>
      </c>
      <c r="O343" s="52">
        <f>O169*(1+'Calculations II'!AO$7)</f>
        <v>0</v>
      </c>
      <c r="P343" s="52">
        <f>P169*(1+'Calculations II'!AP$7)</f>
        <v>0</v>
      </c>
      <c r="Q343" s="52">
        <f>Q169*(1+'Calculations II'!AQ$7)</f>
        <v>0</v>
      </c>
      <c r="R343" s="52">
        <f>R169*(1+'Calculations II'!AR$7)</f>
        <v>0</v>
      </c>
      <c r="S343" s="52">
        <f>S169*(1+'Calculations II'!AS$7)</f>
        <v>0</v>
      </c>
      <c r="T343" s="52">
        <f>T169*(1+'Calculations II'!AT$7)</f>
        <v>0</v>
      </c>
      <c r="U343" s="52">
        <f>U169*(1+'Calculations II'!AU$7)</f>
        <v>0</v>
      </c>
      <c r="V343" s="52">
        <f>V169*(1+'Calculations II'!AV$7)</f>
        <v>0</v>
      </c>
      <c r="W343" s="75">
        <f>W169*(1+'Calculations II'!AW$7)</f>
        <v>0</v>
      </c>
    </row>
    <row r="344" spans="2:23" x14ac:dyDescent="0.2">
      <c r="B344" s="288"/>
      <c r="C344" s="16" t="s">
        <v>25</v>
      </c>
      <c r="D344" s="52">
        <f>D170</f>
        <v>0</v>
      </c>
      <c r="E344" s="52">
        <f t="shared" ref="E344:W344" si="158">E170</f>
        <v>0</v>
      </c>
      <c r="F344" s="52">
        <f t="shared" si="158"/>
        <v>0</v>
      </c>
      <c r="G344" s="52">
        <f t="shared" si="158"/>
        <v>0</v>
      </c>
      <c r="H344" s="52">
        <f t="shared" si="158"/>
        <v>0</v>
      </c>
      <c r="I344" s="52">
        <f t="shared" si="158"/>
        <v>0</v>
      </c>
      <c r="J344" s="52">
        <f t="shared" si="158"/>
        <v>0</v>
      </c>
      <c r="K344" s="52">
        <f t="shared" si="158"/>
        <v>0</v>
      </c>
      <c r="L344" s="52">
        <f t="shared" si="158"/>
        <v>0</v>
      </c>
      <c r="M344" s="52">
        <f t="shared" si="158"/>
        <v>0</v>
      </c>
      <c r="N344" s="52">
        <f t="shared" si="158"/>
        <v>0</v>
      </c>
      <c r="O344" s="52">
        <f t="shared" si="158"/>
        <v>0</v>
      </c>
      <c r="P344" s="52">
        <f t="shared" si="158"/>
        <v>0</v>
      </c>
      <c r="Q344" s="52">
        <f t="shared" si="158"/>
        <v>0</v>
      </c>
      <c r="R344" s="52">
        <f t="shared" si="158"/>
        <v>0</v>
      </c>
      <c r="S344" s="52">
        <f t="shared" si="158"/>
        <v>0</v>
      </c>
      <c r="T344" s="52">
        <f t="shared" si="158"/>
        <v>0</v>
      </c>
      <c r="U344" s="52">
        <f t="shared" si="158"/>
        <v>0</v>
      </c>
      <c r="V344" s="52">
        <f t="shared" si="158"/>
        <v>0</v>
      </c>
      <c r="W344" s="75">
        <f t="shared" si="158"/>
        <v>0</v>
      </c>
    </row>
    <row r="345" spans="2:23" x14ac:dyDescent="0.2">
      <c r="B345" s="288"/>
      <c r="C345" s="16" t="s">
        <v>24</v>
      </c>
      <c r="D345" s="52">
        <f>D171</f>
        <v>0</v>
      </c>
      <c r="E345" s="52">
        <f t="shared" ref="E345:W345" si="159">E171</f>
        <v>0</v>
      </c>
      <c r="F345" s="52">
        <f t="shared" si="159"/>
        <v>0</v>
      </c>
      <c r="G345" s="52">
        <f t="shared" si="159"/>
        <v>0</v>
      </c>
      <c r="H345" s="52">
        <f t="shared" si="159"/>
        <v>0</v>
      </c>
      <c r="I345" s="52">
        <f t="shared" si="159"/>
        <v>0</v>
      </c>
      <c r="J345" s="52">
        <f t="shared" si="159"/>
        <v>0</v>
      </c>
      <c r="K345" s="52">
        <f t="shared" si="159"/>
        <v>0</v>
      </c>
      <c r="L345" s="52">
        <f t="shared" si="159"/>
        <v>0</v>
      </c>
      <c r="M345" s="52">
        <f t="shared" si="159"/>
        <v>0</v>
      </c>
      <c r="N345" s="52">
        <f t="shared" si="159"/>
        <v>0</v>
      </c>
      <c r="O345" s="52">
        <f t="shared" si="159"/>
        <v>0</v>
      </c>
      <c r="P345" s="52">
        <f t="shared" si="159"/>
        <v>0</v>
      </c>
      <c r="Q345" s="52">
        <f t="shared" si="159"/>
        <v>0</v>
      </c>
      <c r="R345" s="52">
        <f t="shared" si="159"/>
        <v>0</v>
      </c>
      <c r="S345" s="52">
        <f t="shared" si="159"/>
        <v>0</v>
      </c>
      <c r="T345" s="52">
        <f t="shared" si="159"/>
        <v>0</v>
      </c>
      <c r="U345" s="52">
        <f t="shared" si="159"/>
        <v>0</v>
      </c>
      <c r="V345" s="52">
        <f t="shared" si="159"/>
        <v>0</v>
      </c>
      <c r="W345" s="75">
        <f t="shared" si="159"/>
        <v>0</v>
      </c>
    </row>
    <row r="346" spans="2:23" x14ac:dyDescent="0.2">
      <c r="B346" s="62"/>
      <c r="C346" s="16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74"/>
    </row>
    <row r="347" spans="2:23" x14ac:dyDescent="0.2">
      <c r="B347" s="9" t="s">
        <v>54</v>
      </c>
      <c r="C347" s="10"/>
      <c r="D347" s="52">
        <f>(D267+D269+D270-D272-D273+D275+D276-D278-D279+D281+D282-D284-D285+D287+D288-D290-D291+D293+D294-D296-D297+D299+D300-D302-D303+D305+D306-D308-D309+D311+D312-D314-D315+D317+D318-D320-D321+D323+D324-D326-D327+D329+D330-D332-D333+D335+D336-D338-D339+D341+D342-D344-D345)/(1+Results!$H$91)^(D266+1-$D$266)</f>
        <v>30085914.897551887</v>
      </c>
      <c r="E347" s="52">
        <f>(E267+E269+E270-E272-E273+E275+E276-E278-E279+E281+E282-E284-E285+E287+E288-E290-E291+E293+E294-E296-E297+E299+E300-E302-E303+E305+E306-E308-E309+E311+E312-E314-E315+E317+E318-E320-E321+E323+E324-E326-E327+E329+E330-E332-E333+E335+E336-E338-E339+E341+E342-E344-E345)/(1+Results!$H$91)^(E266+1-$D$266)</f>
        <v>46508382.514576718</v>
      </c>
      <c r="F347" s="52">
        <f>(F267+F269+F270-F272-F273+F275+F276-F278-F279+F281+F282-F284-F285+F287+F288-F290-F291+F293+F294-F296-F297+F299+F300-F302-F303+F305+F306-F308-F309+F311+F312-F314-F315+F317+F318-F320-F321+F323+F324-F326-F327+F329+F330-F332-F333+F335+F336-F338-F339+F341+F342-F344-F345)/(1+Results!$H$91)^(F266+1-$D$266)</f>
        <v>40196852.16711314</v>
      </c>
      <c r="G347" s="52">
        <f>(G267+G269+G270-G272-G273+G275+G276-G278-G279+G281+G282-G284-G285+G287+G288-G290-G291+G293+G294-G296-G297+G299+G300-G302-G303+G305+G306-G308-G309+G311+G312-G314-G315+G317+G318-G320-G321+G323+G324-G326-G327+G329+G330-G332-G333+G335+G336-G338-G339+G341+G342-G344-G345)/(1+Results!$H$91)^(G266+1-$D$266)</f>
        <v>-4299703.7398459334</v>
      </c>
      <c r="H347" s="52">
        <f>(H267+H269+H270-H272-H273+H275+H276-H278-H279+H281+H282-H284-H285+H287+H288-H290-H291+H293+H294-H296-H297+H299+H300-H302-H303+H305+H306-H308-H309+H311+H312-H314-H315+H317+H318-H320-H321+H323+H324-H326-H327+H329+H330-H332-H333+H335+H336-H338-H339+H341+H342-H344-H345)/(1+Results!$H$91)^(H266+1-$D$266)</f>
        <v>-4319098.3591198074</v>
      </c>
      <c r="I347" s="52">
        <f>(I267+I269+I270-I272-I273+I275+I276-I278-I279+I281+I282-I284-I285+I287+I288-I290-I291+I293+I294-I296-I297+I299+I300-I302-I303+I305+I306-I308-I309+I311+I312-I314-I315+I317+I318-I320-I321+I323+I324-I326-I327+I329+I330-I332-I333+I335+I336-I338-I339+I341+I342-I344-I345)/(1+Results!$H$91)^(I266+1-$D$266)</f>
        <v>-4146996.5891953255</v>
      </c>
      <c r="J347" s="52">
        <f>(J267+J269+J270-J272-J273+J275+J276-J278-J279+J281+J282-J284-J285+J287+J288-J290-J291+J293+J294-J296-J297+J299+J300-J302-J303+J305+J306-J308-J309+J311+J312-J314-J315+J317+J318-J320-J321+J323+J324-J326-J327+J329+J330-J332-J333+J335+J336-J338-J339+J341+J342-J344-J345)/(1+Results!$H$91)^(J266+1-$D$266)</f>
        <v>-3980539.7027183035</v>
      </c>
      <c r="K347" s="52">
        <f>(K267+K269+K270-K272-K273+K275+K276-K278-K279+K281+K282-K284-K285+K287+K288-K290-K291+K293+K294-K296-K297+K299+K300-K302-K303+K305+K306-K308-K309+K311+K312-K314-K315+K317+K318-K320-K321+K323+K324-K326-K327+K329+K330-K332-K333+K335+K336-K338-K339+K341+K342-K344-K345)/(1+Results!$H$91)^(K266+1-$D$266)</f>
        <v>-3819640.0681447801</v>
      </c>
      <c r="L347" s="52">
        <f>(L267+L269+L270-L272-L273+L275+L276-L278-L279+L281+L282-L284-L285+L287+L288-L290-L291+L293+L294-L296-L297+L299+L300-L302-L303+L305+L306-L308-L309+L311+L312-L314-L315+L317+L318-L320-L321+L323+L324-L326-L327+L329+L330-L332-L333+L335+L336-L338-L339+L341+L342-L344-L345)/(1+Results!$H$91)^(L266+1-$D$266)</f>
        <v>-4070495.2720595063</v>
      </c>
      <c r="M347" s="52">
        <f>(M267+M269+M270-M272-M273+M275+M276-M278-M279+M281+M282-M284-M285+M287+M288-M290-M291+M293+M294-M296-M297+M299+M300-M302-M303+M305+M306-M308-M309+M311+M312-M314-M315+M317+M318-M320-M321+M323+M324-M326-M327+M329+M330-M332-M333+M335+M336-M338-M339+M341+M342-M344-M345)/(1+Results!$H$91)^(M266+1-$D$266)</f>
        <v>-3918966.4805830372</v>
      </c>
      <c r="N347" s="52">
        <f>(N267+N269+N270-N272-N273+N275+N276-N278-N279+N281+N282-N284-N285+N287+N288-N290-N291+N293+N294-N296-N297+N299+N300-N302-N303+N305+N306-N308-N309+N311+N312-N314-N315+N317+N318-N320-N321+N323+N324-N326-N327+N329+N330-N332-N333+N335+N336-N338-N339+N341+N342-N344-N345)/(1+Results!$H$91)^(N266+1-$D$266)</f>
        <v>2040434.3851004299</v>
      </c>
      <c r="O347" s="52">
        <f>(O267+O269+O270-O272-O273+O275+O276-O278-O279+O281+O282-O284-O285+O287+O288-O290-O291+O293+O294-O296-O297+O299+O300-O302-O303+O305+O306-O308-O309+O311+O312-O314-O315+O317+O318-O320-O321+O323+O324-O326-O327+O329+O330-O332-O333+O335+O336-O338-O339+O341+O342-O344-O345)/(1+Results!$H$91)^(O266+1-$D$266)</f>
        <v>-3595583.5841372758</v>
      </c>
      <c r="P347" s="52">
        <f>(P267+P269+P270-P272-P273+P275+P276-P278-P279+P281+P282-P284-P285+P287+P288-P290-P291+P293+P294-P296-P297+P299+P300-P302-P303+P305+P306-P308-P309+P311+P312-P314-P315+P317+P318-P320-P321+P323+P324-P326-P327+P329+P330-P332-P333+P335+P336-P338-P339+P341+P342-P344-P345)/(1+Results!$H$91)^(P266+1-$D$266)</f>
        <v>-4109449.0383282187</v>
      </c>
      <c r="Q347" s="52">
        <f>(Q267+Q269+Q270-Q272-Q273+Q275+Q276-Q278-Q279+Q281+Q282-Q284-Q285+Q287+Q288-Q290-Q291+Q293+Q294-Q296-Q297+Q299+Q300-Q302-Q303+Q305+Q306-Q308-Q309+Q311+Q312-Q314-Q315+Q317+Q318-Q320-Q321+Q323+Q324-Q326-Q327+Q329+Q330-Q332-Q333+Q335+Q336-Q338-Q339+Q341+Q342-Q344-Q345)/(1+Results!$H$91)^(Q266+1-$D$266)</f>
        <v>-3945803.8235358871</v>
      </c>
      <c r="R347" s="52">
        <f>(R267+R269+R270-R272-R273+R275+R276-R278-R279+R281+R282-R284-R285+R287+R288-R290-R291+R293+R294-R296-R297+R299+R300-R302-R303+R305+R306-R308-R309+R311+R312-R314-R315+R317+R318-R320-R321+R323+R324-R326-R327+R329+R330-R332-R333+R335+R336-R338-R339+R341+R342-R344-R345)/(1+Results!$H$91)^(R266+1-$D$266)</f>
        <v>-3772440.9166987594</v>
      </c>
      <c r="S347" s="52">
        <f>(S267+S269+S270-S272-S273+S275+S276-S278-S279+S281+S282-S284-S285+S287+S288-S290-S291+S293+S294-S296-S297+S299+S300-S302-S303+S305+S306-S308-S309+S311+S312-S314-S315+S317+S318-S320-S321+S323+S324-S326-S327+S329+S330-S332-S333+S335+S336-S338-S339+S341+S342-S344-S345)/(1+Results!$H$91)^(S266+1-$D$266)</f>
        <v>-3606061.6944335052</v>
      </c>
      <c r="T347" s="52">
        <f>(T267+T269+T270-T272-T273+T275+T276-T278-T279+T281+T282-T284-T285+T287+T288-T290-T291+T293+T294-T296-T297+T299+T300-T302-T303+T305+T306-T308-T309+T311+T312-T314-T315+T317+T318-T320-T321+T323+T324-T326-T327+T329+T330-T332-T333+T335+T336-T338-T339+T341+T342-T344-T345)/(1+Results!$H$91)^(T266+1-$D$266)</f>
        <v>-4265669.4617715031</v>
      </c>
      <c r="U347" s="52">
        <f>(U267+U269+U270-U272-U273+U275+U276-U278-U279+U281+U282-U284-U285+U287+U288-U290-U291+U293+U294-U296-U297+U299+U300-U302-U303+U305+U306-U308-U309+U311+U312-U314-U315+U317+U318-U320-U321+U323+U324-U326-U327+U329+U330-U332-U333+U335+U336-U338-U339+U341+U342-U344-U345)/(1+Results!$H$91)^(U266+1-$D$266)</f>
        <v>-4086551.3030286394</v>
      </c>
      <c r="V347" s="52">
        <f>(V267+V269+V270-V272-V273+V275+V276-V278-V279+V281+V282-V284-V285+V287+V288-V290-V291+V293+V294-V296-V297+V299+V300-V302-V303+V305+V306-V308-V309+V311+V312-V314-V315+V317+V318-V320-V321+V323+V324-V326-V327+V329+V330-V332-V333+V335+V336-V338-V339+V341+V342-V344-V345)/(1+Results!$H$91)^(V266+1-$D$266)</f>
        <v>-3900489.40048431</v>
      </c>
      <c r="W347" s="75">
        <f>(W267+W269+W270-W272-W273+W275+W276-W278-W279+W281+W282-W284-W285+W287+W288-W290-W291+W293+W294-W296-W297+W299+W300-W302-W303+W305+W306-W308-W309+W311+W312-W314-W315+W317+W318-W320-W321+W323+W324-W326-W327+W329+W330-W332-W333+W335+W336-W338-W339+W341+W342-W344-W345)/(1+Results!$H$91)^(W266+1-$D$266)</f>
        <v>-9132915.2321236655</v>
      </c>
    </row>
    <row r="348" spans="2:23" x14ac:dyDescent="0.2">
      <c r="B348" s="9" t="s">
        <v>2</v>
      </c>
      <c r="C348" s="10"/>
      <c r="D348" s="52">
        <f>(D268-D271+D274-D277+D280-D283+D286-D289+D292-D295+D298-D301+D304-D307+D310-D313+D316-D319+D322-D325+D328-D331+D334-D337+D340-D343)/(1+Results!$H$91)^(D266+1-$D$266)</f>
        <v>0</v>
      </c>
      <c r="E348" s="52">
        <f>(E268-E271+E274-E277+E280-E283+E286-E289+E292-E295+E298-E301+E304-E307+E310-E313+E316-E319+E322-E325+E328-E331+E334-E337+E340-E343)/(1+Results!$H$91)^(E266+1-$D$266)</f>
        <v>0</v>
      </c>
      <c r="F348" s="52">
        <f>(F268-F271+F274-F277+F280-F283+F286-F289+F292-F295+F298-F301+F304-F307+F310-F313+F316-F319+F322-F325+F328-F331+F334-F337+F340-F343)/(1+Results!$H$91)^(F266+1-$D$266)</f>
        <v>-4212579.6032358399</v>
      </c>
      <c r="G348" s="52">
        <f>(G268-G271+G274-G277+G280-G283+G286-G289+G292-G295+G298-G301+G304-G307+G310-G313+G316-G319+G322-G325+G328-G331+G334-G337+G340-G343)/(1+Results!$H$91)^(G266+1-$D$266)</f>
        <v>-2590751.1557273213</v>
      </c>
      <c r="H348" s="52">
        <f>(H268-H271+H274-H277+H280-H283+H286-H289+H292-H295+H298-H301+H304-H307+H310-H313+H316-H319+H322-H325+H328-H331+H334-H337+H340-H343)/(1+Results!$H$91)^(H266+1-$D$266)</f>
        <v>-1947791.1378984856</v>
      </c>
      <c r="I348" s="52">
        <f>(I268-I271+I274-I277+I280-I283+I286-I289+I292-I295+I298-I301+I304-I307+I310-I313+I316-I319+I322-I325+I328-I331+I334-I337+I340-I343)/(1+Results!$H$91)^(I266+1-$D$266)</f>
        <v>-492610.56404082506</v>
      </c>
      <c r="J348" s="52">
        <f>(J268-J271+J274-J277+J280-J283+J286-J289+J292-J295+J298-J301+J304-J307+J310-J313+J316-J319+J322-J325+J328-J331+J334-J337+J340-J343)/(1+Results!$H$91)^(J266+1-$D$266)</f>
        <v>879032.00338422216</v>
      </c>
      <c r="K348" s="52">
        <f>(K268-K271+K274-K277+K280-K283+K286-K289+K292-K295+K298-K301+K304-K307+K310-K313+K316-K319+K322-K325+K328-K331+K334-K337+K340-K343)/(1+Results!$H$91)^(K266+1-$D$266)</f>
        <v>2168313.1488307142</v>
      </c>
      <c r="L348" s="52">
        <f>(L268-L271+L274-L277+L280-L283+L286-L289+L292-L295+L298-L301+L304-L307+L310-L313+L316-L319+L322-L325+L328-L331+L334-L337+L340-L343)/(1+Results!$H$91)^(L266+1-$D$266)</f>
        <v>2383218.6267013005</v>
      </c>
      <c r="M348" s="52">
        <f>(M268-M271+M274-M277+M280-M283+M286-M289+M292-M295+M298-M301+M304-M307+M310-M313+M316-M319+M322-M325+M328-M331+M334-M337+M340-M343)/(1+Results!$H$91)^(M266+1-$D$266)</f>
        <v>3548262.254988011</v>
      </c>
      <c r="N348" s="52">
        <f>(N268-N271+N274-N277+N280-N283+N286-N289+N292-N295+N298-N301+N304-N307+N310-N313+N316-N319+N322-N325+N328-N331+N334-N337+N340-N343)/(1+Results!$H$91)^(N266+1-$D$266)</f>
        <v>4637251.3230129434</v>
      </c>
      <c r="O348" s="52">
        <f>(O268-O271+O274-O277+O280-O283+O286-O289+O292-O295+O298-O301+O304-O307+O310-O313+O316-O319+O322-O325+O328-O331+O334-O337+O340-O343)/(1+Results!$H$91)^(O266+1-$D$266)</f>
        <v>5658738.6484467573</v>
      </c>
      <c r="P348" s="52">
        <f>(P268-P271+P274-P277+P280-P283+P286-P289+P292-P295+P298-P301+P304-P307+P310-P313+P316-P319+P322-P325+P328-P331+P334-P337+P340-P343)/(1+Results!$H$91)^(P266+1-$D$266)</f>
        <v>5457450.9405649398</v>
      </c>
      <c r="Q348" s="52">
        <f>(Q268-Q271+Q274-Q277+Q280-Q283+Q286-Q289+Q292-Q295+Q298-Q301+Q304-Q307+Q310-Q313+Q316-Q319+Q322-Q325+Q328-Q331+Q334-Q337+Q340-Q343)/(1+Results!$H$91)^(Q266+1-$D$266)</f>
        <v>6392024.5820949208</v>
      </c>
      <c r="R348" s="52">
        <f>(R268-R271+R274-R277+R280-R283+R286-R289+R292-R295+R298-R301+R304-R307+R310-R313+R316-R319+R322-R325+R328-R331+R334-R337+R340-R343)/(1+Results!$H$91)^(R266+1-$D$266)</f>
        <v>7259147.6853624107</v>
      </c>
      <c r="S348" s="52">
        <f>(S268-S271+S274-S277+S280-S283+S286-S289+S292-S295+S298-S301+S304-S307+S310-S313+S316-S319+S322-S325+S328-S331+S334-S337+S340-S343)/(1+Results!$H$91)^(S266+1-$D$266)</f>
        <v>8071873.9014835106</v>
      </c>
      <c r="T348" s="52">
        <f>(T268-T271+T274-T277+T280-T283+T286-T289+T292-T295+T298-T301+T304-T307+T310-T313+T316-T319+T322-T325+T328-T331+T334-T337+T340-T343)/(1+Results!$H$91)^(T266+1-$D$266)</f>
        <v>7618566.2214838536</v>
      </c>
      <c r="U348" s="52">
        <f>(U268-U271+U274-U277+U280-U283+U286-U289+U292-U295+U298-U301+U304-U307+U310-U313+U316-U319+U322-U325+U328-U331+U334-U337+U340-U343)/(1+Results!$H$91)^(U266+1-$D$266)</f>
        <v>8365719.6521883477</v>
      </c>
      <c r="V348" s="52">
        <f>(V268-V271+V274-V277+V280-V283+V286-V289+V292-V295+V298-V301+V304-V307+V310-V313+V316-V319+V322-V325+V328-V331+V334-V337+V340-V343)/(1+Results!$H$91)^(V266+1-$D$266)</f>
        <v>9060005.4049396887</v>
      </c>
      <c r="W348" s="75">
        <f>(W268-W271+W274-W277+W280-W283+W286-W289+W292-W295+W298-W301+W304-W307+W310-W313+W316-W319+W322-W325+W328-W331+W334-W337+W340-W343)/(1+Results!$H$91)^(W266+1-$D$266)</f>
        <v>17787162.689798281</v>
      </c>
    </row>
    <row r="349" spans="2:23" x14ac:dyDescent="0.2">
      <c r="B349" s="9"/>
      <c r="C349" s="10"/>
      <c r="D349" s="54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9"/>
    </row>
    <row r="350" spans="2:23" ht="16" thickBot="1" x14ac:dyDescent="0.25">
      <c r="B350" s="66" t="s">
        <v>1</v>
      </c>
      <c r="C350" s="23"/>
      <c r="D350" s="91">
        <f>SUM(D348:W348)-SUM(D347:W347)</f>
        <v>30181855.324243717</v>
      </c>
      <c r="E350" s="92"/>
      <c r="F350" s="93"/>
      <c r="G350" s="51"/>
      <c r="H350" s="94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63"/>
    </row>
    <row r="351" spans="2:23" ht="16" thickBot="1" x14ac:dyDescent="0.25"/>
    <row r="352" spans="2:23" x14ac:dyDescent="0.2">
      <c r="B352" s="189" t="s">
        <v>87</v>
      </c>
      <c r="C352" s="25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58"/>
    </row>
    <row r="353" spans="2:23" x14ac:dyDescent="0.2">
      <c r="B353" s="59"/>
      <c r="C353" s="19"/>
      <c r="D353" s="146">
        <f>'Baseline scenario'!D8</f>
        <v>2022</v>
      </c>
      <c r="E353" s="146">
        <f>D353+1</f>
        <v>2023</v>
      </c>
      <c r="F353" s="146">
        <f t="shared" ref="F353" si="160">E353+1</f>
        <v>2024</v>
      </c>
      <c r="G353" s="146">
        <f t="shared" ref="G353" si="161">F353+1</f>
        <v>2025</v>
      </c>
      <c r="H353" s="146">
        <f t="shared" ref="H353" si="162">G353+1</f>
        <v>2026</v>
      </c>
      <c r="I353" s="146">
        <f t="shared" ref="I353" si="163">H353+1</f>
        <v>2027</v>
      </c>
      <c r="J353" s="146">
        <f t="shared" ref="J353" si="164">I353+1</f>
        <v>2028</v>
      </c>
      <c r="K353" s="146">
        <f t="shared" ref="K353" si="165">J353+1</f>
        <v>2029</v>
      </c>
      <c r="L353" s="146">
        <f t="shared" ref="L353" si="166">K353+1</f>
        <v>2030</v>
      </c>
      <c r="M353" s="146">
        <f t="shared" ref="M353" si="167">L353+1</f>
        <v>2031</v>
      </c>
      <c r="N353" s="146">
        <f t="shared" ref="N353" si="168">M353+1</f>
        <v>2032</v>
      </c>
      <c r="O353" s="146">
        <f t="shared" ref="O353" si="169">N353+1</f>
        <v>2033</v>
      </c>
      <c r="P353" s="146">
        <f t="shared" ref="P353" si="170">O353+1</f>
        <v>2034</v>
      </c>
      <c r="Q353" s="146">
        <f t="shared" ref="Q353" si="171">P353+1</f>
        <v>2035</v>
      </c>
      <c r="R353" s="146">
        <f t="shared" ref="R353" si="172">Q353+1</f>
        <v>2036</v>
      </c>
      <c r="S353" s="146">
        <f t="shared" ref="S353" si="173">R353+1</f>
        <v>2037</v>
      </c>
      <c r="T353" s="146">
        <f t="shared" ref="T353" si="174">S353+1</f>
        <v>2038</v>
      </c>
      <c r="U353" s="146">
        <f t="shared" ref="U353" si="175">T353+1</f>
        <v>2039</v>
      </c>
      <c r="V353" s="146">
        <f t="shared" ref="V353" si="176">U353+1</f>
        <v>2040</v>
      </c>
      <c r="W353" s="147">
        <f t="shared" ref="W353" si="177">V353+1</f>
        <v>2041</v>
      </c>
    </row>
    <row r="354" spans="2:23" x14ac:dyDescent="0.2">
      <c r="B354" s="60" t="s">
        <v>27</v>
      </c>
      <c r="C354" s="16" t="s">
        <v>23</v>
      </c>
      <c r="D354" s="52">
        <f>D93+'Calculations II'!AD36+'Calculations II'!AD37</f>
        <v>53820000</v>
      </c>
      <c r="E354" s="52">
        <f>E93+'Calculations II'!AE36+'Calculations II'!AE37</f>
        <v>71760000</v>
      </c>
      <c r="F354" s="52">
        <f>F93+'Calculations II'!AF36+'Calculations II'!AF37</f>
        <v>53820000</v>
      </c>
      <c r="G354" s="52">
        <f>G93+'Calculations II'!AG36+'Calculations II'!AG37</f>
        <v>0</v>
      </c>
      <c r="H354" s="52">
        <f>H93+'Calculations II'!AH36+'Calculations II'!AH37</f>
        <v>0</v>
      </c>
      <c r="I354" s="52">
        <f>I93+'Calculations II'!AI36+'Calculations II'!AI37</f>
        <v>0</v>
      </c>
      <c r="J354" s="52">
        <f>J93+'Calculations II'!AJ36+'Calculations II'!AJ37</f>
        <v>0</v>
      </c>
      <c r="K354" s="52">
        <f>K93+'Calculations II'!AK36+'Calculations II'!AK37</f>
        <v>0</v>
      </c>
      <c r="L354" s="52">
        <f>L93+'Calculations II'!AL36+'Calculations II'!AL37</f>
        <v>0</v>
      </c>
      <c r="M354" s="52">
        <f>M93+'Calculations II'!AM36+'Calculations II'!AM37</f>
        <v>0</v>
      </c>
      <c r="N354" s="52">
        <f>N93+'Calculations II'!AN36+'Calculations II'!AN37</f>
        <v>11000000</v>
      </c>
      <c r="O354" s="52">
        <f>O93+'Calculations II'!AO36+'Calculations II'!AO37</f>
        <v>0</v>
      </c>
      <c r="P354" s="52">
        <f>P93+'Calculations II'!AP36+'Calculations II'!AP37</f>
        <v>0</v>
      </c>
      <c r="Q354" s="52">
        <f>Q93+'Calculations II'!AQ36+'Calculations II'!AQ37</f>
        <v>0</v>
      </c>
      <c r="R354" s="52">
        <f>R93+'Calculations II'!AR36+'Calculations II'!AR37</f>
        <v>0</v>
      </c>
      <c r="S354" s="52">
        <f>S93+'Calculations II'!AS36+'Calculations II'!AS37</f>
        <v>0</v>
      </c>
      <c r="T354" s="52">
        <f>T93+'Calculations II'!AT36+'Calculations II'!AT37</f>
        <v>0</v>
      </c>
      <c r="U354" s="52">
        <f>U93+'Calculations II'!AU36+'Calculations II'!AU37</f>
        <v>0</v>
      </c>
      <c r="V354" s="52">
        <f>V93+'Calculations II'!AV36+'Calculations II'!AV37</f>
        <v>0</v>
      </c>
      <c r="W354" s="75">
        <f>W93+'Calculations II'!AW36+'Calculations II'!AW37</f>
        <v>0</v>
      </c>
    </row>
    <row r="355" spans="2:23" ht="16" x14ac:dyDescent="0.2">
      <c r="B355" s="288" t="s">
        <v>28</v>
      </c>
      <c r="C355" s="53" t="s">
        <v>26</v>
      </c>
      <c r="D355" s="52">
        <f>D94*(1+'Calculations II'!AD$34)</f>
        <v>-94180407.631470576</v>
      </c>
      <c r="E355" s="52">
        <f>E94*(1+'Calculations II'!AE$34)</f>
        <v>-97874126.315975964</v>
      </c>
      <c r="F355" s="52">
        <f>F94*(1+'Calculations II'!AF$34)</f>
        <v>-76977907.548747659</v>
      </c>
      <c r="G355" s="52">
        <f>G94*(1+'Calculations II'!AG$34)</f>
        <v>-78979333.145015106</v>
      </c>
      <c r="H355" s="52">
        <f>H94*(1+'Calculations II'!AH$34)</f>
        <v>-81032795.806785509</v>
      </c>
      <c r="I355" s="52">
        <f>I94*(1+'Calculations II'!AI$34)</f>
        <v>-83139648.497761935</v>
      </c>
      <c r="J355" s="52">
        <f>J94*(1+'Calculations II'!AJ$34)</f>
        <v>-85301279.358703747</v>
      </c>
      <c r="K355" s="52">
        <f>K94*(1+'Calculations II'!AK$34)</f>
        <v>-87519112.62203002</v>
      </c>
      <c r="L355" s="52">
        <f>L94*(1+'Calculations II'!AL$34)</f>
        <v>-89794609.550202817</v>
      </c>
      <c r="M355" s="52">
        <f>M94*(1+'Calculations II'!AM$34)</f>
        <v>-92129269.398508087</v>
      </c>
      <c r="N355" s="52">
        <f>N94*(1+'Calculations II'!AN$34)</f>
        <v>-94524630.402869299</v>
      </c>
      <c r="O355" s="52">
        <f>O94*(1+'Calculations II'!AO$34)</f>
        <v>-96982270.793343902</v>
      </c>
      <c r="P355" s="52">
        <f>P94*(1+'Calculations II'!AP$34)</f>
        <v>-99503809.83397086</v>
      </c>
      <c r="Q355" s="52">
        <f>Q94*(1+'Calculations II'!AQ$34)</f>
        <v>-102090908.88965409</v>
      </c>
      <c r="R355" s="52">
        <f>R94*(1+'Calculations II'!AR$34)</f>
        <v>-104745272.52078509</v>
      </c>
      <c r="S355" s="52">
        <f>S94*(1+'Calculations II'!AS$34)</f>
        <v>-107468649.60632552</v>
      </c>
      <c r="T355" s="52">
        <f>T94*(1+'Calculations II'!AT$34)</f>
        <v>-110262834.49608999</v>
      </c>
      <c r="U355" s="52">
        <f>U94*(1+'Calculations II'!AU$34)</f>
        <v>-113129668.19298832</v>
      </c>
      <c r="V355" s="52">
        <f>V94*(1+'Calculations II'!AV$34)</f>
        <v>-116071039.56600603</v>
      </c>
      <c r="W355" s="75">
        <f>W94*(1+'Calculations II'!AW$34)</f>
        <v>-241274084.24090695</v>
      </c>
    </row>
    <row r="356" spans="2:23" x14ac:dyDescent="0.2">
      <c r="B356" s="289"/>
      <c r="C356" s="16" t="s">
        <v>25</v>
      </c>
      <c r="D356" s="52">
        <f>D95</f>
        <v>0</v>
      </c>
      <c r="E356" s="52">
        <f t="shared" ref="E356:W356" si="178">E95</f>
        <v>0</v>
      </c>
      <c r="F356" s="52">
        <f t="shared" si="178"/>
        <v>0</v>
      </c>
      <c r="G356" s="52">
        <f t="shared" si="178"/>
        <v>0</v>
      </c>
      <c r="H356" s="52">
        <f t="shared" si="178"/>
        <v>0</v>
      </c>
      <c r="I356" s="52">
        <f t="shared" si="178"/>
        <v>0</v>
      </c>
      <c r="J356" s="52">
        <f t="shared" si="178"/>
        <v>0</v>
      </c>
      <c r="K356" s="52">
        <f t="shared" si="178"/>
        <v>0</v>
      </c>
      <c r="L356" s="52">
        <f t="shared" si="178"/>
        <v>0</v>
      </c>
      <c r="M356" s="52">
        <f t="shared" si="178"/>
        <v>0</v>
      </c>
      <c r="N356" s="52">
        <f t="shared" si="178"/>
        <v>0</v>
      </c>
      <c r="O356" s="52">
        <f t="shared" si="178"/>
        <v>0</v>
      </c>
      <c r="P356" s="52">
        <f t="shared" si="178"/>
        <v>0</v>
      </c>
      <c r="Q356" s="52">
        <f t="shared" si="178"/>
        <v>0</v>
      </c>
      <c r="R356" s="52">
        <f t="shared" si="178"/>
        <v>0</v>
      </c>
      <c r="S356" s="52">
        <f t="shared" si="178"/>
        <v>0</v>
      </c>
      <c r="T356" s="52">
        <f t="shared" si="178"/>
        <v>0</v>
      </c>
      <c r="U356" s="52">
        <f t="shared" si="178"/>
        <v>0</v>
      </c>
      <c r="V356" s="52">
        <f t="shared" si="178"/>
        <v>0</v>
      </c>
      <c r="W356" s="75">
        <f t="shared" si="178"/>
        <v>0</v>
      </c>
    </row>
    <row r="357" spans="2:23" x14ac:dyDescent="0.2">
      <c r="B357" s="289"/>
      <c r="C357" s="16" t="s">
        <v>24</v>
      </c>
      <c r="D357" s="52">
        <f>D96</f>
        <v>0</v>
      </c>
      <c r="E357" s="52">
        <f t="shared" ref="E357:W357" si="179">E96</f>
        <v>0</v>
      </c>
      <c r="F357" s="52">
        <f t="shared" si="179"/>
        <v>0</v>
      </c>
      <c r="G357" s="52">
        <f t="shared" si="179"/>
        <v>0</v>
      </c>
      <c r="H357" s="52">
        <f t="shared" si="179"/>
        <v>0</v>
      </c>
      <c r="I357" s="52">
        <f t="shared" si="179"/>
        <v>0</v>
      </c>
      <c r="J357" s="52">
        <f t="shared" si="179"/>
        <v>0</v>
      </c>
      <c r="K357" s="52">
        <f t="shared" si="179"/>
        <v>0</v>
      </c>
      <c r="L357" s="52">
        <f t="shared" si="179"/>
        <v>0</v>
      </c>
      <c r="M357" s="52">
        <f t="shared" si="179"/>
        <v>0</v>
      </c>
      <c r="N357" s="52">
        <f t="shared" si="179"/>
        <v>0</v>
      </c>
      <c r="O357" s="52">
        <f t="shared" si="179"/>
        <v>0</v>
      </c>
      <c r="P357" s="52">
        <f t="shared" si="179"/>
        <v>0</v>
      </c>
      <c r="Q357" s="52">
        <f t="shared" si="179"/>
        <v>0</v>
      </c>
      <c r="R357" s="52">
        <f t="shared" si="179"/>
        <v>0</v>
      </c>
      <c r="S357" s="52">
        <f t="shared" si="179"/>
        <v>0</v>
      </c>
      <c r="T357" s="52">
        <f t="shared" si="179"/>
        <v>0</v>
      </c>
      <c r="U357" s="52">
        <f t="shared" si="179"/>
        <v>0</v>
      </c>
      <c r="V357" s="52">
        <f t="shared" si="179"/>
        <v>0</v>
      </c>
      <c r="W357" s="75">
        <f t="shared" si="179"/>
        <v>0</v>
      </c>
    </row>
    <row r="358" spans="2:23" ht="16" x14ac:dyDescent="0.2">
      <c r="B358" s="288" t="s">
        <v>29</v>
      </c>
      <c r="C358" s="53" t="s">
        <v>26</v>
      </c>
      <c r="D358" s="52">
        <f>D97*(1+'Calculations II'!AD$35)</f>
        <v>-94180407.631470576</v>
      </c>
      <c r="E358" s="52">
        <f>E97*(1+'Calculations II'!AE$35)</f>
        <v>-97874126.315975964</v>
      </c>
      <c r="F358" s="52">
        <f>F97*(1+'Calculations II'!AF$35)</f>
        <v>-101712784.24050587</v>
      </c>
      <c r="G358" s="52">
        <f>G97*(1+'Calculations II'!AG$35)</f>
        <v>-105702071.12469192</v>
      </c>
      <c r="H358" s="52">
        <f>H97*(1+'Calculations II'!AH$35)</f>
        <v>-109847900.12158926</v>
      </c>
      <c r="I358" s="52">
        <f>I97*(1+'Calculations II'!AI$35)</f>
        <v>-114156416.59439982</v>
      </c>
      <c r="J358" s="52">
        <f>J97*(1+'Calculations II'!AJ$35)</f>
        <v>-118634007.23803967</v>
      </c>
      <c r="K358" s="52">
        <f>K97*(1+'Calculations II'!AK$35)</f>
        <v>-123287309.55910179</v>
      </c>
      <c r="L358" s="52">
        <f>L97*(1+'Calculations II'!AL$35)</f>
        <v>-128123221.72829944</v>
      </c>
      <c r="M358" s="52">
        <f>M97*(1+'Calculations II'!AM$35)</f>
        <v>-133148912.82002781</v>
      </c>
      <c r="N358" s="52">
        <f>N97*(1+'Calculations II'!AN$35)</f>
        <v>-138371833.45425791</v>
      </c>
      <c r="O358" s="52">
        <f>O97*(1+'Calculations II'!AO$35)</f>
        <v>-143799726.8565737</v>
      </c>
      <c r="P358" s="52">
        <f>P97*(1+'Calculations II'!AP$35)</f>
        <v>-149440640.35278609</v>
      </c>
      <c r="Q358" s="52">
        <f>Q97*(1+'Calculations II'!AQ$35)</f>
        <v>-155302937.31520233</v>
      </c>
      <c r="R358" s="52">
        <f>R97*(1+'Calculations II'!AR$35)</f>
        <v>-161395309.57830101</v>
      </c>
      <c r="S358" s="52">
        <f>S97*(1+'Calculations II'!AS$35)</f>
        <v>-167726790.34226102</v>
      </c>
      <c r="T358" s="52">
        <f>T97*(1+'Calculations II'!AT$35)</f>
        <v>-174306767.58351693</v>
      </c>
      <c r="U358" s="52">
        <f>U97*(1+'Calculations II'!AU$35)</f>
        <v>-181144997.99226835</v>
      </c>
      <c r="V358" s="52">
        <f>V97*(1+'Calculations II'!AV$35)</f>
        <v>-188251621.45765248</v>
      </c>
      <c r="W358" s="75">
        <f>W97*(1+'Calculations II'!AW$35)</f>
        <v>-398949790.14937723</v>
      </c>
    </row>
    <row r="359" spans="2:23" x14ac:dyDescent="0.2">
      <c r="B359" s="289"/>
      <c r="C359" s="16" t="s">
        <v>25</v>
      </c>
      <c r="D359" s="52">
        <f>D98</f>
        <v>0</v>
      </c>
      <c r="E359" s="52">
        <f t="shared" ref="E359:W359" si="180">E98</f>
        <v>0</v>
      </c>
      <c r="F359" s="52">
        <f t="shared" si="180"/>
        <v>0</v>
      </c>
      <c r="G359" s="52">
        <f t="shared" si="180"/>
        <v>0</v>
      </c>
      <c r="H359" s="52">
        <f t="shared" si="180"/>
        <v>0</v>
      </c>
      <c r="I359" s="52">
        <f t="shared" si="180"/>
        <v>0</v>
      </c>
      <c r="J359" s="52">
        <f t="shared" si="180"/>
        <v>0</v>
      </c>
      <c r="K359" s="52">
        <f t="shared" si="180"/>
        <v>0</v>
      </c>
      <c r="L359" s="52">
        <f t="shared" si="180"/>
        <v>0</v>
      </c>
      <c r="M359" s="52">
        <f t="shared" si="180"/>
        <v>0</v>
      </c>
      <c r="N359" s="52">
        <f t="shared" si="180"/>
        <v>0</v>
      </c>
      <c r="O359" s="52">
        <f t="shared" si="180"/>
        <v>0</v>
      </c>
      <c r="P359" s="52">
        <f t="shared" si="180"/>
        <v>0</v>
      </c>
      <c r="Q359" s="52">
        <f t="shared" si="180"/>
        <v>0</v>
      </c>
      <c r="R359" s="52">
        <f t="shared" si="180"/>
        <v>0</v>
      </c>
      <c r="S359" s="52">
        <f t="shared" si="180"/>
        <v>0</v>
      </c>
      <c r="T359" s="52">
        <f t="shared" si="180"/>
        <v>0</v>
      </c>
      <c r="U359" s="52">
        <f t="shared" si="180"/>
        <v>0</v>
      </c>
      <c r="V359" s="52">
        <f t="shared" si="180"/>
        <v>0</v>
      </c>
      <c r="W359" s="75">
        <f t="shared" si="180"/>
        <v>0</v>
      </c>
    </row>
    <row r="360" spans="2:23" x14ac:dyDescent="0.2">
      <c r="B360" s="289"/>
      <c r="C360" s="16" t="s">
        <v>24</v>
      </c>
      <c r="D360" s="52">
        <f>D99</f>
        <v>0</v>
      </c>
      <c r="E360" s="52">
        <f t="shared" ref="E360:W360" si="181">E99</f>
        <v>0</v>
      </c>
      <c r="F360" s="52">
        <f t="shared" si="181"/>
        <v>0</v>
      </c>
      <c r="G360" s="52">
        <f t="shared" si="181"/>
        <v>0</v>
      </c>
      <c r="H360" s="52">
        <f t="shared" si="181"/>
        <v>0</v>
      </c>
      <c r="I360" s="52">
        <f t="shared" si="181"/>
        <v>0</v>
      </c>
      <c r="J360" s="52">
        <f t="shared" si="181"/>
        <v>0</v>
      </c>
      <c r="K360" s="52">
        <f t="shared" si="181"/>
        <v>0</v>
      </c>
      <c r="L360" s="52">
        <f t="shared" si="181"/>
        <v>0</v>
      </c>
      <c r="M360" s="52">
        <f t="shared" si="181"/>
        <v>0</v>
      </c>
      <c r="N360" s="52">
        <f t="shared" si="181"/>
        <v>0</v>
      </c>
      <c r="O360" s="52">
        <f t="shared" si="181"/>
        <v>0</v>
      </c>
      <c r="P360" s="52">
        <f t="shared" si="181"/>
        <v>0</v>
      </c>
      <c r="Q360" s="52">
        <f t="shared" si="181"/>
        <v>0</v>
      </c>
      <c r="R360" s="52">
        <f t="shared" si="181"/>
        <v>0</v>
      </c>
      <c r="S360" s="52">
        <f t="shared" si="181"/>
        <v>0</v>
      </c>
      <c r="T360" s="52">
        <f t="shared" si="181"/>
        <v>0</v>
      </c>
      <c r="U360" s="52">
        <f t="shared" si="181"/>
        <v>0</v>
      </c>
      <c r="V360" s="52">
        <f t="shared" si="181"/>
        <v>0</v>
      </c>
      <c r="W360" s="75">
        <f t="shared" si="181"/>
        <v>0</v>
      </c>
    </row>
    <row r="361" spans="2:23" ht="16" x14ac:dyDescent="0.2">
      <c r="B361" s="288" t="s">
        <v>30</v>
      </c>
      <c r="C361" s="53" t="s">
        <v>26</v>
      </c>
      <c r="D361" s="52">
        <f>D100*(1+'Calculations II'!AD$34)</f>
        <v>0</v>
      </c>
      <c r="E361" s="52">
        <f>E100*(1+'Calculations II'!AE$34)</f>
        <v>0</v>
      </c>
      <c r="F361" s="52">
        <f>F100*(1+'Calculations II'!AF$34)</f>
        <v>0</v>
      </c>
      <c r="G361" s="52">
        <f>G100*(1+'Calculations II'!AG$34)</f>
        <v>0</v>
      </c>
      <c r="H361" s="52">
        <f>H100*(1+'Calculations II'!AH$34)</f>
        <v>0</v>
      </c>
      <c r="I361" s="52">
        <f>I100*(1+'Calculations II'!AI$34)</f>
        <v>0</v>
      </c>
      <c r="J361" s="52">
        <f>J100*(1+'Calculations II'!AJ$34)</f>
        <v>0</v>
      </c>
      <c r="K361" s="52">
        <f>K100*(1+'Calculations II'!AK$34)</f>
        <v>0</v>
      </c>
      <c r="L361" s="52">
        <f>L100*(1+'Calculations II'!AL$34)</f>
        <v>0</v>
      </c>
      <c r="M361" s="52">
        <f>M100*(1+'Calculations II'!AM$34)</f>
        <v>0</v>
      </c>
      <c r="N361" s="52">
        <f>N100*(1+'Calculations II'!AN$34)</f>
        <v>0</v>
      </c>
      <c r="O361" s="52">
        <f>O100*(1+'Calculations II'!AO$34)</f>
        <v>0</v>
      </c>
      <c r="P361" s="52">
        <f>P100*(1+'Calculations II'!AP$34)</f>
        <v>0</v>
      </c>
      <c r="Q361" s="52">
        <f>Q100*(1+'Calculations II'!AQ$34)</f>
        <v>0</v>
      </c>
      <c r="R361" s="52">
        <f>R100*(1+'Calculations II'!AR$34)</f>
        <v>0</v>
      </c>
      <c r="S361" s="52">
        <f>S100*(1+'Calculations II'!AS$34)</f>
        <v>0</v>
      </c>
      <c r="T361" s="52">
        <f>T100*(1+'Calculations II'!AT$34)</f>
        <v>0</v>
      </c>
      <c r="U361" s="52">
        <f>U100*(1+'Calculations II'!AU$34)</f>
        <v>0</v>
      </c>
      <c r="V361" s="52">
        <f>V100*(1+'Calculations II'!AV$34)</f>
        <v>0</v>
      </c>
      <c r="W361" s="75">
        <f>W100*(1+'Calculations II'!AW$34)</f>
        <v>0</v>
      </c>
    </row>
    <row r="362" spans="2:23" x14ac:dyDescent="0.2">
      <c r="B362" s="289"/>
      <c r="C362" s="16" t="s">
        <v>25</v>
      </c>
      <c r="D362" s="52">
        <f>D101</f>
        <v>0</v>
      </c>
      <c r="E362" s="52">
        <f t="shared" ref="E362:W362" si="182">E101</f>
        <v>2293541.5591276055</v>
      </c>
      <c r="F362" s="52">
        <f t="shared" si="182"/>
        <v>4633823.9105590088</v>
      </c>
      <c r="G362" s="52">
        <f t="shared" si="182"/>
        <v>4680564.7028628066</v>
      </c>
      <c r="H362" s="52">
        <f t="shared" si="182"/>
        <v>4680564.7028628066</v>
      </c>
      <c r="I362" s="52">
        <f t="shared" si="182"/>
        <v>4680564.7028628066</v>
      </c>
      <c r="J362" s="52">
        <f t="shared" si="182"/>
        <v>4680564.7028628066</v>
      </c>
      <c r="K362" s="52">
        <f t="shared" si="182"/>
        <v>4680564.7028628066</v>
      </c>
      <c r="L362" s="52">
        <f t="shared" si="182"/>
        <v>4680564.7028628066</v>
      </c>
      <c r="M362" s="52">
        <f t="shared" si="182"/>
        <v>4680564.7028628066</v>
      </c>
      <c r="N362" s="52">
        <f t="shared" si="182"/>
        <v>4680564.7028628066</v>
      </c>
      <c r="O362" s="52">
        <f t="shared" si="182"/>
        <v>4680564.7028628066</v>
      </c>
      <c r="P362" s="52">
        <f t="shared" si="182"/>
        <v>4680564.7028628066</v>
      </c>
      <c r="Q362" s="52">
        <f t="shared" si="182"/>
        <v>4680564.7028628066</v>
      </c>
      <c r="R362" s="52">
        <f t="shared" si="182"/>
        <v>4680564.7028628066</v>
      </c>
      <c r="S362" s="52">
        <f t="shared" si="182"/>
        <v>4680564.7028628066</v>
      </c>
      <c r="T362" s="52">
        <f t="shared" si="182"/>
        <v>4680564.7028628066</v>
      </c>
      <c r="U362" s="52">
        <f t="shared" si="182"/>
        <v>4680564.7028628066</v>
      </c>
      <c r="V362" s="52">
        <f t="shared" si="182"/>
        <v>4680564.7028628066</v>
      </c>
      <c r="W362" s="75">
        <f t="shared" si="182"/>
        <v>4680564.7028628066</v>
      </c>
    </row>
    <row r="363" spans="2:23" x14ac:dyDescent="0.2">
      <c r="B363" s="289"/>
      <c r="C363" s="16" t="s">
        <v>24</v>
      </c>
      <c r="D363" s="52">
        <f>D102</f>
        <v>0</v>
      </c>
      <c r="E363" s="52">
        <f t="shared" ref="E363:W363" si="183">E102</f>
        <v>0</v>
      </c>
      <c r="F363" s="52">
        <f t="shared" si="183"/>
        <v>0</v>
      </c>
      <c r="G363" s="52">
        <f t="shared" si="183"/>
        <v>0</v>
      </c>
      <c r="H363" s="52">
        <f t="shared" si="183"/>
        <v>0</v>
      </c>
      <c r="I363" s="52">
        <f t="shared" si="183"/>
        <v>0</v>
      </c>
      <c r="J363" s="52">
        <f t="shared" si="183"/>
        <v>0</v>
      </c>
      <c r="K363" s="52">
        <f t="shared" si="183"/>
        <v>0</v>
      </c>
      <c r="L363" s="52">
        <f t="shared" si="183"/>
        <v>0</v>
      </c>
      <c r="M363" s="52">
        <f t="shared" si="183"/>
        <v>0</v>
      </c>
      <c r="N363" s="52">
        <f t="shared" si="183"/>
        <v>0</v>
      </c>
      <c r="O363" s="52">
        <f t="shared" si="183"/>
        <v>0</v>
      </c>
      <c r="P363" s="52">
        <f t="shared" si="183"/>
        <v>0</v>
      </c>
      <c r="Q363" s="52">
        <f t="shared" si="183"/>
        <v>0</v>
      </c>
      <c r="R363" s="52">
        <f t="shared" si="183"/>
        <v>0</v>
      </c>
      <c r="S363" s="52">
        <f t="shared" si="183"/>
        <v>0</v>
      </c>
      <c r="T363" s="52">
        <f t="shared" si="183"/>
        <v>0</v>
      </c>
      <c r="U363" s="52">
        <f t="shared" si="183"/>
        <v>0</v>
      </c>
      <c r="V363" s="52">
        <f t="shared" si="183"/>
        <v>0</v>
      </c>
      <c r="W363" s="75">
        <f t="shared" si="183"/>
        <v>0</v>
      </c>
    </row>
    <row r="364" spans="2:23" ht="16" x14ac:dyDescent="0.2">
      <c r="B364" s="288" t="s">
        <v>31</v>
      </c>
      <c r="C364" s="53" t="s">
        <v>26</v>
      </c>
      <c r="D364" s="52">
        <f>D103*(1+'Calculations II'!AD$35)</f>
        <v>0</v>
      </c>
      <c r="E364" s="52">
        <f>E103*(1+'Calculations II'!AE$35)</f>
        <v>0</v>
      </c>
      <c r="F364" s="52">
        <f>F103*(1+'Calculations II'!AF$35)</f>
        <v>0</v>
      </c>
      <c r="G364" s="52">
        <f>G103*(1+'Calculations II'!AG$35)</f>
        <v>0</v>
      </c>
      <c r="H364" s="52">
        <f>H103*(1+'Calculations II'!AH$35)</f>
        <v>0</v>
      </c>
      <c r="I364" s="52">
        <f>I103*(1+'Calculations II'!AI$35)</f>
        <v>0</v>
      </c>
      <c r="J364" s="52">
        <f>J103*(1+'Calculations II'!AJ$35)</f>
        <v>0</v>
      </c>
      <c r="K364" s="52">
        <f>K103*(1+'Calculations II'!AK$35)</f>
        <v>0</v>
      </c>
      <c r="L364" s="52">
        <f>L103*(1+'Calculations II'!AL$35)</f>
        <v>0</v>
      </c>
      <c r="M364" s="52">
        <f>M103*(1+'Calculations II'!AM$35)</f>
        <v>0</v>
      </c>
      <c r="N364" s="52">
        <f>N103*(1+'Calculations II'!AN$35)</f>
        <v>0</v>
      </c>
      <c r="O364" s="52">
        <f>O103*(1+'Calculations II'!AO$35)</f>
        <v>0</v>
      </c>
      <c r="P364" s="52">
        <f>P103*(1+'Calculations II'!AP$35)</f>
        <v>0</v>
      </c>
      <c r="Q364" s="52">
        <f>Q103*(1+'Calculations II'!AQ$35)</f>
        <v>0</v>
      </c>
      <c r="R364" s="52">
        <f>R103*(1+'Calculations II'!AR$35)</f>
        <v>0</v>
      </c>
      <c r="S364" s="52">
        <f>S103*(1+'Calculations II'!AS$35)</f>
        <v>0</v>
      </c>
      <c r="T364" s="52">
        <f>T103*(1+'Calculations II'!AT$35)</f>
        <v>0</v>
      </c>
      <c r="U364" s="52">
        <f>U103*(1+'Calculations II'!AU$35)</f>
        <v>0</v>
      </c>
      <c r="V364" s="52">
        <f>V103*(1+'Calculations II'!AV$35)</f>
        <v>0</v>
      </c>
      <c r="W364" s="75">
        <f>W103*(1+'Calculations II'!AW$35)</f>
        <v>0</v>
      </c>
    </row>
    <row r="365" spans="2:23" x14ac:dyDescent="0.2">
      <c r="B365" s="289"/>
      <c r="C365" s="16" t="s">
        <v>25</v>
      </c>
      <c r="D365" s="52">
        <f>D104</f>
        <v>21928930.208595</v>
      </c>
      <c r="E365" s="52">
        <f t="shared" ref="E365:W365" si="184">E104</f>
        <v>21988191.567942601</v>
      </c>
      <c r="F365" s="52">
        <f t="shared" si="184"/>
        <v>11150315.041590806</v>
      </c>
      <c r="G365" s="52">
        <f t="shared" si="184"/>
        <v>11247272.83556517</v>
      </c>
      <c r="H365" s="52">
        <f t="shared" si="184"/>
        <v>12007821.832839562</v>
      </c>
      <c r="I365" s="52">
        <f t="shared" si="184"/>
        <v>12110487.856729258</v>
      </c>
      <c r="J365" s="52">
        <f t="shared" si="184"/>
        <v>12213153.88061896</v>
      </c>
      <c r="K365" s="52">
        <f t="shared" si="184"/>
        <v>12315819.904508656</v>
      </c>
      <c r="L365" s="52">
        <f t="shared" si="184"/>
        <v>13104910.051359721</v>
      </c>
      <c r="M365" s="52">
        <f t="shared" si="184"/>
        <v>13246166.031076033</v>
      </c>
      <c r="N365" s="52">
        <f t="shared" si="184"/>
        <v>13354540.284881065</v>
      </c>
      <c r="O365" s="52">
        <f t="shared" si="184"/>
        <v>13462914.538686097</v>
      </c>
      <c r="P365" s="52">
        <f t="shared" si="184"/>
        <v>14993053.923974009</v>
      </c>
      <c r="Q365" s="52">
        <f t="shared" si="184"/>
        <v>15148977.409758469</v>
      </c>
      <c r="R365" s="52">
        <f t="shared" si="184"/>
        <v>15268768.123394169</v>
      </c>
      <c r="S365" s="52">
        <f t="shared" si="184"/>
        <v>15388558.837029871</v>
      </c>
      <c r="T365" s="52">
        <f t="shared" si="184"/>
        <v>17714372.57623012</v>
      </c>
      <c r="U365" s="52">
        <f t="shared" si="184"/>
        <v>17892297.321116801</v>
      </c>
      <c r="V365" s="52">
        <f t="shared" si="184"/>
        <v>18029212.724498503</v>
      </c>
      <c r="W365" s="75">
        <f t="shared" si="184"/>
        <v>36551190.342152089</v>
      </c>
    </row>
    <row r="366" spans="2:23" x14ac:dyDescent="0.2">
      <c r="B366" s="289"/>
      <c r="C366" s="16" t="s">
        <v>24</v>
      </c>
      <c r="D366" s="52">
        <f>D105</f>
        <v>0</v>
      </c>
      <c r="E366" s="52">
        <f t="shared" ref="E366:W366" si="185">E105</f>
        <v>0</v>
      </c>
      <c r="F366" s="52">
        <f t="shared" si="185"/>
        <v>0</v>
      </c>
      <c r="G366" s="52">
        <f t="shared" si="185"/>
        <v>0</v>
      </c>
      <c r="H366" s="52">
        <f t="shared" si="185"/>
        <v>0</v>
      </c>
      <c r="I366" s="52">
        <f t="shared" si="185"/>
        <v>0</v>
      </c>
      <c r="J366" s="52">
        <f t="shared" si="185"/>
        <v>0</v>
      </c>
      <c r="K366" s="52">
        <f t="shared" si="185"/>
        <v>0</v>
      </c>
      <c r="L366" s="52">
        <f t="shared" si="185"/>
        <v>0</v>
      </c>
      <c r="M366" s="52">
        <f t="shared" si="185"/>
        <v>0</v>
      </c>
      <c r="N366" s="52">
        <f t="shared" si="185"/>
        <v>0</v>
      </c>
      <c r="O366" s="52">
        <f t="shared" si="185"/>
        <v>0</v>
      </c>
      <c r="P366" s="52">
        <f t="shared" si="185"/>
        <v>0</v>
      </c>
      <c r="Q366" s="52">
        <f t="shared" si="185"/>
        <v>0</v>
      </c>
      <c r="R366" s="52">
        <f t="shared" si="185"/>
        <v>0</v>
      </c>
      <c r="S366" s="52">
        <f t="shared" si="185"/>
        <v>0</v>
      </c>
      <c r="T366" s="52">
        <f t="shared" si="185"/>
        <v>0</v>
      </c>
      <c r="U366" s="52">
        <f t="shared" si="185"/>
        <v>0</v>
      </c>
      <c r="V366" s="52">
        <f t="shared" si="185"/>
        <v>0</v>
      </c>
      <c r="W366" s="75">
        <f t="shared" si="185"/>
        <v>0</v>
      </c>
    </row>
    <row r="367" spans="2:23" ht="16" x14ac:dyDescent="0.2">
      <c r="B367" s="288" t="s">
        <v>32</v>
      </c>
      <c r="C367" s="53" t="s">
        <v>26</v>
      </c>
      <c r="D367" s="52">
        <f>D106*(1+'Calculations II'!AD$34)</f>
        <v>32012764.387519851</v>
      </c>
      <c r="E367" s="52">
        <f>E106*(1+'Calculations II'!AE$34)</f>
        <v>32892238.120162416</v>
      </c>
      <c r="F367" s="52">
        <f>F106*(1+'Calculations II'!AF$34)</f>
        <v>25791286.021640185</v>
      </c>
      <c r="G367" s="52">
        <f>G106*(1+'Calculations II'!AG$34)</f>
        <v>26500172.548067704</v>
      </c>
      <c r="H367" s="52">
        <f>H106*(1+'Calculations II'!AH$34)</f>
        <v>28630002.798700832</v>
      </c>
      <c r="I367" s="52">
        <f>I106*(1+'Calculations II'!AI$34)</f>
        <v>29421636.073678404</v>
      </c>
      <c r="J367" s="52">
        <f>J106*(1+'Calculations II'!AJ$34)</f>
        <v>30231812.70558165</v>
      </c>
      <c r="K367" s="52">
        <f>K106*(1+'Calculations II'!AK$34)</f>
        <v>31062419.215822969</v>
      </c>
      <c r="L367" s="52">
        <f>L106*(1+'Calculations II'!AL$34)</f>
        <v>33674863.445191532</v>
      </c>
      <c r="M367" s="52">
        <f>M106*(1+'Calculations II'!AM$34)</f>
        <v>34599338.933072984</v>
      </c>
      <c r="N367" s="52">
        <f>N106*(1+'Calculations II'!AN$34)</f>
        <v>35553727.461416721</v>
      </c>
      <c r="O367" s="52">
        <f>O106*(1+'Calculations II'!AO$34)</f>
        <v>36534918.002327077</v>
      </c>
      <c r="P367" s="52">
        <f>P106*(1+'Calculations II'!AP$34)</f>
        <v>39755818.696878254</v>
      </c>
      <c r="Q367" s="52">
        <f>Q106*(1+'Calculations II'!AQ$34)</f>
        <v>40847036.227848507</v>
      </c>
      <c r="R367" s="52">
        <f>R106*(1+'Calculations II'!AR$34)</f>
        <v>41978135.627684526</v>
      </c>
      <c r="S367" s="52">
        <f>S106*(1+'Calculations II'!AS$34)</f>
        <v>43132450.322279975</v>
      </c>
      <c r="T367" s="52">
        <f>T106*(1+'Calculations II'!AT$34)</f>
        <v>47149202.523567334</v>
      </c>
      <c r="U367" s="52">
        <f>U106*(1+'Calculations II'!AU$34)</f>
        <v>48442118.964323923</v>
      </c>
      <c r="V367" s="52">
        <f>V106*(1+'Calculations II'!AV$34)</f>
        <v>49779146.857224718</v>
      </c>
      <c r="W367" s="75">
        <f>W106*(1+'Calculations II'!AW$34)</f>
        <v>107357641.96321702</v>
      </c>
    </row>
    <row r="368" spans="2:23" x14ac:dyDescent="0.2">
      <c r="B368" s="289"/>
      <c r="C368" s="16" t="s">
        <v>25</v>
      </c>
      <c r="D368" s="52">
        <f>D107</f>
        <v>0</v>
      </c>
      <c r="E368" s="52">
        <f t="shared" ref="E368:W368" si="186">E107</f>
        <v>0</v>
      </c>
      <c r="F368" s="52">
        <f t="shared" si="186"/>
        <v>53899.999999999993</v>
      </c>
      <c r="G368" s="52">
        <f t="shared" si="186"/>
        <v>107799.99999999999</v>
      </c>
      <c r="H368" s="52">
        <f t="shared" si="186"/>
        <v>107799.99999999999</v>
      </c>
      <c r="I368" s="52">
        <f t="shared" si="186"/>
        <v>107799.99999999999</v>
      </c>
      <c r="J368" s="52">
        <f t="shared" si="186"/>
        <v>107799.99999999999</v>
      </c>
      <c r="K368" s="52">
        <f t="shared" si="186"/>
        <v>107799.99999999999</v>
      </c>
      <c r="L368" s="52">
        <f t="shared" si="186"/>
        <v>107799.99999999999</v>
      </c>
      <c r="M368" s="52">
        <f t="shared" si="186"/>
        <v>107799.99999999999</v>
      </c>
      <c r="N368" s="52">
        <f t="shared" si="186"/>
        <v>107799.99999999999</v>
      </c>
      <c r="O368" s="52">
        <f t="shared" si="186"/>
        <v>107799.99999999999</v>
      </c>
      <c r="P368" s="52">
        <f t="shared" si="186"/>
        <v>107799.99999999999</v>
      </c>
      <c r="Q368" s="52">
        <f t="shared" si="186"/>
        <v>107799.99999999999</v>
      </c>
      <c r="R368" s="52">
        <f t="shared" si="186"/>
        <v>107799.99999999999</v>
      </c>
      <c r="S368" s="52">
        <f t="shared" si="186"/>
        <v>107799.99999999999</v>
      </c>
      <c r="T368" s="52">
        <f t="shared" si="186"/>
        <v>107799.99999999999</v>
      </c>
      <c r="U368" s="52">
        <f t="shared" si="186"/>
        <v>107799.99999999999</v>
      </c>
      <c r="V368" s="52">
        <f t="shared" si="186"/>
        <v>107799.99999999999</v>
      </c>
      <c r="W368" s="75">
        <f t="shared" si="186"/>
        <v>215600</v>
      </c>
    </row>
    <row r="369" spans="2:23" x14ac:dyDescent="0.2">
      <c r="B369" s="289"/>
      <c r="C369" s="16" t="s">
        <v>24</v>
      </c>
      <c r="D369" s="52">
        <f>D108</f>
        <v>0</v>
      </c>
      <c r="E369" s="52">
        <f t="shared" ref="E369:W369" si="187">E108</f>
        <v>275200</v>
      </c>
      <c r="F369" s="52">
        <f t="shared" si="187"/>
        <v>737600</v>
      </c>
      <c r="G369" s="52">
        <f t="shared" si="187"/>
        <v>812000</v>
      </c>
      <c r="H369" s="52">
        <f t="shared" si="187"/>
        <v>812000</v>
      </c>
      <c r="I369" s="52">
        <f t="shared" si="187"/>
        <v>812000</v>
      </c>
      <c r="J369" s="52">
        <f t="shared" si="187"/>
        <v>812000</v>
      </c>
      <c r="K369" s="52">
        <f t="shared" si="187"/>
        <v>812000</v>
      </c>
      <c r="L369" s="52">
        <f t="shared" si="187"/>
        <v>812000</v>
      </c>
      <c r="M369" s="52">
        <f t="shared" si="187"/>
        <v>812000</v>
      </c>
      <c r="N369" s="52">
        <f t="shared" si="187"/>
        <v>812000</v>
      </c>
      <c r="O369" s="52">
        <f t="shared" si="187"/>
        <v>812000</v>
      </c>
      <c r="P369" s="52">
        <f t="shared" si="187"/>
        <v>812000</v>
      </c>
      <c r="Q369" s="52">
        <f t="shared" si="187"/>
        <v>812000</v>
      </c>
      <c r="R369" s="52">
        <f t="shared" si="187"/>
        <v>812000</v>
      </c>
      <c r="S369" s="52">
        <f t="shared" si="187"/>
        <v>812000</v>
      </c>
      <c r="T369" s="52">
        <f t="shared" si="187"/>
        <v>812000</v>
      </c>
      <c r="U369" s="52">
        <f t="shared" si="187"/>
        <v>812000</v>
      </c>
      <c r="V369" s="52">
        <f t="shared" si="187"/>
        <v>812000</v>
      </c>
      <c r="W369" s="75">
        <f t="shared" si="187"/>
        <v>812000</v>
      </c>
    </row>
    <row r="370" spans="2:23" ht="16" x14ac:dyDescent="0.2">
      <c r="B370" s="288" t="s">
        <v>33</v>
      </c>
      <c r="C370" s="53" t="s">
        <v>26</v>
      </c>
      <c r="D370" s="52">
        <f>D109*(1+'Calculations II'!AD$35)</f>
        <v>32012764.387519851</v>
      </c>
      <c r="E370" s="52">
        <f>E109*(1+'Calculations II'!AE$35)</f>
        <v>32892238.120162416</v>
      </c>
      <c r="F370" s="52">
        <f>F109*(1+'Calculations II'!AF$35)</f>
        <v>33790367.392537981</v>
      </c>
      <c r="G370" s="52">
        <f>G109*(1+'Calculations II'!AG$35)</f>
        <v>34715396.270664938</v>
      </c>
      <c r="H370" s="52">
        <f>H109*(1+'Calculations II'!AH$35)</f>
        <v>38022913.594925851</v>
      </c>
      <c r="I370" s="52">
        <f>I109*(1+'Calculations II'!AI$35)</f>
        <v>39069560.24310872</v>
      </c>
      <c r="J370" s="52">
        <f>J109*(1+'Calculations II'!AJ$35)</f>
        <v>40141042.810926288</v>
      </c>
      <c r="K370" s="52">
        <f>K109*(1+'Calculations II'!AK$35)</f>
        <v>41238050.621076062</v>
      </c>
      <c r="L370" s="52">
        <f>L109*(1+'Calculations II'!AL$35)</f>
        <v>45534249.838849835</v>
      </c>
      <c r="M370" s="52">
        <f>M109*(1+'Calculations II'!AM$35)</f>
        <v>46777498.864214212</v>
      </c>
      <c r="N370" s="52">
        <f>N109*(1+'Calculations II'!AN$35)</f>
        <v>48060930.565720692</v>
      </c>
      <c r="O370" s="52">
        <f>O109*(1+'Calculations II'!AO$35)</f>
        <v>49380422.637174778</v>
      </c>
      <c r="P370" s="52">
        <f>P109*(1+'Calculations II'!AP$35)</f>
        <v>55059742.840219848</v>
      </c>
      <c r="Q370" s="52">
        <f>Q109*(1+'Calculations II'!AQ$35)</f>
        <v>56561717.900683396</v>
      </c>
      <c r="R370" s="52">
        <f>R109*(1+'Calculations II'!AR$35)</f>
        <v>58118494.368244506</v>
      </c>
      <c r="S370" s="52">
        <f>S109*(1+'Calculations II'!AS$35)</f>
        <v>59706003.454135723</v>
      </c>
      <c r="T370" s="52">
        <f>T109*(1+'Calculations II'!AT$35)</f>
        <v>67429135.234520018</v>
      </c>
      <c r="U370" s="52">
        <f>U109*(1+'Calculations II'!AU$35)</f>
        <v>69263241.095801085</v>
      </c>
      <c r="V370" s="52">
        <f>V109*(1+'Calculations II'!AV$35)</f>
        <v>71161362.689523503</v>
      </c>
      <c r="W370" s="75">
        <f>W109*(1+'Calculations II'!AW$35)</f>
        <v>161224495.49021602</v>
      </c>
    </row>
    <row r="371" spans="2:23" x14ac:dyDescent="0.2">
      <c r="B371" s="289"/>
      <c r="C371" s="16" t="s">
        <v>25</v>
      </c>
      <c r="D371" s="52">
        <f>D110</f>
        <v>0</v>
      </c>
      <c r="E371" s="52">
        <f t="shared" ref="E371:W371" si="188">E110</f>
        <v>0</v>
      </c>
      <c r="F371" s="52">
        <f t="shared" si="188"/>
        <v>0</v>
      </c>
      <c r="G371" s="52">
        <f t="shared" si="188"/>
        <v>0</v>
      </c>
      <c r="H371" s="52">
        <f t="shared" si="188"/>
        <v>0</v>
      </c>
      <c r="I371" s="52">
        <f t="shared" si="188"/>
        <v>0</v>
      </c>
      <c r="J371" s="52">
        <f t="shared" si="188"/>
        <v>0</v>
      </c>
      <c r="K371" s="52">
        <f t="shared" si="188"/>
        <v>0</v>
      </c>
      <c r="L371" s="52">
        <f t="shared" si="188"/>
        <v>0</v>
      </c>
      <c r="M371" s="52">
        <f t="shared" si="188"/>
        <v>0</v>
      </c>
      <c r="N371" s="52">
        <f t="shared" si="188"/>
        <v>0</v>
      </c>
      <c r="O371" s="52">
        <f t="shared" si="188"/>
        <v>0</v>
      </c>
      <c r="P371" s="52">
        <f t="shared" si="188"/>
        <v>0</v>
      </c>
      <c r="Q371" s="52">
        <f t="shared" si="188"/>
        <v>0</v>
      </c>
      <c r="R371" s="52">
        <f t="shared" si="188"/>
        <v>0</v>
      </c>
      <c r="S371" s="52">
        <f t="shared" si="188"/>
        <v>0</v>
      </c>
      <c r="T371" s="52">
        <f t="shared" si="188"/>
        <v>0</v>
      </c>
      <c r="U371" s="52">
        <f t="shared" si="188"/>
        <v>0</v>
      </c>
      <c r="V371" s="52">
        <f t="shared" si="188"/>
        <v>0</v>
      </c>
      <c r="W371" s="75">
        <f t="shared" si="188"/>
        <v>0</v>
      </c>
    </row>
    <row r="372" spans="2:23" x14ac:dyDescent="0.2">
      <c r="B372" s="289"/>
      <c r="C372" s="16" t="s">
        <v>24</v>
      </c>
      <c r="D372" s="52">
        <f>D111</f>
        <v>0</v>
      </c>
      <c r="E372" s="52">
        <f t="shared" ref="E372:W372" si="189">E111</f>
        <v>275200</v>
      </c>
      <c r="F372" s="52">
        <f t="shared" si="189"/>
        <v>688000</v>
      </c>
      <c r="G372" s="52">
        <f t="shared" si="189"/>
        <v>688000</v>
      </c>
      <c r="H372" s="52">
        <f t="shared" si="189"/>
        <v>688000</v>
      </c>
      <c r="I372" s="52">
        <f t="shared" si="189"/>
        <v>688000</v>
      </c>
      <c r="J372" s="52">
        <f t="shared" si="189"/>
        <v>688000</v>
      </c>
      <c r="K372" s="52">
        <f t="shared" si="189"/>
        <v>688000</v>
      </c>
      <c r="L372" s="52">
        <f t="shared" si="189"/>
        <v>688000</v>
      </c>
      <c r="M372" s="52">
        <f t="shared" si="189"/>
        <v>688000</v>
      </c>
      <c r="N372" s="52">
        <f t="shared" si="189"/>
        <v>688000</v>
      </c>
      <c r="O372" s="52">
        <f t="shared" si="189"/>
        <v>688000</v>
      </c>
      <c r="P372" s="52">
        <f t="shared" si="189"/>
        <v>688000</v>
      </c>
      <c r="Q372" s="52">
        <f t="shared" si="189"/>
        <v>688000</v>
      </c>
      <c r="R372" s="52">
        <f t="shared" si="189"/>
        <v>688000</v>
      </c>
      <c r="S372" s="52">
        <f t="shared" si="189"/>
        <v>688000</v>
      </c>
      <c r="T372" s="52">
        <f t="shared" si="189"/>
        <v>688000</v>
      </c>
      <c r="U372" s="52">
        <f t="shared" si="189"/>
        <v>688000</v>
      </c>
      <c r="V372" s="52">
        <f t="shared" si="189"/>
        <v>688000</v>
      </c>
      <c r="W372" s="75">
        <f t="shared" si="189"/>
        <v>688000</v>
      </c>
    </row>
    <row r="373" spans="2:23" ht="16" x14ac:dyDescent="0.2">
      <c r="B373" s="288" t="s">
        <v>34</v>
      </c>
      <c r="C373" s="53" t="s">
        <v>26</v>
      </c>
      <c r="D373" s="52">
        <f>D112*(1+'Calculations II'!AD$34)</f>
        <v>2250139.5620835163</v>
      </c>
      <c r="E373" s="52">
        <f>E112*(1+'Calculations II'!AE$34)</f>
        <v>2316526.9338932605</v>
      </c>
      <c r="F373" s="52">
        <f>F112*(1+'Calculations II'!AF$34)</f>
        <v>1376529.2934022357</v>
      </c>
      <c r="G373" s="52">
        <f>G112*(1+'Calculations II'!AG$34)</f>
        <v>1411891.5110307501</v>
      </c>
      <c r="H373" s="52">
        <f>H112*(1+'Calculations II'!AH$34)</f>
        <v>1521361.4831265053</v>
      </c>
      <c r="I373" s="52">
        <f>I112*(1+'Calculations II'!AI$34)</f>
        <v>1567859.7857674682</v>
      </c>
      <c r="J373" s="52">
        <f>J112*(1+'Calculations II'!AJ$34)</f>
        <v>1609423.3379442422</v>
      </c>
      <c r="K373" s="52">
        <f>K112*(1+'Calculations II'!AK$34)</f>
        <v>1652080.4622638824</v>
      </c>
      <c r="L373" s="52">
        <f>L112*(1+'Calculations II'!AL$34)</f>
        <v>1785980.4043885018</v>
      </c>
      <c r="M373" s="52">
        <f>M112*(1+'Calculations II'!AM$34)</f>
        <v>1834012.655150597</v>
      </c>
      <c r="N373" s="52">
        <f>N112*(1+'Calculations II'!AN$34)</f>
        <v>1887707.3784367533</v>
      </c>
      <c r="O373" s="52">
        <f>O112*(1+'Calculations II'!AO$34)</f>
        <v>1940030.5476461274</v>
      </c>
      <c r="P373" s="52">
        <f>P112*(1+'Calculations II'!AP$34)</f>
        <v>2139103.3723755837</v>
      </c>
      <c r="Q373" s="52">
        <f>Q112*(1+'Calculations II'!AQ$34)</f>
        <v>2191924.2383288364</v>
      </c>
      <c r="R373" s="52">
        <f>R112*(1+'Calculations II'!AR$34)</f>
        <v>2257259.6870393269</v>
      </c>
      <c r="S373" s="52">
        <f>S112*(1+'Calculations II'!AS$34)</f>
        <v>2322005.2509005065</v>
      </c>
      <c r="T373" s="52">
        <f>T112*(1+'Calculations II'!AT$34)</f>
        <v>2571366.5895375852</v>
      </c>
      <c r="U373" s="52">
        <f>U112*(1+'Calculations II'!AU$34)</f>
        <v>2641935.4634240791</v>
      </c>
      <c r="V373" s="52">
        <f>V112*(1+'Calculations II'!AV$34)</f>
        <v>2716861.0705473302</v>
      </c>
      <c r="W373" s="75">
        <f>W112*(1+'Calculations II'!AW$34)</f>
        <v>5907215.8923135307</v>
      </c>
    </row>
    <row r="374" spans="2:23" x14ac:dyDescent="0.2">
      <c r="B374" s="288"/>
      <c r="C374" s="16" t="s">
        <v>25</v>
      </c>
      <c r="D374" s="52">
        <f>D113</f>
        <v>0</v>
      </c>
      <c r="E374" s="52">
        <f t="shared" ref="E374:W374" si="190">E113</f>
        <v>0</v>
      </c>
      <c r="F374" s="52">
        <f t="shared" si="190"/>
        <v>83250</v>
      </c>
      <c r="G374" s="52">
        <f t="shared" si="190"/>
        <v>518000.00000000006</v>
      </c>
      <c r="H374" s="52">
        <f t="shared" si="190"/>
        <v>925000</v>
      </c>
      <c r="I374" s="52">
        <f t="shared" si="190"/>
        <v>925000</v>
      </c>
      <c r="J374" s="52">
        <f t="shared" si="190"/>
        <v>925000</v>
      </c>
      <c r="K374" s="52">
        <f t="shared" si="190"/>
        <v>925000</v>
      </c>
      <c r="L374" s="52">
        <f t="shared" si="190"/>
        <v>925000</v>
      </c>
      <c r="M374" s="52">
        <f t="shared" si="190"/>
        <v>925000</v>
      </c>
      <c r="N374" s="52">
        <f t="shared" si="190"/>
        <v>925000</v>
      </c>
      <c r="O374" s="52">
        <f t="shared" si="190"/>
        <v>925000</v>
      </c>
      <c r="P374" s="52">
        <f t="shared" si="190"/>
        <v>925000</v>
      </c>
      <c r="Q374" s="52">
        <f t="shared" si="190"/>
        <v>925000</v>
      </c>
      <c r="R374" s="52">
        <f t="shared" si="190"/>
        <v>925000</v>
      </c>
      <c r="S374" s="52">
        <f t="shared" si="190"/>
        <v>925000</v>
      </c>
      <c r="T374" s="52">
        <f t="shared" si="190"/>
        <v>925000</v>
      </c>
      <c r="U374" s="52">
        <f t="shared" si="190"/>
        <v>925000</v>
      </c>
      <c r="V374" s="52">
        <f t="shared" si="190"/>
        <v>925000</v>
      </c>
      <c r="W374" s="75">
        <f t="shared" si="190"/>
        <v>1850000</v>
      </c>
    </row>
    <row r="375" spans="2:23" x14ac:dyDescent="0.2">
      <c r="B375" s="288"/>
      <c r="C375" s="16" t="s">
        <v>24</v>
      </c>
      <c r="D375" s="52">
        <f>D114</f>
        <v>0</v>
      </c>
      <c r="E375" s="52">
        <f t="shared" ref="E375:W375" si="191">E114</f>
        <v>263781.07278165501</v>
      </c>
      <c r="F375" s="52">
        <f t="shared" si="191"/>
        <v>529460.15287470922</v>
      </c>
      <c r="G375" s="52">
        <f t="shared" si="191"/>
        <v>533256.16749750753</v>
      </c>
      <c r="H375" s="52">
        <f t="shared" si="191"/>
        <v>535154.17480890662</v>
      </c>
      <c r="I375" s="52">
        <f t="shared" si="191"/>
        <v>535154.17480890662</v>
      </c>
      <c r="J375" s="52">
        <f t="shared" si="191"/>
        <v>535154.17480890662</v>
      </c>
      <c r="K375" s="52">
        <f t="shared" si="191"/>
        <v>535154.17480890662</v>
      </c>
      <c r="L375" s="52">
        <f t="shared" si="191"/>
        <v>535154.17480890662</v>
      </c>
      <c r="M375" s="52">
        <f t="shared" si="191"/>
        <v>535154.17480890662</v>
      </c>
      <c r="N375" s="52">
        <f t="shared" si="191"/>
        <v>535154.17480890662</v>
      </c>
      <c r="O375" s="52">
        <f t="shared" si="191"/>
        <v>535154.17480890662</v>
      </c>
      <c r="P375" s="52">
        <f t="shared" si="191"/>
        <v>535154.17480890662</v>
      </c>
      <c r="Q375" s="52">
        <f t="shared" si="191"/>
        <v>535154.17480890662</v>
      </c>
      <c r="R375" s="52">
        <f t="shared" si="191"/>
        <v>535154.17480890662</v>
      </c>
      <c r="S375" s="52">
        <f t="shared" si="191"/>
        <v>535154.17480890662</v>
      </c>
      <c r="T375" s="52">
        <f t="shared" si="191"/>
        <v>535154.17480890662</v>
      </c>
      <c r="U375" s="52">
        <f t="shared" si="191"/>
        <v>535154.17480890662</v>
      </c>
      <c r="V375" s="52">
        <f t="shared" si="191"/>
        <v>535154.17480890662</v>
      </c>
      <c r="W375" s="75">
        <f t="shared" si="191"/>
        <v>535154.17480890662</v>
      </c>
    </row>
    <row r="376" spans="2:23" ht="16" x14ac:dyDescent="0.2">
      <c r="B376" s="288" t="s">
        <v>35</v>
      </c>
      <c r="C376" s="53" t="s">
        <v>26</v>
      </c>
      <c r="D376" s="52">
        <f>D115*(1+'Calculations II'!AD$35)</f>
        <v>2250139.5620835163</v>
      </c>
      <c r="E376" s="52">
        <f>E115*(1+'Calculations II'!AE$35)</f>
        <v>2316526.9338932605</v>
      </c>
      <c r="F376" s="52">
        <f>F115*(1+'Calculations II'!AF$35)</f>
        <v>2379874.7132122871</v>
      </c>
      <c r="G376" s="52">
        <f>G115*(1+'Calculations II'!AG$35)</f>
        <v>2440469.8015315435</v>
      </c>
      <c r="H376" s="52">
        <f>H115*(1+'Calculations II'!AH$35)</f>
        <v>2800439.3124856912</v>
      </c>
      <c r="I376" s="52">
        <f>I115*(1+'Calculations II'!AI$35)</f>
        <v>2885781.6031882782</v>
      </c>
      <c r="J376" s="52">
        <f>J115*(1+'Calculations II'!AJ$35)</f>
        <v>2961482.3832473047</v>
      </c>
      <c r="K376" s="52">
        <f>K115*(1+'Calculations II'!AK$35)</f>
        <v>3038984.6470609093</v>
      </c>
      <c r="L376" s="52">
        <f>L115*(1+'Calculations II'!AL$35)</f>
        <v>3479108.8545337683</v>
      </c>
      <c r="M376" s="52">
        <f>M115*(1+'Calculations II'!AM$35)</f>
        <v>3571399.2496759603</v>
      </c>
      <c r="N376" s="52">
        <f>N115*(1+'Calculations II'!AN$35)</f>
        <v>3675120.21462896</v>
      </c>
      <c r="O376" s="52">
        <f>O115*(1+'Calculations II'!AO$35)</f>
        <v>3775788.4228062993</v>
      </c>
      <c r="P376" s="52">
        <f>P115*(1+'Calculations II'!AP$35)</f>
        <v>4381958.7985817101</v>
      </c>
      <c r="Q376" s="52">
        <f>Q115*(1+'Calculations II'!AQ$35)</f>
        <v>4487817.7183263637</v>
      </c>
      <c r="R376" s="52">
        <f>R115*(1+'Calculations II'!AR$35)</f>
        <v>4620268.5339414096</v>
      </c>
      <c r="S376" s="52">
        <f>S115*(1+'Calculations II'!AS$35)</f>
        <v>4751494.7809983827</v>
      </c>
      <c r="T376" s="52">
        <f>T115*(1+'Calculations II'!AT$35)</f>
        <v>5070599.5684599206</v>
      </c>
      <c r="U376" s="52">
        <f>U115*(1+'Calculations II'!AU$35)</f>
        <v>5207842.3759156242</v>
      </c>
      <c r="V376" s="52">
        <f>V115*(1+'Calculations II'!AV$35)</f>
        <v>5353579.6780206747</v>
      </c>
      <c r="W376" s="75">
        <f>W115*(1+'Calculations II'!AW$35)</f>
        <v>11170828.641755914</v>
      </c>
    </row>
    <row r="377" spans="2:23" x14ac:dyDescent="0.2">
      <c r="B377" s="288"/>
      <c r="C377" s="16" t="s">
        <v>25</v>
      </c>
      <c r="D377" s="52">
        <f>D116</f>
        <v>0</v>
      </c>
      <c r="E377" s="52">
        <f t="shared" ref="E377:W377" si="192">E116</f>
        <v>0</v>
      </c>
      <c r="F377" s="52">
        <f t="shared" si="192"/>
        <v>0</v>
      </c>
      <c r="G377" s="52">
        <f t="shared" si="192"/>
        <v>0</v>
      </c>
      <c r="H377" s="52">
        <f t="shared" si="192"/>
        <v>0</v>
      </c>
      <c r="I377" s="52">
        <f t="shared" si="192"/>
        <v>0</v>
      </c>
      <c r="J377" s="52">
        <f t="shared" si="192"/>
        <v>0</v>
      </c>
      <c r="K377" s="52">
        <f t="shared" si="192"/>
        <v>0</v>
      </c>
      <c r="L377" s="52">
        <f t="shared" si="192"/>
        <v>0</v>
      </c>
      <c r="M377" s="52">
        <f t="shared" si="192"/>
        <v>0</v>
      </c>
      <c r="N377" s="52">
        <f t="shared" si="192"/>
        <v>0</v>
      </c>
      <c r="O377" s="52">
        <f t="shared" si="192"/>
        <v>0</v>
      </c>
      <c r="P377" s="52">
        <f t="shared" si="192"/>
        <v>0</v>
      </c>
      <c r="Q377" s="52">
        <f t="shared" si="192"/>
        <v>0</v>
      </c>
      <c r="R377" s="52">
        <f t="shared" si="192"/>
        <v>0</v>
      </c>
      <c r="S377" s="52">
        <f t="shared" si="192"/>
        <v>0</v>
      </c>
      <c r="T377" s="52">
        <f t="shared" si="192"/>
        <v>0</v>
      </c>
      <c r="U377" s="52">
        <f t="shared" si="192"/>
        <v>0</v>
      </c>
      <c r="V377" s="52">
        <f t="shared" si="192"/>
        <v>0</v>
      </c>
      <c r="W377" s="75">
        <f t="shared" si="192"/>
        <v>0</v>
      </c>
    </row>
    <row r="378" spans="2:23" x14ac:dyDescent="0.2">
      <c r="B378" s="288"/>
      <c r="C378" s="16" t="s">
        <v>24</v>
      </c>
      <c r="D378" s="52">
        <f>D117</f>
        <v>0</v>
      </c>
      <c r="E378" s="52">
        <f t="shared" ref="E378:W378" si="193">E117</f>
        <v>72312.470588235286</v>
      </c>
      <c r="F378" s="52">
        <f t="shared" si="193"/>
        <v>144624.94117647057</v>
      </c>
      <c r="G378" s="52">
        <f t="shared" si="193"/>
        <v>144624.94117647057</v>
      </c>
      <c r="H378" s="52">
        <f t="shared" si="193"/>
        <v>144624.94117647057</v>
      </c>
      <c r="I378" s="52">
        <f t="shared" si="193"/>
        <v>144624.94117647057</v>
      </c>
      <c r="J378" s="52">
        <f t="shared" si="193"/>
        <v>144624.94117647057</v>
      </c>
      <c r="K378" s="52">
        <f t="shared" si="193"/>
        <v>144624.94117647057</v>
      </c>
      <c r="L378" s="52">
        <f t="shared" si="193"/>
        <v>144624.94117647057</v>
      </c>
      <c r="M378" s="52">
        <f t="shared" si="193"/>
        <v>144624.94117647057</v>
      </c>
      <c r="N378" s="52">
        <f t="shared" si="193"/>
        <v>144624.94117647057</v>
      </c>
      <c r="O378" s="52">
        <f t="shared" si="193"/>
        <v>144624.94117647057</v>
      </c>
      <c r="P378" s="52">
        <f t="shared" si="193"/>
        <v>144624.94117647057</v>
      </c>
      <c r="Q378" s="52">
        <f t="shared" si="193"/>
        <v>144624.94117647057</v>
      </c>
      <c r="R378" s="52">
        <f t="shared" si="193"/>
        <v>144624.94117647057</v>
      </c>
      <c r="S378" s="52">
        <f t="shared" si="193"/>
        <v>144624.94117647057</v>
      </c>
      <c r="T378" s="52">
        <f t="shared" si="193"/>
        <v>144624.94117647057</v>
      </c>
      <c r="U378" s="52">
        <f t="shared" si="193"/>
        <v>144624.94117647057</v>
      </c>
      <c r="V378" s="52">
        <f t="shared" si="193"/>
        <v>144624.94117647057</v>
      </c>
      <c r="W378" s="75">
        <f t="shared" si="193"/>
        <v>144624.94117647057</v>
      </c>
    </row>
    <row r="379" spans="2:23" ht="16" x14ac:dyDescent="0.2">
      <c r="B379" s="288" t="s">
        <v>36</v>
      </c>
      <c r="C379" s="53" t="s">
        <v>26</v>
      </c>
      <c r="D379" s="52">
        <f>D118*(1+'Calculations II'!AD$34)</f>
        <v>0</v>
      </c>
      <c r="E379" s="52">
        <f>E118*(1+'Calculations II'!AE$34)</f>
        <v>0</v>
      </c>
      <c r="F379" s="52">
        <f>F118*(1+'Calculations II'!AF$34)</f>
        <v>205041429.52423468</v>
      </c>
      <c r="G379" s="52">
        <f>G118*(1+'Calculations II'!AG$34)</f>
        <v>205041429.52423468</v>
      </c>
      <c r="H379" s="52">
        <f>H118*(1+'Calculations II'!AH$34)</f>
        <v>205041429.52423468</v>
      </c>
      <c r="I379" s="52">
        <f>I118*(1+'Calculations II'!AI$34)</f>
        <v>205041429.52423468</v>
      </c>
      <c r="J379" s="52">
        <f>J118*(1+'Calculations II'!AJ$34)</f>
        <v>205041429.52423468</v>
      </c>
      <c r="K379" s="52">
        <f>K118*(1+'Calculations II'!AK$34)</f>
        <v>205041429.52423468</v>
      </c>
      <c r="L379" s="52">
        <f>L118*(1+'Calculations II'!AL$34)</f>
        <v>205041429.52423468</v>
      </c>
      <c r="M379" s="52">
        <f>M118*(1+'Calculations II'!AM$34)</f>
        <v>205041429.52423468</v>
      </c>
      <c r="N379" s="52">
        <f>N118*(1+'Calculations II'!AN$34)</f>
        <v>205041429.52423468</v>
      </c>
      <c r="O379" s="52">
        <f>O118*(1+'Calculations II'!AO$34)</f>
        <v>205041429.52423468</v>
      </c>
      <c r="P379" s="52">
        <f>P118*(1+'Calculations II'!AP$34)</f>
        <v>205041429.52423468</v>
      </c>
      <c r="Q379" s="52">
        <f>Q118*(1+'Calculations II'!AQ$34)</f>
        <v>205041429.52423468</v>
      </c>
      <c r="R379" s="52">
        <f>R118*(1+'Calculations II'!AR$34)</f>
        <v>205041429.52423468</v>
      </c>
      <c r="S379" s="52">
        <f>S118*(1+'Calculations II'!AS$34)</f>
        <v>205041429.52423468</v>
      </c>
      <c r="T379" s="52">
        <f>T118*(1+'Calculations II'!AT$34)</f>
        <v>205041429.52423468</v>
      </c>
      <c r="U379" s="52">
        <f>U118*(1+'Calculations II'!AU$34)</f>
        <v>205041429.52423468</v>
      </c>
      <c r="V379" s="52">
        <f>V118*(1+'Calculations II'!AV$34)</f>
        <v>205041429.52423468</v>
      </c>
      <c r="W379" s="75">
        <f>W118*(1+'Calculations II'!AW$34)</f>
        <v>410082859.04846966</v>
      </c>
    </row>
    <row r="380" spans="2:23" x14ac:dyDescent="0.2">
      <c r="B380" s="288"/>
      <c r="C380" s="16" t="s">
        <v>25</v>
      </c>
      <c r="D380" s="52">
        <f>D119</f>
        <v>0</v>
      </c>
      <c r="E380" s="52">
        <f t="shared" ref="E380:W380" si="194">E119</f>
        <v>0</v>
      </c>
      <c r="F380" s="52">
        <f t="shared" si="194"/>
        <v>0</v>
      </c>
      <c r="G380" s="52">
        <f t="shared" si="194"/>
        <v>0</v>
      </c>
      <c r="H380" s="52">
        <f t="shared" si="194"/>
        <v>0</v>
      </c>
      <c r="I380" s="52">
        <f t="shared" si="194"/>
        <v>0</v>
      </c>
      <c r="J380" s="52">
        <f t="shared" si="194"/>
        <v>0</v>
      </c>
      <c r="K380" s="52">
        <f t="shared" si="194"/>
        <v>0</v>
      </c>
      <c r="L380" s="52">
        <f t="shared" si="194"/>
        <v>0</v>
      </c>
      <c r="M380" s="52">
        <f t="shared" si="194"/>
        <v>0</v>
      </c>
      <c r="N380" s="52">
        <f t="shared" si="194"/>
        <v>0</v>
      </c>
      <c r="O380" s="52">
        <f t="shared" si="194"/>
        <v>0</v>
      </c>
      <c r="P380" s="52">
        <f t="shared" si="194"/>
        <v>0</v>
      </c>
      <c r="Q380" s="52">
        <f t="shared" si="194"/>
        <v>0</v>
      </c>
      <c r="R380" s="52">
        <f t="shared" si="194"/>
        <v>0</v>
      </c>
      <c r="S380" s="52">
        <f t="shared" si="194"/>
        <v>0</v>
      </c>
      <c r="T380" s="52">
        <f t="shared" si="194"/>
        <v>0</v>
      </c>
      <c r="U380" s="52">
        <f t="shared" si="194"/>
        <v>0</v>
      </c>
      <c r="V380" s="52">
        <f t="shared" si="194"/>
        <v>0</v>
      </c>
      <c r="W380" s="75">
        <f t="shared" si="194"/>
        <v>0</v>
      </c>
    </row>
    <row r="381" spans="2:23" x14ac:dyDescent="0.2">
      <c r="B381" s="288"/>
      <c r="C381" s="16" t="s">
        <v>24</v>
      </c>
      <c r="D381" s="52">
        <f>D120</f>
        <v>0</v>
      </c>
      <c r="E381" s="52">
        <f t="shared" ref="E381:W381" si="195">E120</f>
        <v>0</v>
      </c>
      <c r="F381" s="52">
        <f t="shared" si="195"/>
        <v>0</v>
      </c>
      <c r="G381" s="52">
        <f t="shared" si="195"/>
        <v>0</v>
      </c>
      <c r="H381" s="52">
        <f t="shared" si="195"/>
        <v>0</v>
      </c>
      <c r="I381" s="52">
        <f t="shared" si="195"/>
        <v>0</v>
      </c>
      <c r="J381" s="52">
        <f t="shared" si="195"/>
        <v>0</v>
      </c>
      <c r="K381" s="52">
        <f t="shared" si="195"/>
        <v>0</v>
      </c>
      <c r="L381" s="52">
        <f t="shared" si="195"/>
        <v>0</v>
      </c>
      <c r="M381" s="52">
        <f t="shared" si="195"/>
        <v>0</v>
      </c>
      <c r="N381" s="52">
        <f t="shared" si="195"/>
        <v>0</v>
      </c>
      <c r="O381" s="52">
        <f t="shared" si="195"/>
        <v>0</v>
      </c>
      <c r="P381" s="52">
        <f t="shared" si="195"/>
        <v>0</v>
      </c>
      <c r="Q381" s="52">
        <f t="shared" si="195"/>
        <v>0</v>
      </c>
      <c r="R381" s="52">
        <f t="shared" si="195"/>
        <v>0</v>
      </c>
      <c r="S381" s="52">
        <f t="shared" si="195"/>
        <v>0</v>
      </c>
      <c r="T381" s="52">
        <f t="shared" si="195"/>
        <v>0</v>
      </c>
      <c r="U381" s="52">
        <f t="shared" si="195"/>
        <v>0</v>
      </c>
      <c r="V381" s="52">
        <f t="shared" si="195"/>
        <v>0</v>
      </c>
      <c r="W381" s="75">
        <f t="shared" si="195"/>
        <v>0</v>
      </c>
    </row>
    <row r="382" spans="2:23" ht="16" x14ac:dyDescent="0.2">
      <c r="B382" s="288" t="s">
        <v>37</v>
      </c>
      <c r="C382" s="53" t="s">
        <v>26</v>
      </c>
      <c r="D382" s="52">
        <f>D121*(1+'Calculations II'!AD$35)</f>
        <v>0</v>
      </c>
      <c r="E382" s="52">
        <f>E121*(1+'Calculations II'!AE$35)</f>
        <v>0</v>
      </c>
      <c r="F382" s="52">
        <f>F121*(1+'Calculations II'!AF$35)</f>
        <v>225791129.13401258</v>
      </c>
      <c r="G382" s="52">
        <f>G121*(1+'Calculations II'!AG$35)</f>
        <v>225791129.13401258</v>
      </c>
      <c r="H382" s="52">
        <f>H121*(1+'Calculations II'!AH$35)</f>
        <v>225791129.13401258</v>
      </c>
      <c r="I382" s="52">
        <f>I121*(1+'Calculations II'!AI$35)</f>
        <v>225791129.13401258</v>
      </c>
      <c r="J382" s="52">
        <f>J121*(1+'Calculations II'!AJ$35)</f>
        <v>225791129.13401258</v>
      </c>
      <c r="K382" s="52">
        <f>K121*(1+'Calculations II'!AK$35)</f>
        <v>225791129.13401258</v>
      </c>
      <c r="L382" s="52">
        <f>L121*(1+'Calculations II'!AL$35)</f>
        <v>225791129.13401258</v>
      </c>
      <c r="M382" s="52">
        <f>M121*(1+'Calculations II'!AM$35)</f>
        <v>225791129.13401258</v>
      </c>
      <c r="N382" s="52">
        <f>N121*(1+'Calculations II'!AN$35)</f>
        <v>225791129.13401258</v>
      </c>
      <c r="O382" s="52">
        <f>O121*(1+'Calculations II'!AO$35)</f>
        <v>225791129.13401258</v>
      </c>
      <c r="P382" s="52">
        <f>P121*(1+'Calculations II'!AP$35)</f>
        <v>225791129.13401258</v>
      </c>
      <c r="Q382" s="52">
        <f>Q121*(1+'Calculations II'!AQ$35)</f>
        <v>225791129.13401258</v>
      </c>
      <c r="R382" s="52">
        <f>R121*(1+'Calculations II'!AR$35)</f>
        <v>225791129.13401258</v>
      </c>
      <c r="S382" s="52">
        <f>S121*(1+'Calculations II'!AS$35)</f>
        <v>225791129.13401258</v>
      </c>
      <c r="T382" s="52">
        <f>T121*(1+'Calculations II'!AT$35)</f>
        <v>225791129.13401258</v>
      </c>
      <c r="U382" s="52">
        <f>U121*(1+'Calculations II'!AU$35)</f>
        <v>225791129.13401258</v>
      </c>
      <c r="V382" s="52">
        <f>V121*(1+'Calculations II'!AV$35)</f>
        <v>225791129.13401258</v>
      </c>
      <c r="W382" s="75">
        <f>W121*(1+'Calculations II'!AW$35)</f>
        <v>451582258.26802558</v>
      </c>
    </row>
    <row r="383" spans="2:23" x14ac:dyDescent="0.2">
      <c r="B383" s="288"/>
      <c r="C383" s="16" t="s">
        <v>25</v>
      </c>
      <c r="D383" s="52">
        <f>D122</f>
        <v>0</v>
      </c>
      <c r="E383" s="52">
        <f t="shared" ref="E383:W383" si="196">E122</f>
        <v>0</v>
      </c>
      <c r="F383" s="52">
        <f t="shared" si="196"/>
        <v>0</v>
      </c>
      <c r="G383" s="52">
        <f t="shared" si="196"/>
        <v>0</v>
      </c>
      <c r="H383" s="52">
        <f t="shared" si="196"/>
        <v>0</v>
      </c>
      <c r="I383" s="52">
        <f t="shared" si="196"/>
        <v>0</v>
      </c>
      <c r="J383" s="52">
        <f t="shared" si="196"/>
        <v>0</v>
      </c>
      <c r="K383" s="52">
        <f t="shared" si="196"/>
        <v>0</v>
      </c>
      <c r="L383" s="52">
        <f t="shared" si="196"/>
        <v>0</v>
      </c>
      <c r="M383" s="52">
        <f t="shared" si="196"/>
        <v>0</v>
      </c>
      <c r="N383" s="52">
        <f t="shared" si="196"/>
        <v>0</v>
      </c>
      <c r="O383" s="52">
        <f t="shared" si="196"/>
        <v>0</v>
      </c>
      <c r="P383" s="52">
        <f t="shared" si="196"/>
        <v>0</v>
      </c>
      <c r="Q383" s="52">
        <f t="shared" si="196"/>
        <v>0</v>
      </c>
      <c r="R383" s="52">
        <f t="shared" si="196"/>
        <v>0</v>
      </c>
      <c r="S383" s="52">
        <f t="shared" si="196"/>
        <v>0</v>
      </c>
      <c r="T383" s="52">
        <f t="shared" si="196"/>
        <v>0</v>
      </c>
      <c r="U383" s="52">
        <f t="shared" si="196"/>
        <v>0</v>
      </c>
      <c r="V383" s="52">
        <f t="shared" si="196"/>
        <v>0</v>
      </c>
      <c r="W383" s="75">
        <f t="shared" si="196"/>
        <v>0</v>
      </c>
    </row>
    <row r="384" spans="2:23" x14ac:dyDescent="0.2">
      <c r="B384" s="288"/>
      <c r="C384" s="16" t="s">
        <v>24</v>
      </c>
      <c r="D384" s="52">
        <f>D123</f>
        <v>0</v>
      </c>
      <c r="E384" s="52">
        <f t="shared" ref="E384:W384" si="197">E123</f>
        <v>0</v>
      </c>
      <c r="F384" s="52">
        <f t="shared" si="197"/>
        <v>0</v>
      </c>
      <c r="G384" s="52">
        <f t="shared" si="197"/>
        <v>0</v>
      </c>
      <c r="H384" s="52">
        <f t="shared" si="197"/>
        <v>0</v>
      </c>
      <c r="I384" s="52">
        <f t="shared" si="197"/>
        <v>0</v>
      </c>
      <c r="J384" s="52">
        <f t="shared" si="197"/>
        <v>0</v>
      </c>
      <c r="K384" s="52">
        <f t="shared" si="197"/>
        <v>0</v>
      </c>
      <c r="L384" s="52">
        <f t="shared" si="197"/>
        <v>0</v>
      </c>
      <c r="M384" s="52">
        <f t="shared" si="197"/>
        <v>0</v>
      </c>
      <c r="N384" s="52">
        <f t="shared" si="197"/>
        <v>0</v>
      </c>
      <c r="O384" s="52">
        <f t="shared" si="197"/>
        <v>0</v>
      </c>
      <c r="P384" s="52">
        <f t="shared" si="197"/>
        <v>0</v>
      </c>
      <c r="Q384" s="52">
        <f t="shared" si="197"/>
        <v>0</v>
      </c>
      <c r="R384" s="52">
        <f t="shared" si="197"/>
        <v>0</v>
      </c>
      <c r="S384" s="52">
        <f t="shared" si="197"/>
        <v>0</v>
      </c>
      <c r="T384" s="52">
        <f t="shared" si="197"/>
        <v>0</v>
      </c>
      <c r="U384" s="52">
        <f t="shared" si="197"/>
        <v>0</v>
      </c>
      <c r="V384" s="52">
        <f t="shared" si="197"/>
        <v>0</v>
      </c>
      <c r="W384" s="75">
        <f t="shared" si="197"/>
        <v>0</v>
      </c>
    </row>
    <row r="385" spans="2:23" ht="16" x14ac:dyDescent="0.2">
      <c r="B385" s="288" t="s">
        <v>38</v>
      </c>
      <c r="C385" s="53" t="s">
        <v>26</v>
      </c>
      <c r="D385" s="52">
        <f>D124*(1+'Calculations II'!AD$34)</f>
        <v>0</v>
      </c>
      <c r="E385" s="52">
        <f>E124*(1+'Calculations II'!AE$34)</f>
        <v>0</v>
      </c>
      <c r="F385" s="52">
        <f>F124*(1+'Calculations II'!AF$34)</f>
        <v>0</v>
      </c>
      <c r="G385" s="52">
        <f>G124*(1+'Calculations II'!AG$34)</f>
        <v>0</v>
      </c>
      <c r="H385" s="52">
        <f>H124*(1+'Calculations II'!AH$34)</f>
        <v>0</v>
      </c>
      <c r="I385" s="52">
        <f>I124*(1+'Calculations II'!AI$34)</f>
        <v>0</v>
      </c>
      <c r="J385" s="52">
        <f>J124*(1+'Calculations II'!AJ$34)</f>
        <v>0</v>
      </c>
      <c r="K385" s="52">
        <f>K124*(1+'Calculations II'!AK$34)</f>
        <v>0</v>
      </c>
      <c r="L385" s="52">
        <f>L124*(1+'Calculations II'!AL$34)</f>
        <v>0</v>
      </c>
      <c r="M385" s="52">
        <f>M124*(1+'Calculations II'!AM$34)</f>
        <v>0</v>
      </c>
      <c r="N385" s="52">
        <f>N124*(1+'Calculations II'!AN$34)</f>
        <v>0</v>
      </c>
      <c r="O385" s="52">
        <f>O124*(1+'Calculations II'!AO$34)</f>
        <v>0</v>
      </c>
      <c r="P385" s="52">
        <f>P124*(1+'Calculations II'!AP$34)</f>
        <v>0</v>
      </c>
      <c r="Q385" s="52">
        <f>Q124*(1+'Calculations II'!AQ$34)</f>
        <v>0</v>
      </c>
      <c r="R385" s="52">
        <f>R124*(1+'Calculations II'!AR$34)</f>
        <v>0</v>
      </c>
      <c r="S385" s="52">
        <f>S124*(1+'Calculations II'!AS$34)</f>
        <v>0</v>
      </c>
      <c r="T385" s="52">
        <f>T124*(1+'Calculations II'!AT$34)</f>
        <v>0</v>
      </c>
      <c r="U385" s="52">
        <f>U124*(1+'Calculations II'!AU$34)</f>
        <v>0</v>
      </c>
      <c r="V385" s="52">
        <f>V124*(1+'Calculations II'!AV$34)</f>
        <v>0</v>
      </c>
      <c r="W385" s="75">
        <f>W124*(1+'Calculations II'!AW$34)</f>
        <v>0</v>
      </c>
    </row>
    <row r="386" spans="2:23" x14ac:dyDescent="0.2">
      <c r="B386" s="288"/>
      <c r="C386" s="16" t="s">
        <v>25</v>
      </c>
      <c r="D386" s="52">
        <f>D125</f>
        <v>0</v>
      </c>
      <c r="E386" s="52">
        <f t="shared" ref="E386:W386" si="198">E125</f>
        <v>0</v>
      </c>
      <c r="F386" s="52">
        <f t="shared" si="198"/>
        <v>0</v>
      </c>
      <c r="G386" s="52">
        <f t="shared" si="198"/>
        <v>0</v>
      </c>
      <c r="H386" s="52">
        <f t="shared" si="198"/>
        <v>0</v>
      </c>
      <c r="I386" s="52">
        <f t="shared" si="198"/>
        <v>0</v>
      </c>
      <c r="J386" s="52">
        <f t="shared" si="198"/>
        <v>0</v>
      </c>
      <c r="K386" s="52">
        <f t="shared" si="198"/>
        <v>0</v>
      </c>
      <c r="L386" s="52">
        <f t="shared" si="198"/>
        <v>0</v>
      </c>
      <c r="M386" s="52">
        <f t="shared" si="198"/>
        <v>0</v>
      </c>
      <c r="N386" s="52">
        <f t="shared" si="198"/>
        <v>0</v>
      </c>
      <c r="O386" s="52">
        <f t="shared" si="198"/>
        <v>0</v>
      </c>
      <c r="P386" s="52">
        <f t="shared" si="198"/>
        <v>0</v>
      </c>
      <c r="Q386" s="52">
        <f t="shared" si="198"/>
        <v>0</v>
      </c>
      <c r="R386" s="52">
        <f t="shared" si="198"/>
        <v>0</v>
      </c>
      <c r="S386" s="52">
        <f t="shared" si="198"/>
        <v>0</v>
      </c>
      <c r="T386" s="52">
        <f t="shared" si="198"/>
        <v>0</v>
      </c>
      <c r="U386" s="52">
        <f t="shared" si="198"/>
        <v>0</v>
      </c>
      <c r="V386" s="52">
        <f t="shared" si="198"/>
        <v>0</v>
      </c>
      <c r="W386" s="75">
        <f t="shared" si="198"/>
        <v>0</v>
      </c>
    </row>
    <row r="387" spans="2:23" x14ac:dyDescent="0.2">
      <c r="B387" s="288"/>
      <c r="C387" s="16" t="s">
        <v>24</v>
      </c>
      <c r="D387" s="52">
        <f>D126</f>
        <v>0</v>
      </c>
      <c r="E387" s="52">
        <f t="shared" ref="E387:W387" si="199">E126</f>
        <v>0</v>
      </c>
      <c r="F387" s="52">
        <f t="shared" si="199"/>
        <v>0</v>
      </c>
      <c r="G387" s="52">
        <f t="shared" si="199"/>
        <v>0</v>
      </c>
      <c r="H387" s="52">
        <f t="shared" si="199"/>
        <v>0</v>
      </c>
      <c r="I387" s="52">
        <f t="shared" si="199"/>
        <v>0</v>
      </c>
      <c r="J387" s="52">
        <f t="shared" si="199"/>
        <v>0</v>
      </c>
      <c r="K387" s="52">
        <f t="shared" si="199"/>
        <v>0</v>
      </c>
      <c r="L387" s="52">
        <f t="shared" si="199"/>
        <v>0</v>
      </c>
      <c r="M387" s="52">
        <f t="shared" si="199"/>
        <v>0</v>
      </c>
      <c r="N387" s="52">
        <f t="shared" si="199"/>
        <v>0</v>
      </c>
      <c r="O387" s="52">
        <f t="shared" si="199"/>
        <v>0</v>
      </c>
      <c r="P387" s="52">
        <f t="shared" si="199"/>
        <v>0</v>
      </c>
      <c r="Q387" s="52">
        <f t="shared" si="199"/>
        <v>0</v>
      </c>
      <c r="R387" s="52">
        <f t="shared" si="199"/>
        <v>0</v>
      </c>
      <c r="S387" s="52">
        <f t="shared" si="199"/>
        <v>0</v>
      </c>
      <c r="T387" s="52">
        <f t="shared" si="199"/>
        <v>0</v>
      </c>
      <c r="U387" s="52">
        <f t="shared" si="199"/>
        <v>0</v>
      </c>
      <c r="V387" s="52">
        <f t="shared" si="199"/>
        <v>0</v>
      </c>
      <c r="W387" s="75">
        <f t="shared" si="199"/>
        <v>0</v>
      </c>
    </row>
    <row r="388" spans="2:23" ht="16" x14ac:dyDescent="0.2">
      <c r="B388" s="288" t="s">
        <v>39</v>
      </c>
      <c r="C388" s="53" t="s">
        <v>26</v>
      </c>
      <c r="D388" s="52">
        <f>D127*(1+'Calculations II'!AD$35)</f>
        <v>0</v>
      </c>
      <c r="E388" s="52">
        <f>E127*(1+'Calculations II'!AE$35)</f>
        <v>0</v>
      </c>
      <c r="F388" s="52">
        <f>F127*(1+'Calculations II'!AF$35)</f>
        <v>0</v>
      </c>
      <c r="G388" s="52">
        <f>G127*(1+'Calculations II'!AG$35)</f>
        <v>0</v>
      </c>
      <c r="H388" s="52">
        <f>H127*(1+'Calculations II'!AH$35)</f>
        <v>0</v>
      </c>
      <c r="I388" s="52">
        <f>I127*(1+'Calculations II'!AI$35)</f>
        <v>0</v>
      </c>
      <c r="J388" s="52">
        <f>J127*(1+'Calculations II'!AJ$35)</f>
        <v>0</v>
      </c>
      <c r="K388" s="52">
        <f>K127*(1+'Calculations II'!AK$35)</f>
        <v>0</v>
      </c>
      <c r="L388" s="52">
        <f>L127*(1+'Calculations II'!AL$35)</f>
        <v>0</v>
      </c>
      <c r="M388" s="52">
        <f>M127*(1+'Calculations II'!AM$35)</f>
        <v>0</v>
      </c>
      <c r="N388" s="52">
        <f>N127*(1+'Calculations II'!AN$35)</f>
        <v>0</v>
      </c>
      <c r="O388" s="52">
        <f>O127*(1+'Calculations II'!AO$35)</f>
        <v>0</v>
      </c>
      <c r="P388" s="52">
        <f>P127*(1+'Calculations II'!AP$35)</f>
        <v>0</v>
      </c>
      <c r="Q388" s="52">
        <f>Q127*(1+'Calculations II'!AQ$35)</f>
        <v>0</v>
      </c>
      <c r="R388" s="52">
        <f>R127*(1+'Calculations II'!AR$35)</f>
        <v>0</v>
      </c>
      <c r="S388" s="52">
        <f>S127*(1+'Calculations II'!AS$35)</f>
        <v>0</v>
      </c>
      <c r="T388" s="52">
        <f>T127*(1+'Calculations II'!AT$35)</f>
        <v>0</v>
      </c>
      <c r="U388" s="52">
        <f>U127*(1+'Calculations II'!AU$35)</f>
        <v>0</v>
      </c>
      <c r="V388" s="52">
        <f>V127*(1+'Calculations II'!AV$35)</f>
        <v>0</v>
      </c>
      <c r="W388" s="75">
        <f>W127*(1+'Calculations II'!AW$35)</f>
        <v>0</v>
      </c>
    </row>
    <row r="389" spans="2:23" x14ac:dyDescent="0.2">
      <c r="B389" s="288"/>
      <c r="C389" s="16" t="s">
        <v>25</v>
      </c>
      <c r="D389" s="52">
        <f>D128</f>
        <v>0</v>
      </c>
      <c r="E389" s="52">
        <f t="shared" ref="E389:W389" si="200">E128</f>
        <v>0</v>
      </c>
      <c r="F389" s="52">
        <f t="shared" si="200"/>
        <v>0</v>
      </c>
      <c r="G389" s="52">
        <f t="shared" si="200"/>
        <v>0</v>
      </c>
      <c r="H389" s="52">
        <f t="shared" si="200"/>
        <v>0</v>
      </c>
      <c r="I389" s="52">
        <f t="shared" si="200"/>
        <v>0</v>
      </c>
      <c r="J389" s="52">
        <f t="shared" si="200"/>
        <v>0</v>
      </c>
      <c r="K389" s="52">
        <f t="shared" si="200"/>
        <v>0</v>
      </c>
      <c r="L389" s="52">
        <f t="shared" si="200"/>
        <v>0</v>
      </c>
      <c r="M389" s="52">
        <f t="shared" si="200"/>
        <v>0</v>
      </c>
      <c r="N389" s="52">
        <f t="shared" si="200"/>
        <v>0</v>
      </c>
      <c r="O389" s="52">
        <f t="shared" si="200"/>
        <v>0</v>
      </c>
      <c r="P389" s="52">
        <f t="shared" si="200"/>
        <v>0</v>
      </c>
      <c r="Q389" s="52">
        <f t="shared" si="200"/>
        <v>0</v>
      </c>
      <c r="R389" s="52">
        <f t="shared" si="200"/>
        <v>0</v>
      </c>
      <c r="S389" s="52">
        <f t="shared" si="200"/>
        <v>0</v>
      </c>
      <c r="T389" s="52">
        <f t="shared" si="200"/>
        <v>0</v>
      </c>
      <c r="U389" s="52">
        <f t="shared" si="200"/>
        <v>0</v>
      </c>
      <c r="V389" s="52">
        <f t="shared" si="200"/>
        <v>0</v>
      </c>
      <c r="W389" s="75">
        <f t="shared" si="200"/>
        <v>0</v>
      </c>
    </row>
    <row r="390" spans="2:23" x14ac:dyDescent="0.2">
      <c r="B390" s="288"/>
      <c r="C390" s="16" t="s">
        <v>24</v>
      </c>
      <c r="D390" s="52">
        <f>D129</f>
        <v>0</v>
      </c>
      <c r="E390" s="52">
        <f t="shared" ref="E390:W390" si="201">E129</f>
        <v>0</v>
      </c>
      <c r="F390" s="52">
        <f t="shared" si="201"/>
        <v>0</v>
      </c>
      <c r="G390" s="52">
        <f t="shared" si="201"/>
        <v>0</v>
      </c>
      <c r="H390" s="52">
        <f t="shared" si="201"/>
        <v>0</v>
      </c>
      <c r="I390" s="52">
        <f t="shared" si="201"/>
        <v>0</v>
      </c>
      <c r="J390" s="52">
        <f t="shared" si="201"/>
        <v>0</v>
      </c>
      <c r="K390" s="52">
        <f t="shared" si="201"/>
        <v>0</v>
      </c>
      <c r="L390" s="52">
        <f t="shared" si="201"/>
        <v>0</v>
      </c>
      <c r="M390" s="52">
        <f t="shared" si="201"/>
        <v>0</v>
      </c>
      <c r="N390" s="52">
        <f t="shared" si="201"/>
        <v>0</v>
      </c>
      <c r="O390" s="52">
        <f t="shared" si="201"/>
        <v>0</v>
      </c>
      <c r="P390" s="52">
        <f t="shared" si="201"/>
        <v>0</v>
      </c>
      <c r="Q390" s="52">
        <f t="shared" si="201"/>
        <v>0</v>
      </c>
      <c r="R390" s="52">
        <f t="shared" si="201"/>
        <v>0</v>
      </c>
      <c r="S390" s="52">
        <f t="shared" si="201"/>
        <v>0</v>
      </c>
      <c r="T390" s="52">
        <f t="shared" si="201"/>
        <v>0</v>
      </c>
      <c r="U390" s="52">
        <f t="shared" si="201"/>
        <v>0</v>
      </c>
      <c r="V390" s="52">
        <f t="shared" si="201"/>
        <v>0</v>
      </c>
      <c r="W390" s="75">
        <f t="shared" si="201"/>
        <v>0</v>
      </c>
    </row>
    <row r="391" spans="2:23" ht="16" x14ac:dyDescent="0.2">
      <c r="B391" s="288" t="s">
        <v>40</v>
      </c>
      <c r="C391" s="53" t="s">
        <v>26</v>
      </c>
      <c r="D391" s="52">
        <f>D130*(1+'Calculations II'!AD$34)</f>
        <v>0</v>
      </c>
      <c r="E391" s="52">
        <f>E130*(1+'Calculations II'!AE$34)</f>
        <v>0</v>
      </c>
      <c r="F391" s="52">
        <f>F130*(1+'Calculations II'!AF$34)</f>
        <v>0</v>
      </c>
      <c r="G391" s="52">
        <f>G130*(1+'Calculations II'!AG$34)</f>
        <v>0</v>
      </c>
      <c r="H391" s="52">
        <f>H130*(1+'Calculations II'!AH$34)</f>
        <v>0</v>
      </c>
      <c r="I391" s="52">
        <f>I130*(1+'Calculations II'!AI$34)</f>
        <v>0</v>
      </c>
      <c r="J391" s="52">
        <f>J130*(1+'Calculations II'!AJ$34)</f>
        <v>0</v>
      </c>
      <c r="K391" s="52">
        <f>K130*(1+'Calculations II'!AK$34)</f>
        <v>0</v>
      </c>
      <c r="L391" s="52">
        <f>L130*(1+'Calculations II'!AL$34)</f>
        <v>0</v>
      </c>
      <c r="M391" s="52">
        <f>M130*(1+'Calculations II'!AM$34)</f>
        <v>0</v>
      </c>
      <c r="N391" s="52">
        <f>N130*(1+'Calculations II'!AN$34)</f>
        <v>0</v>
      </c>
      <c r="O391" s="52">
        <f>O130*(1+'Calculations II'!AO$34)</f>
        <v>0</v>
      </c>
      <c r="P391" s="52">
        <f>P130*(1+'Calculations II'!AP$34)</f>
        <v>0</v>
      </c>
      <c r="Q391" s="52">
        <f>Q130*(1+'Calculations II'!AQ$34)</f>
        <v>0</v>
      </c>
      <c r="R391" s="52">
        <f>R130*(1+'Calculations II'!AR$34)</f>
        <v>0</v>
      </c>
      <c r="S391" s="52">
        <f>S130*(1+'Calculations II'!AS$34)</f>
        <v>0</v>
      </c>
      <c r="T391" s="52">
        <f>T130*(1+'Calculations II'!AT$34)</f>
        <v>0</v>
      </c>
      <c r="U391" s="52">
        <f>U130*(1+'Calculations II'!AU$34)</f>
        <v>0</v>
      </c>
      <c r="V391" s="52">
        <f>V130*(1+'Calculations II'!AV$34)</f>
        <v>0</v>
      </c>
      <c r="W391" s="75">
        <f>W130*(1+'Calculations II'!AW$34)</f>
        <v>0</v>
      </c>
    </row>
    <row r="392" spans="2:23" x14ac:dyDescent="0.2">
      <c r="B392" s="288"/>
      <c r="C392" s="16" t="s">
        <v>25</v>
      </c>
      <c r="D392" s="52">
        <f>D131</f>
        <v>0</v>
      </c>
      <c r="E392" s="52">
        <f t="shared" ref="E392:W392" si="202">E131</f>
        <v>0</v>
      </c>
      <c r="F392" s="52">
        <f t="shared" si="202"/>
        <v>0</v>
      </c>
      <c r="G392" s="52">
        <f t="shared" si="202"/>
        <v>0</v>
      </c>
      <c r="H392" s="52">
        <f t="shared" si="202"/>
        <v>0</v>
      </c>
      <c r="I392" s="52">
        <f t="shared" si="202"/>
        <v>0</v>
      </c>
      <c r="J392" s="52">
        <f t="shared" si="202"/>
        <v>0</v>
      </c>
      <c r="K392" s="52">
        <f t="shared" si="202"/>
        <v>0</v>
      </c>
      <c r="L392" s="52">
        <f t="shared" si="202"/>
        <v>0</v>
      </c>
      <c r="M392" s="52">
        <f t="shared" si="202"/>
        <v>0</v>
      </c>
      <c r="N392" s="52">
        <f t="shared" si="202"/>
        <v>0</v>
      </c>
      <c r="O392" s="52">
        <f t="shared" si="202"/>
        <v>0</v>
      </c>
      <c r="P392" s="52">
        <f t="shared" si="202"/>
        <v>0</v>
      </c>
      <c r="Q392" s="52">
        <f t="shared" si="202"/>
        <v>0</v>
      </c>
      <c r="R392" s="52">
        <f t="shared" si="202"/>
        <v>0</v>
      </c>
      <c r="S392" s="52">
        <f t="shared" si="202"/>
        <v>0</v>
      </c>
      <c r="T392" s="52">
        <f t="shared" si="202"/>
        <v>0</v>
      </c>
      <c r="U392" s="52">
        <f t="shared" si="202"/>
        <v>0</v>
      </c>
      <c r="V392" s="52">
        <f t="shared" si="202"/>
        <v>0</v>
      </c>
      <c r="W392" s="75">
        <f t="shared" si="202"/>
        <v>0</v>
      </c>
    </row>
    <row r="393" spans="2:23" x14ac:dyDescent="0.2">
      <c r="B393" s="288"/>
      <c r="C393" s="16" t="s">
        <v>24</v>
      </c>
      <c r="D393" s="52">
        <f>D132</f>
        <v>0</v>
      </c>
      <c r="E393" s="52">
        <f t="shared" ref="E393:W393" si="203">E132</f>
        <v>0</v>
      </c>
      <c r="F393" s="52">
        <f t="shared" si="203"/>
        <v>0</v>
      </c>
      <c r="G393" s="52">
        <f t="shared" si="203"/>
        <v>0</v>
      </c>
      <c r="H393" s="52">
        <f t="shared" si="203"/>
        <v>0</v>
      </c>
      <c r="I393" s="52">
        <f t="shared" si="203"/>
        <v>0</v>
      </c>
      <c r="J393" s="52">
        <f t="shared" si="203"/>
        <v>0</v>
      </c>
      <c r="K393" s="52">
        <f t="shared" si="203"/>
        <v>0</v>
      </c>
      <c r="L393" s="52">
        <f t="shared" si="203"/>
        <v>0</v>
      </c>
      <c r="M393" s="52">
        <f t="shared" si="203"/>
        <v>0</v>
      </c>
      <c r="N393" s="52">
        <f t="shared" si="203"/>
        <v>0</v>
      </c>
      <c r="O393" s="52">
        <f t="shared" si="203"/>
        <v>0</v>
      </c>
      <c r="P393" s="52">
        <f t="shared" si="203"/>
        <v>0</v>
      </c>
      <c r="Q393" s="52">
        <f t="shared" si="203"/>
        <v>0</v>
      </c>
      <c r="R393" s="52">
        <f t="shared" si="203"/>
        <v>0</v>
      </c>
      <c r="S393" s="52">
        <f t="shared" si="203"/>
        <v>0</v>
      </c>
      <c r="T393" s="52">
        <f t="shared" si="203"/>
        <v>0</v>
      </c>
      <c r="U393" s="52">
        <f t="shared" si="203"/>
        <v>0</v>
      </c>
      <c r="V393" s="52">
        <f t="shared" si="203"/>
        <v>0</v>
      </c>
      <c r="W393" s="75">
        <f t="shared" si="203"/>
        <v>0</v>
      </c>
    </row>
    <row r="394" spans="2:23" ht="16" x14ac:dyDescent="0.2">
      <c r="B394" s="288" t="s">
        <v>41</v>
      </c>
      <c r="C394" s="53" t="s">
        <v>26</v>
      </c>
      <c r="D394" s="52">
        <f>D133*(1+'Calculations II'!AD$35)</f>
        <v>0</v>
      </c>
      <c r="E394" s="52">
        <f>E133*(1+'Calculations II'!AE$35)</f>
        <v>0</v>
      </c>
      <c r="F394" s="52">
        <f>F133*(1+'Calculations II'!AF$35)</f>
        <v>0</v>
      </c>
      <c r="G394" s="52">
        <f>G133*(1+'Calculations II'!AG$35)</f>
        <v>0</v>
      </c>
      <c r="H394" s="52">
        <f>H133*(1+'Calculations II'!AH$35)</f>
        <v>0</v>
      </c>
      <c r="I394" s="52">
        <f>I133*(1+'Calculations II'!AI$35)</f>
        <v>0</v>
      </c>
      <c r="J394" s="52">
        <f>J133*(1+'Calculations II'!AJ$35)</f>
        <v>0</v>
      </c>
      <c r="K394" s="52">
        <f>K133*(1+'Calculations II'!AK$35)</f>
        <v>0</v>
      </c>
      <c r="L394" s="52">
        <f>L133*(1+'Calculations II'!AL$35)</f>
        <v>0</v>
      </c>
      <c r="M394" s="52">
        <f>M133*(1+'Calculations II'!AM$35)</f>
        <v>0</v>
      </c>
      <c r="N394" s="52">
        <f>N133*(1+'Calculations II'!AN$35)</f>
        <v>0</v>
      </c>
      <c r="O394" s="52">
        <f>O133*(1+'Calculations II'!AO$35)</f>
        <v>0</v>
      </c>
      <c r="P394" s="52">
        <f>P133*(1+'Calculations II'!AP$35)</f>
        <v>0</v>
      </c>
      <c r="Q394" s="52">
        <f>Q133*(1+'Calculations II'!AQ$35)</f>
        <v>0</v>
      </c>
      <c r="R394" s="52">
        <f>R133*(1+'Calculations II'!AR$35)</f>
        <v>0</v>
      </c>
      <c r="S394" s="52">
        <f>S133*(1+'Calculations II'!AS$35)</f>
        <v>0</v>
      </c>
      <c r="T394" s="52">
        <f>T133*(1+'Calculations II'!AT$35)</f>
        <v>0</v>
      </c>
      <c r="U394" s="52">
        <f>U133*(1+'Calculations II'!AU$35)</f>
        <v>0</v>
      </c>
      <c r="V394" s="52">
        <f>V133*(1+'Calculations II'!AV$35)</f>
        <v>0</v>
      </c>
      <c r="W394" s="75">
        <f>W133*(1+'Calculations II'!AW$35)</f>
        <v>0</v>
      </c>
    </row>
    <row r="395" spans="2:23" x14ac:dyDescent="0.2">
      <c r="B395" s="288"/>
      <c r="C395" s="16" t="s">
        <v>25</v>
      </c>
      <c r="D395" s="52">
        <f>D134</f>
        <v>0</v>
      </c>
      <c r="E395" s="52">
        <f t="shared" ref="E395:W395" si="204">E134</f>
        <v>0</v>
      </c>
      <c r="F395" s="52">
        <f t="shared" si="204"/>
        <v>0</v>
      </c>
      <c r="G395" s="52">
        <f t="shared" si="204"/>
        <v>0</v>
      </c>
      <c r="H395" s="52">
        <f t="shared" si="204"/>
        <v>0</v>
      </c>
      <c r="I395" s="52">
        <f t="shared" si="204"/>
        <v>0</v>
      </c>
      <c r="J395" s="52">
        <f t="shared" si="204"/>
        <v>0</v>
      </c>
      <c r="K395" s="52">
        <f t="shared" si="204"/>
        <v>0</v>
      </c>
      <c r="L395" s="52">
        <f t="shared" si="204"/>
        <v>0</v>
      </c>
      <c r="M395" s="52">
        <f t="shared" si="204"/>
        <v>0</v>
      </c>
      <c r="N395" s="52">
        <f t="shared" si="204"/>
        <v>0</v>
      </c>
      <c r="O395" s="52">
        <f t="shared" si="204"/>
        <v>0</v>
      </c>
      <c r="P395" s="52">
        <f t="shared" si="204"/>
        <v>0</v>
      </c>
      <c r="Q395" s="52">
        <f t="shared" si="204"/>
        <v>0</v>
      </c>
      <c r="R395" s="52">
        <f t="shared" si="204"/>
        <v>0</v>
      </c>
      <c r="S395" s="52">
        <f t="shared" si="204"/>
        <v>0</v>
      </c>
      <c r="T395" s="52">
        <f t="shared" si="204"/>
        <v>0</v>
      </c>
      <c r="U395" s="52">
        <f t="shared" si="204"/>
        <v>0</v>
      </c>
      <c r="V395" s="52">
        <f t="shared" si="204"/>
        <v>0</v>
      </c>
      <c r="W395" s="75">
        <f t="shared" si="204"/>
        <v>0</v>
      </c>
    </row>
    <row r="396" spans="2:23" x14ac:dyDescent="0.2">
      <c r="B396" s="288"/>
      <c r="C396" s="16" t="s">
        <v>24</v>
      </c>
      <c r="D396" s="52">
        <f>D135</f>
        <v>0</v>
      </c>
      <c r="E396" s="52">
        <f t="shared" ref="E396:W396" si="205">E135</f>
        <v>0</v>
      </c>
      <c r="F396" s="52">
        <f t="shared" si="205"/>
        <v>0</v>
      </c>
      <c r="G396" s="52">
        <f t="shared" si="205"/>
        <v>0</v>
      </c>
      <c r="H396" s="52">
        <f t="shared" si="205"/>
        <v>0</v>
      </c>
      <c r="I396" s="52">
        <f t="shared" si="205"/>
        <v>0</v>
      </c>
      <c r="J396" s="52">
        <f t="shared" si="205"/>
        <v>0</v>
      </c>
      <c r="K396" s="52">
        <f t="shared" si="205"/>
        <v>0</v>
      </c>
      <c r="L396" s="52">
        <f t="shared" si="205"/>
        <v>0</v>
      </c>
      <c r="M396" s="52">
        <f t="shared" si="205"/>
        <v>0</v>
      </c>
      <c r="N396" s="52">
        <f t="shared" si="205"/>
        <v>0</v>
      </c>
      <c r="O396" s="52">
        <f t="shared" si="205"/>
        <v>0</v>
      </c>
      <c r="P396" s="52">
        <f t="shared" si="205"/>
        <v>0</v>
      </c>
      <c r="Q396" s="52">
        <f t="shared" si="205"/>
        <v>0</v>
      </c>
      <c r="R396" s="52">
        <f t="shared" si="205"/>
        <v>0</v>
      </c>
      <c r="S396" s="52">
        <f t="shared" si="205"/>
        <v>0</v>
      </c>
      <c r="T396" s="52">
        <f t="shared" si="205"/>
        <v>0</v>
      </c>
      <c r="U396" s="52">
        <f t="shared" si="205"/>
        <v>0</v>
      </c>
      <c r="V396" s="52">
        <f t="shared" si="205"/>
        <v>0</v>
      </c>
      <c r="W396" s="75">
        <f t="shared" si="205"/>
        <v>0</v>
      </c>
    </row>
    <row r="397" spans="2:23" ht="16" x14ac:dyDescent="0.2">
      <c r="B397" s="288" t="s">
        <v>42</v>
      </c>
      <c r="C397" s="53" t="s">
        <v>26</v>
      </c>
      <c r="D397" s="52">
        <f>D136*(1+'Calculations II'!AD$34)</f>
        <v>0</v>
      </c>
      <c r="E397" s="52">
        <f>E136*(1+'Calculations II'!AE$34)</f>
        <v>0</v>
      </c>
      <c r="F397" s="52">
        <f>F136*(1+'Calculations II'!AF$34)</f>
        <v>0</v>
      </c>
      <c r="G397" s="52">
        <f>G136*(1+'Calculations II'!AG$34)</f>
        <v>0</v>
      </c>
      <c r="H397" s="52">
        <f>H136*(1+'Calculations II'!AH$34)</f>
        <v>0</v>
      </c>
      <c r="I397" s="52">
        <f>I136*(1+'Calculations II'!AI$34)</f>
        <v>0</v>
      </c>
      <c r="J397" s="52">
        <f>J136*(1+'Calculations II'!AJ$34)</f>
        <v>0</v>
      </c>
      <c r="K397" s="52">
        <f>K136*(1+'Calculations II'!AK$34)</f>
        <v>0</v>
      </c>
      <c r="L397" s="52">
        <f>L136*(1+'Calculations II'!AL$34)</f>
        <v>0</v>
      </c>
      <c r="M397" s="52">
        <f>M136*(1+'Calculations II'!AM$34)</f>
        <v>0</v>
      </c>
      <c r="N397" s="52">
        <f>N136*(1+'Calculations II'!AN$34)</f>
        <v>0</v>
      </c>
      <c r="O397" s="52">
        <f>O136*(1+'Calculations II'!AO$34)</f>
        <v>0</v>
      </c>
      <c r="P397" s="52">
        <f>P136*(1+'Calculations II'!AP$34)</f>
        <v>0</v>
      </c>
      <c r="Q397" s="52">
        <f>Q136*(1+'Calculations II'!AQ$34)</f>
        <v>0</v>
      </c>
      <c r="R397" s="52">
        <f>R136*(1+'Calculations II'!AR$34)</f>
        <v>0</v>
      </c>
      <c r="S397" s="52">
        <f>S136*(1+'Calculations II'!AS$34)</f>
        <v>0</v>
      </c>
      <c r="T397" s="52">
        <f>T136*(1+'Calculations II'!AT$34)</f>
        <v>0</v>
      </c>
      <c r="U397" s="52">
        <f>U136*(1+'Calculations II'!AU$34)</f>
        <v>0</v>
      </c>
      <c r="V397" s="52">
        <f>V136*(1+'Calculations II'!AV$34)</f>
        <v>0</v>
      </c>
      <c r="W397" s="75">
        <f>W136*(1+'Calculations II'!AW$34)</f>
        <v>0</v>
      </c>
    </row>
    <row r="398" spans="2:23" x14ac:dyDescent="0.2">
      <c r="B398" s="288"/>
      <c r="C398" s="16" t="s">
        <v>25</v>
      </c>
      <c r="D398" s="52">
        <f>D137</f>
        <v>0</v>
      </c>
      <c r="E398" s="52">
        <f t="shared" ref="E398:W398" si="206">E137</f>
        <v>0</v>
      </c>
      <c r="F398" s="52">
        <f t="shared" si="206"/>
        <v>0</v>
      </c>
      <c r="G398" s="52">
        <f t="shared" si="206"/>
        <v>0</v>
      </c>
      <c r="H398" s="52">
        <f t="shared" si="206"/>
        <v>0</v>
      </c>
      <c r="I398" s="52">
        <f t="shared" si="206"/>
        <v>0</v>
      </c>
      <c r="J398" s="52">
        <f t="shared" si="206"/>
        <v>0</v>
      </c>
      <c r="K398" s="52">
        <f t="shared" si="206"/>
        <v>0</v>
      </c>
      <c r="L398" s="52">
        <f t="shared" si="206"/>
        <v>0</v>
      </c>
      <c r="M398" s="52">
        <f t="shared" si="206"/>
        <v>0</v>
      </c>
      <c r="N398" s="52">
        <f t="shared" si="206"/>
        <v>0</v>
      </c>
      <c r="O398" s="52">
        <f t="shared" si="206"/>
        <v>0</v>
      </c>
      <c r="P398" s="52">
        <f t="shared" si="206"/>
        <v>0</v>
      </c>
      <c r="Q398" s="52">
        <f t="shared" si="206"/>
        <v>0</v>
      </c>
      <c r="R398" s="52">
        <f t="shared" si="206"/>
        <v>0</v>
      </c>
      <c r="S398" s="52">
        <f t="shared" si="206"/>
        <v>0</v>
      </c>
      <c r="T398" s="52">
        <f t="shared" si="206"/>
        <v>0</v>
      </c>
      <c r="U398" s="52">
        <f t="shared" si="206"/>
        <v>0</v>
      </c>
      <c r="V398" s="52">
        <f t="shared" si="206"/>
        <v>0</v>
      </c>
      <c r="W398" s="75">
        <f t="shared" si="206"/>
        <v>0</v>
      </c>
    </row>
    <row r="399" spans="2:23" x14ac:dyDescent="0.2">
      <c r="B399" s="288"/>
      <c r="C399" s="16" t="s">
        <v>24</v>
      </c>
      <c r="D399" s="52">
        <f>D138</f>
        <v>0</v>
      </c>
      <c r="E399" s="52">
        <f t="shared" ref="E399:W399" si="207">E138</f>
        <v>0</v>
      </c>
      <c r="F399" s="52">
        <f t="shared" si="207"/>
        <v>0</v>
      </c>
      <c r="G399" s="52">
        <f t="shared" si="207"/>
        <v>0</v>
      </c>
      <c r="H399" s="52">
        <f t="shared" si="207"/>
        <v>0</v>
      </c>
      <c r="I399" s="52">
        <f t="shared" si="207"/>
        <v>0</v>
      </c>
      <c r="J399" s="52">
        <f t="shared" si="207"/>
        <v>0</v>
      </c>
      <c r="K399" s="52">
        <f t="shared" si="207"/>
        <v>0</v>
      </c>
      <c r="L399" s="52">
        <f t="shared" si="207"/>
        <v>0</v>
      </c>
      <c r="M399" s="52">
        <f t="shared" si="207"/>
        <v>0</v>
      </c>
      <c r="N399" s="52">
        <f t="shared" si="207"/>
        <v>0</v>
      </c>
      <c r="O399" s="52">
        <f t="shared" si="207"/>
        <v>0</v>
      </c>
      <c r="P399" s="52">
        <f t="shared" si="207"/>
        <v>0</v>
      </c>
      <c r="Q399" s="52">
        <f t="shared" si="207"/>
        <v>0</v>
      </c>
      <c r="R399" s="52">
        <f t="shared" si="207"/>
        <v>0</v>
      </c>
      <c r="S399" s="52">
        <f t="shared" si="207"/>
        <v>0</v>
      </c>
      <c r="T399" s="52">
        <f t="shared" si="207"/>
        <v>0</v>
      </c>
      <c r="U399" s="52">
        <f t="shared" si="207"/>
        <v>0</v>
      </c>
      <c r="V399" s="52">
        <f t="shared" si="207"/>
        <v>0</v>
      </c>
      <c r="W399" s="75">
        <f t="shared" si="207"/>
        <v>0</v>
      </c>
    </row>
    <row r="400" spans="2:23" ht="16" x14ac:dyDescent="0.2">
      <c r="B400" s="288" t="s">
        <v>43</v>
      </c>
      <c r="C400" s="53" t="s">
        <v>26</v>
      </c>
      <c r="D400" s="52">
        <f>D139*(1+'Calculations II'!AD$35)</f>
        <v>0</v>
      </c>
      <c r="E400" s="52">
        <f>E139*(1+'Calculations II'!AE$35)</f>
        <v>0</v>
      </c>
      <c r="F400" s="52">
        <f>F139*(1+'Calculations II'!AF$35)</f>
        <v>0</v>
      </c>
      <c r="G400" s="52">
        <f>G139*(1+'Calculations II'!AG$35)</f>
        <v>0</v>
      </c>
      <c r="H400" s="52">
        <f>H139*(1+'Calculations II'!AH$35)</f>
        <v>0</v>
      </c>
      <c r="I400" s="52">
        <f>I139*(1+'Calculations II'!AI$35)</f>
        <v>0</v>
      </c>
      <c r="J400" s="52">
        <f>J139*(1+'Calculations II'!AJ$35)</f>
        <v>0</v>
      </c>
      <c r="K400" s="52">
        <f>K139*(1+'Calculations II'!AK$35)</f>
        <v>0</v>
      </c>
      <c r="L400" s="52">
        <f>L139*(1+'Calculations II'!AL$35)</f>
        <v>0</v>
      </c>
      <c r="M400" s="52">
        <f>M139*(1+'Calculations II'!AM$35)</f>
        <v>0</v>
      </c>
      <c r="N400" s="52">
        <f>N139*(1+'Calculations II'!AN$35)</f>
        <v>0</v>
      </c>
      <c r="O400" s="52">
        <f>O139*(1+'Calculations II'!AO$35)</f>
        <v>0</v>
      </c>
      <c r="P400" s="52">
        <f>P139*(1+'Calculations II'!AP$35)</f>
        <v>0</v>
      </c>
      <c r="Q400" s="52">
        <f>Q139*(1+'Calculations II'!AQ$35)</f>
        <v>0</v>
      </c>
      <c r="R400" s="52">
        <f>R139*(1+'Calculations II'!AR$35)</f>
        <v>0</v>
      </c>
      <c r="S400" s="52">
        <f>S139*(1+'Calculations II'!AS$35)</f>
        <v>0</v>
      </c>
      <c r="T400" s="52">
        <f>T139*(1+'Calculations II'!AT$35)</f>
        <v>0</v>
      </c>
      <c r="U400" s="52">
        <f>U139*(1+'Calculations II'!AU$35)</f>
        <v>0</v>
      </c>
      <c r="V400" s="52">
        <f>V139*(1+'Calculations II'!AV$35)</f>
        <v>0</v>
      </c>
      <c r="W400" s="75">
        <f>W139*(1+'Calculations II'!AW$35)</f>
        <v>0</v>
      </c>
    </row>
    <row r="401" spans="2:23" x14ac:dyDescent="0.2">
      <c r="B401" s="288"/>
      <c r="C401" s="16" t="s">
        <v>25</v>
      </c>
      <c r="D401" s="52">
        <f>D140</f>
        <v>0</v>
      </c>
      <c r="E401" s="52">
        <f t="shared" ref="E401:W401" si="208">E140</f>
        <v>0</v>
      </c>
      <c r="F401" s="52">
        <f t="shared" si="208"/>
        <v>0</v>
      </c>
      <c r="G401" s="52">
        <f t="shared" si="208"/>
        <v>0</v>
      </c>
      <c r="H401" s="52">
        <f t="shared" si="208"/>
        <v>0</v>
      </c>
      <c r="I401" s="52">
        <f t="shared" si="208"/>
        <v>0</v>
      </c>
      <c r="J401" s="52">
        <f t="shared" si="208"/>
        <v>0</v>
      </c>
      <c r="K401" s="52">
        <f t="shared" si="208"/>
        <v>0</v>
      </c>
      <c r="L401" s="52">
        <f t="shared" si="208"/>
        <v>0</v>
      </c>
      <c r="M401" s="52">
        <f t="shared" si="208"/>
        <v>0</v>
      </c>
      <c r="N401" s="52">
        <f t="shared" si="208"/>
        <v>0</v>
      </c>
      <c r="O401" s="52">
        <f t="shared" si="208"/>
        <v>0</v>
      </c>
      <c r="P401" s="52">
        <f t="shared" si="208"/>
        <v>0</v>
      </c>
      <c r="Q401" s="52">
        <f t="shared" si="208"/>
        <v>0</v>
      </c>
      <c r="R401" s="52">
        <f t="shared" si="208"/>
        <v>0</v>
      </c>
      <c r="S401" s="52">
        <f t="shared" si="208"/>
        <v>0</v>
      </c>
      <c r="T401" s="52">
        <f t="shared" si="208"/>
        <v>0</v>
      </c>
      <c r="U401" s="52">
        <f t="shared" si="208"/>
        <v>0</v>
      </c>
      <c r="V401" s="52">
        <f t="shared" si="208"/>
        <v>0</v>
      </c>
      <c r="W401" s="75">
        <f t="shared" si="208"/>
        <v>0</v>
      </c>
    </row>
    <row r="402" spans="2:23" x14ac:dyDescent="0.2">
      <c r="B402" s="288"/>
      <c r="C402" s="16" t="s">
        <v>24</v>
      </c>
      <c r="D402" s="52">
        <f>D141</f>
        <v>0</v>
      </c>
      <c r="E402" s="52">
        <f t="shared" ref="E402:W402" si="209">E141</f>
        <v>0</v>
      </c>
      <c r="F402" s="52">
        <f t="shared" si="209"/>
        <v>0</v>
      </c>
      <c r="G402" s="52">
        <f t="shared" si="209"/>
        <v>0</v>
      </c>
      <c r="H402" s="52">
        <f t="shared" si="209"/>
        <v>0</v>
      </c>
      <c r="I402" s="52">
        <f t="shared" si="209"/>
        <v>0</v>
      </c>
      <c r="J402" s="52">
        <f t="shared" si="209"/>
        <v>0</v>
      </c>
      <c r="K402" s="52">
        <f t="shared" si="209"/>
        <v>0</v>
      </c>
      <c r="L402" s="52">
        <f t="shared" si="209"/>
        <v>0</v>
      </c>
      <c r="M402" s="52">
        <f t="shared" si="209"/>
        <v>0</v>
      </c>
      <c r="N402" s="52">
        <f t="shared" si="209"/>
        <v>0</v>
      </c>
      <c r="O402" s="52">
        <f t="shared" si="209"/>
        <v>0</v>
      </c>
      <c r="P402" s="52">
        <f t="shared" si="209"/>
        <v>0</v>
      </c>
      <c r="Q402" s="52">
        <f t="shared" si="209"/>
        <v>0</v>
      </c>
      <c r="R402" s="52">
        <f t="shared" si="209"/>
        <v>0</v>
      </c>
      <c r="S402" s="52">
        <f t="shared" si="209"/>
        <v>0</v>
      </c>
      <c r="T402" s="52">
        <f t="shared" si="209"/>
        <v>0</v>
      </c>
      <c r="U402" s="52">
        <f t="shared" si="209"/>
        <v>0</v>
      </c>
      <c r="V402" s="52">
        <f t="shared" si="209"/>
        <v>0</v>
      </c>
      <c r="W402" s="75">
        <f t="shared" si="209"/>
        <v>0</v>
      </c>
    </row>
    <row r="403" spans="2:23" ht="16" x14ac:dyDescent="0.2">
      <c r="B403" s="288" t="s">
        <v>44</v>
      </c>
      <c r="C403" s="53" t="s">
        <v>26</v>
      </c>
      <c r="D403" s="52">
        <f>D142*(1+'Calculations II'!AD$34)</f>
        <v>0</v>
      </c>
      <c r="E403" s="52">
        <f>E142*(1+'Calculations II'!AE$34)</f>
        <v>0</v>
      </c>
      <c r="F403" s="52">
        <f>F142*(1+'Calculations II'!AF$34)</f>
        <v>0</v>
      </c>
      <c r="G403" s="52">
        <f>G142*(1+'Calculations II'!AG$34)</f>
        <v>0</v>
      </c>
      <c r="H403" s="52">
        <f>H142*(1+'Calculations II'!AH$34)</f>
        <v>0</v>
      </c>
      <c r="I403" s="52">
        <f>I142*(1+'Calculations II'!AI$34)</f>
        <v>0</v>
      </c>
      <c r="J403" s="52">
        <f>J142*(1+'Calculations II'!AJ$34)</f>
        <v>0</v>
      </c>
      <c r="K403" s="52">
        <f>K142*(1+'Calculations II'!AK$34)</f>
        <v>0</v>
      </c>
      <c r="L403" s="52">
        <f>L142*(1+'Calculations II'!AL$34)</f>
        <v>0</v>
      </c>
      <c r="M403" s="52">
        <f>M142*(1+'Calculations II'!AM$34)</f>
        <v>0</v>
      </c>
      <c r="N403" s="52">
        <f>N142*(1+'Calculations II'!AN$34)</f>
        <v>0</v>
      </c>
      <c r="O403" s="52">
        <f>O142*(1+'Calculations II'!AO$34)</f>
        <v>0</v>
      </c>
      <c r="P403" s="52">
        <f>P142*(1+'Calculations II'!AP$34)</f>
        <v>0</v>
      </c>
      <c r="Q403" s="52">
        <f>Q142*(1+'Calculations II'!AQ$34)</f>
        <v>0</v>
      </c>
      <c r="R403" s="52">
        <f>R142*(1+'Calculations II'!AR$34)</f>
        <v>0</v>
      </c>
      <c r="S403" s="52">
        <f>S142*(1+'Calculations II'!AS$34)</f>
        <v>0</v>
      </c>
      <c r="T403" s="52">
        <f>T142*(1+'Calculations II'!AT$34)</f>
        <v>0</v>
      </c>
      <c r="U403" s="52">
        <f>U142*(1+'Calculations II'!AU$34)</f>
        <v>0</v>
      </c>
      <c r="V403" s="52">
        <f>V142*(1+'Calculations II'!AV$34)</f>
        <v>0</v>
      </c>
      <c r="W403" s="75">
        <f>W142*(1+'Calculations II'!AW$34)</f>
        <v>0</v>
      </c>
    </row>
    <row r="404" spans="2:23" x14ac:dyDescent="0.2">
      <c r="B404" s="288"/>
      <c r="C404" s="16" t="s">
        <v>25</v>
      </c>
      <c r="D404" s="52">
        <f>D143</f>
        <v>0</v>
      </c>
      <c r="E404" s="52">
        <f t="shared" ref="E404:W404" si="210">E143</f>
        <v>0</v>
      </c>
      <c r="F404" s="52">
        <f t="shared" si="210"/>
        <v>0</v>
      </c>
      <c r="G404" s="52">
        <f t="shared" si="210"/>
        <v>0</v>
      </c>
      <c r="H404" s="52">
        <f t="shared" si="210"/>
        <v>0</v>
      </c>
      <c r="I404" s="52">
        <f t="shared" si="210"/>
        <v>0</v>
      </c>
      <c r="J404" s="52">
        <f t="shared" si="210"/>
        <v>0</v>
      </c>
      <c r="K404" s="52">
        <f t="shared" si="210"/>
        <v>0</v>
      </c>
      <c r="L404" s="52">
        <f t="shared" si="210"/>
        <v>0</v>
      </c>
      <c r="M404" s="52">
        <f t="shared" si="210"/>
        <v>0</v>
      </c>
      <c r="N404" s="52">
        <f t="shared" si="210"/>
        <v>0</v>
      </c>
      <c r="O404" s="52">
        <f t="shared" si="210"/>
        <v>0</v>
      </c>
      <c r="P404" s="52">
        <f t="shared" si="210"/>
        <v>0</v>
      </c>
      <c r="Q404" s="52">
        <f t="shared" si="210"/>
        <v>0</v>
      </c>
      <c r="R404" s="52">
        <f t="shared" si="210"/>
        <v>0</v>
      </c>
      <c r="S404" s="52">
        <f t="shared" si="210"/>
        <v>0</v>
      </c>
      <c r="T404" s="52">
        <f t="shared" si="210"/>
        <v>0</v>
      </c>
      <c r="U404" s="52">
        <f t="shared" si="210"/>
        <v>0</v>
      </c>
      <c r="V404" s="52">
        <f t="shared" si="210"/>
        <v>0</v>
      </c>
      <c r="W404" s="75">
        <f t="shared" si="210"/>
        <v>0</v>
      </c>
    </row>
    <row r="405" spans="2:23" x14ac:dyDescent="0.2">
      <c r="B405" s="288"/>
      <c r="C405" s="16" t="s">
        <v>24</v>
      </c>
      <c r="D405" s="52">
        <f>D144</f>
        <v>0</v>
      </c>
      <c r="E405" s="52">
        <f t="shared" ref="E405:W405" si="211">E144</f>
        <v>0</v>
      </c>
      <c r="F405" s="52">
        <f t="shared" si="211"/>
        <v>0</v>
      </c>
      <c r="G405" s="52">
        <f t="shared" si="211"/>
        <v>0</v>
      </c>
      <c r="H405" s="52">
        <f t="shared" si="211"/>
        <v>0</v>
      </c>
      <c r="I405" s="52">
        <f t="shared" si="211"/>
        <v>0</v>
      </c>
      <c r="J405" s="52">
        <f t="shared" si="211"/>
        <v>0</v>
      </c>
      <c r="K405" s="52">
        <f t="shared" si="211"/>
        <v>0</v>
      </c>
      <c r="L405" s="52">
        <f t="shared" si="211"/>
        <v>0</v>
      </c>
      <c r="M405" s="52">
        <f t="shared" si="211"/>
        <v>0</v>
      </c>
      <c r="N405" s="52">
        <f t="shared" si="211"/>
        <v>0</v>
      </c>
      <c r="O405" s="52">
        <f t="shared" si="211"/>
        <v>0</v>
      </c>
      <c r="P405" s="52">
        <f t="shared" si="211"/>
        <v>0</v>
      </c>
      <c r="Q405" s="52">
        <f t="shared" si="211"/>
        <v>0</v>
      </c>
      <c r="R405" s="52">
        <f t="shared" si="211"/>
        <v>0</v>
      </c>
      <c r="S405" s="52">
        <f t="shared" si="211"/>
        <v>0</v>
      </c>
      <c r="T405" s="52">
        <f t="shared" si="211"/>
        <v>0</v>
      </c>
      <c r="U405" s="52">
        <f t="shared" si="211"/>
        <v>0</v>
      </c>
      <c r="V405" s="52">
        <f t="shared" si="211"/>
        <v>0</v>
      </c>
      <c r="W405" s="75">
        <f t="shared" si="211"/>
        <v>0</v>
      </c>
    </row>
    <row r="406" spans="2:23" ht="16" x14ac:dyDescent="0.2">
      <c r="B406" s="288" t="s">
        <v>45</v>
      </c>
      <c r="C406" s="53" t="s">
        <v>26</v>
      </c>
      <c r="D406" s="52">
        <f>D145*(1+'Calculations II'!AD$35)</f>
        <v>0</v>
      </c>
      <c r="E406" s="52">
        <f>E145*(1+'Calculations II'!AE$35)</f>
        <v>0</v>
      </c>
      <c r="F406" s="52">
        <f>F145*(1+'Calculations II'!AF$35)</f>
        <v>0</v>
      </c>
      <c r="G406" s="52">
        <f>G145*(1+'Calculations II'!AG$35)</f>
        <v>0</v>
      </c>
      <c r="H406" s="52">
        <f>H145*(1+'Calculations II'!AH$35)</f>
        <v>0</v>
      </c>
      <c r="I406" s="52">
        <f>I145*(1+'Calculations II'!AI$35)</f>
        <v>0</v>
      </c>
      <c r="J406" s="52">
        <f>J145*(1+'Calculations II'!AJ$35)</f>
        <v>0</v>
      </c>
      <c r="K406" s="52">
        <f>K145*(1+'Calculations II'!AK$35)</f>
        <v>0</v>
      </c>
      <c r="L406" s="52">
        <f>L145*(1+'Calculations II'!AL$35)</f>
        <v>0</v>
      </c>
      <c r="M406" s="52">
        <f>M145*(1+'Calculations II'!AM$35)</f>
        <v>0</v>
      </c>
      <c r="N406" s="52">
        <f>N145*(1+'Calculations II'!AN$35)</f>
        <v>0</v>
      </c>
      <c r="O406" s="52">
        <f>O145*(1+'Calculations II'!AO$35)</f>
        <v>0</v>
      </c>
      <c r="P406" s="52">
        <f>P145*(1+'Calculations II'!AP$35)</f>
        <v>0</v>
      </c>
      <c r="Q406" s="52">
        <f>Q145*(1+'Calculations II'!AQ$35)</f>
        <v>0</v>
      </c>
      <c r="R406" s="52">
        <f>R145*(1+'Calculations II'!AR$35)</f>
        <v>0</v>
      </c>
      <c r="S406" s="52">
        <f>S145*(1+'Calculations II'!AS$35)</f>
        <v>0</v>
      </c>
      <c r="T406" s="52">
        <f>T145*(1+'Calculations II'!AT$35)</f>
        <v>0</v>
      </c>
      <c r="U406" s="52">
        <f>U145*(1+'Calculations II'!AU$35)</f>
        <v>0</v>
      </c>
      <c r="V406" s="52">
        <f>V145*(1+'Calculations II'!AV$35)</f>
        <v>0</v>
      </c>
      <c r="W406" s="75">
        <f>W145*(1+'Calculations II'!AW$35)</f>
        <v>0</v>
      </c>
    </row>
    <row r="407" spans="2:23" x14ac:dyDescent="0.2">
      <c r="B407" s="288"/>
      <c r="C407" s="16" t="s">
        <v>25</v>
      </c>
      <c r="D407" s="52">
        <f>D146</f>
        <v>0</v>
      </c>
      <c r="E407" s="52">
        <f t="shared" ref="E407:W407" si="212">E146</f>
        <v>0</v>
      </c>
      <c r="F407" s="52">
        <f t="shared" si="212"/>
        <v>0</v>
      </c>
      <c r="G407" s="52">
        <f t="shared" si="212"/>
        <v>0</v>
      </c>
      <c r="H407" s="52">
        <f t="shared" si="212"/>
        <v>0</v>
      </c>
      <c r="I407" s="52">
        <f t="shared" si="212"/>
        <v>0</v>
      </c>
      <c r="J407" s="52">
        <f t="shared" si="212"/>
        <v>0</v>
      </c>
      <c r="K407" s="52">
        <f t="shared" si="212"/>
        <v>0</v>
      </c>
      <c r="L407" s="52">
        <f t="shared" si="212"/>
        <v>0</v>
      </c>
      <c r="M407" s="52">
        <f t="shared" si="212"/>
        <v>0</v>
      </c>
      <c r="N407" s="52">
        <f t="shared" si="212"/>
        <v>0</v>
      </c>
      <c r="O407" s="52">
        <f t="shared" si="212"/>
        <v>0</v>
      </c>
      <c r="P407" s="52">
        <f t="shared" si="212"/>
        <v>0</v>
      </c>
      <c r="Q407" s="52">
        <f t="shared" si="212"/>
        <v>0</v>
      </c>
      <c r="R407" s="52">
        <f t="shared" si="212"/>
        <v>0</v>
      </c>
      <c r="S407" s="52">
        <f t="shared" si="212"/>
        <v>0</v>
      </c>
      <c r="T407" s="52">
        <f t="shared" si="212"/>
        <v>0</v>
      </c>
      <c r="U407" s="52">
        <f t="shared" si="212"/>
        <v>0</v>
      </c>
      <c r="V407" s="52">
        <f t="shared" si="212"/>
        <v>0</v>
      </c>
      <c r="W407" s="75">
        <f t="shared" si="212"/>
        <v>0</v>
      </c>
    </row>
    <row r="408" spans="2:23" x14ac:dyDescent="0.2">
      <c r="B408" s="288"/>
      <c r="C408" s="16" t="s">
        <v>24</v>
      </c>
      <c r="D408" s="52">
        <f>D147</f>
        <v>0</v>
      </c>
      <c r="E408" s="52">
        <f t="shared" ref="E408:W408" si="213">E147</f>
        <v>0</v>
      </c>
      <c r="F408" s="52">
        <f t="shared" si="213"/>
        <v>0</v>
      </c>
      <c r="G408" s="52">
        <f t="shared" si="213"/>
        <v>0</v>
      </c>
      <c r="H408" s="52">
        <f t="shared" si="213"/>
        <v>0</v>
      </c>
      <c r="I408" s="52">
        <f t="shared" si="213"/>
        <v>0</v>
      </c>
      <c r="J408" s="52">
        <f t="shared" si="213"/>
        <v>0</v>
      </c>
      <c r="K408" s="52">
        <f t="shared" si="213"/>
        <v>0</v>
      </c>
      <c r="L408" s="52">
        <f t="shared" si="213"/>
        <v>0</v>
      </c>
      <c r="M408" s="52">
        <f t="shared" si="213"/>
        <v>0</v>
      </c>
      <c r="N408" s="52">
        <f t="shared" si="213"/>
        <v>0</v>
      </c>
      <c r="O408" s="52">
        <f t="shared" si="213"/>
        <v>0</v>
      </c>
      <c r="P408" s="52">
        <f t="shared" si="213"/>
        <v>0</v>
      </c>
      <c r="Q408" s="52">
        <f t="shared" si="213"/>
        <v>0</v>
      </c>
      <c r="R408" s="52">
        <f t="shared" si="213"/>
        <v>0</v>
      </c>
      <c r="S408" s="52">
        <f t="shared" si="213"/>
        <v>0</v>
      </c>
      <c r="T408" s="52">
        <f t="shared" si="213"/>
        <v>0</v>
      </c>
      <c r="U408" s="52">
        <f t="shared" si="213"/>
        <v>0</v>
      </c>
      <c r="V408" s="52">
        <f t="shared" si="213"/>
        <v>0</v>
      </c>
      <c r="W408" s="75">
        <f t="shared" si="213"/>
        <v>0</v>
      </c>
    </row>
    <row r="409" spans="2:23" ht="16" x14ac:dyDescent="0.2">
      <c r="B409" s="288" t="s">
        <v>46</v>
      </c>
      <c r="C409" s="53" t="s">
        <v>26</v>
      </c>
      <c r="D409" s="52">
        <f>D148*(1+'Calculations II'!AD$34)</f>
        <v>0</v>
      </c>
      <c r="E409" s="52">
        <f>E148*(1+'Calculations II'!AE$34)</f>
        <v>0</v>
      </c>
      <c r="F409" s="52">
        <f>F148*(1+'Calculations II'!AF$34)</f>
        <v>0</v>
      </c>
      <c r="G409" s="52">
        <f>G148*(1+'Calculations II'!AG$34)</f>
        <v>0</v>
      </c>
      <c r="H409" s="52">
        <f>H148*(1+'Calculations II'!AH$34)</f>
        <v>0</v>
      </c>
      <c r="I409" s="52">
        <f>I148*(1+'Calculations II'!AI$34)</f>
        <v>0</v>
      </c>
      <c r="J409" s="52">
        <f>J148*(1+'Calculations II'!AJ$34)</f>
        <v>0</v>
      </c>
      <c r="K409" s="52">
        <f>K148*(1+'Calculations II'!AK$34)</f>
        <v>0</v>
      </c>
      <c r="L409" s="52">
        <f>L148*(1+'Calculations II'!AL$34)</f>
        <v>0</v>
      </c>
      <c r="M409" s="52">
        <f>M148*(1+'Calculations II'!AM$34)</f>
        <v>0</v>
      </c>
      <c r="N409" s="52">
        <f>N148*(1+'Calculations II'!AN$34)</f>
        <v>0</v>
      </c>
      <c r="O409" s="52">
        <f>O148*(1+'Calculations II'!AO$34)</f>
        <v>0</v>
      </c>
      <c r="P409" s="52">
        <f>P148*(1+'Calculations II'!AP$34)</f>
        <v>0</v>
      </c>
      <c r="Q409" s="52">
        <f>Q148*(1+'Calculations II'!AQ$34)</f>
        <v>0</v>
      </c>
      <c r="R409" s="52">
        <f>R148*(1+'Calculations II'!AR$34)</f>
        <v>0</v>
      </c>
      <c r="S409" s="52">
        <f>S148*(1+'Calculations II'!AS$34)</f>
        <v>0</v>
      </c>
      <c r="T409" s="52">
        <f>T148*(1+'Calculations II'!AT$34)</f>
        <v>0</v>
      </c>
      <c r="U409" s="52">
        <f>U148*(1+'Calculations II'!AU$34)</f>
        <v>0</v>
      </c>
      <c r="V409" s="52">
        <f>V148*(1+'Calculations II'!AV$34)</f>
        <v>0</v>
      </c>
      <c r="W409" s="75">
        <f>W148*(1+'Calculations II'!AW$34)</f>
        <v>0</v>
      </c>
    </row>
    <row r="410" spans="2:23" x14ac:dyDescent="0.2">
      <c r="B410" s="288"/>
      <c r="C410" s="16" t="s">
        <v>25</v>
      </c>
      <c r="D410" s="52">
        <f>D149</f>
        <v>0</v>
      </c>
      <c r="E410" s="52">
        <f t="shared" ref="E410:W410" si="214">E149</f>
        <v>0</v>
      </c>
      <c r="F410" s="52">
        <f t="shared" si="214"/>
        <v>0</v>
      </c>
      <c r="G410" s="52">
        <f t="shared" si="214"/>
        <v>0</v>
      </c>
      <c r="H410" s="52">
        <f t="shared" si="214"/>
        <v>0</v>
      </c>
      <c r="I410" s="52">
        <f t="shared" si="214"/>
        <v>0</v>
      </c>
      <c r="J410" s="52">
        <f t="shared" si="214"/>
        <v>0</v>
      </c>
      <c r="K410" s="52">
        <f t="shared" si="214"/>
        <v>0</v>
      </c>
      <c r="L410" s="52">
        <f t="shared" si="214"/>
        <v>0</v>
      </c>
      <c r="M410" s="52">
        <f t="shared" si="214"/>
        <v>0</v>
      </c>
      <c r="N410" s="52">
        <f t="shared" si="214"/>
        <v>0</v>
      </c>
      <c r="O410" s="52">
        <f t="shared" si="214"/>
        <v>0</v>
      </c>
      <c r="P410" s="52">
        <f t="shared" si="214"/>
        <v>0</v>
      </c>
      <c r="Q410" s="52">
        <f t="shared" si="214"/>
        <v>0</v>
      </c>
      <c r="R410" s="52">
        <f t="shared" si="214"/>
        <v>0</v>
      </c>
      <c r="S410" s="52">
        <f t="shared" si="214"/>
        <v>0</v>
      </c>
      <c r="T410" s="52">
        <f t="shared" si="214"/>
        <v>0</v>
      </c>
      <c r="U410" s="52">
        <f t="shared" si="214"/>
        <v>0</v>
      </c>
      <c r="V410" s="52">
        <f t="shared" si="214"/>
        <v>0</v>
      </c>
      <c r="W410" s="75">
        <f t="shared" si="214"/>
        <v>0</v>
      </c>
    </row>
    <row r="411" spans="2:23" x14ac:dyDescent="0.2">
      <c r="B411" s="288"/>
      <c r="C411" s="16" t="s">
        <v>24</v>
      </c>
      <c r="D411" s="52">
        <f>D150</f>
        <v>0</v>
      </c>
      <c r="E411" s="52">
        <f t="shared" ref="E411:W411" si="215">E150</f>
        <v>0</v>
      </c>
      <c r="F411" s="52">
        <f t="shared" si="215"/>
        <v>0</v>
      </c>
      <c r="G411" s="52">
        <f t="shared" si="215"/>
        <v>0</v>
      </c>
      <c r="H411" s="52">
        <f t="shared" si="215"/>
        <v>0</v>
      </c>
      <c r="I411" s="52">
        <f t="shared" si="215"/>
        <v>0</v>
      </c>
      <c r="J411" s="52">
        <f t="shared" si="215"/>
        <v>0</v>
      </c>
      <c r="K411" s="52">
        <f t="shared" si="215"/>
        <v>0</v>
      </c>
      <c r="L411" s="52">
        <f t="shared" si="215"/>
        <v>0</v>
      </c>
      <c r="M411" s="52">
        <f t="shared" si="215"/>
        <v>0</v>
      </c>
      <c r="N411" s="52">
        <f t="shared" si="215"/>
        <v>0</v>
      </c>
      <c r="O411" s="52">
        <f t="shared" si="215"/>
        <v>0</v>
      </c>
      <c r="P411" s="52">
        <f t="shared" si="215"/>
        <v>0</v>
      </c>
      <c r="Q411" s="52">
        <f t="shared" si="215"/>
        <v>0</v>
      </c>
      <c r="R411" s="52">
        <f t="shared" si="215"/>
        <v>0</v>
      </c>
      <c r="S411" s="52">
        <f t="shared" si="215"/>
        <v>0</v>
      </c>
      <c r="T411" s="52">
        <f t="shared" si="215"/>
        <v>0</v>
      </c>
      <c r="U411" s="52">
        <f t="shared" si="215"/>
        <v>0</v>
      </c>
      <c r="V411" s="52">
        <f t="shared" si="215"/>
        <v>0</v>
      </c>
      <c r="W411" s="75">
        <f t="shared" si="215"/>
        <v>0</v>
      </c>
    </row>
    <row r="412" spans="2:23" ht="16" x14ac:dyDescent="0.2">
      <c r="B412" s="288" t="s">
        <v>47</v>
      </c>
      <c r="C412" s="53" t="s">
        <v>26</v>
      </c>
      <c r="D412" s="52">
        <f>D151*(1+'Calculations II'!AD$35)</f>
        <v>0</v>
      </c>
      <c r="E412" s="52">
        <f>E151*(1+'Calculations II'!AE$35)</f>
        <v>0</v>
      </c>
      <c r="F412" s="52">
        <f>F151*(1+'Calculations II'!AF$35)</f>
        <v>0</v>
      </c>
      <c r="G412" s="52">
        <f>G151*(1+'Calculations II'!AG$35)</f>
        <v>0</v>
      </c>
      <c r="H412" s="52">
        <f>H151*(1+'Calculations II'!AH$35)</f>
        <v>0</v>
      </c>
      <c r="I412" s="52">
        <f>I151*(1+'Calculations II'!AI$35)</f>
        <v>0</v>
      </c>
      <c r="J412" s="52">
        <f>J151*(1+'Calculations II'!AJ$35)</f>
        <v>0</v>
      </c>
      <c r="K412" s="52">
        <f>K151*(1+'Calculations II'!AK$35)</f>
        <v>0</v>
      </c>
      <c r="L412" s="52">
        <f>L151*(1+'Calculations II'!AL$35)</f>
        <v>0</v>
      </c>
      <c r="M412" s="52">
        <f>M151*(1+'Calculations II'!AM$35)</f>
        <v>0</v>
      </c>
      <c r="N412" s="52">
        <f>N151*(1+'Calculations II'!AN$35)</f>
        <v>0</v>
      </c>
      <c r="O412" s="52">
        <f>O151*(1+'Calculations II'!AO$35)</f>
        <v>0</v>
      </c>
      <c r="P412" s="52">
        <f>P151*(1+'Calculations II'!AP$35)</f>
        <v>0</v>
      </c>
      <c r="Q412" s="52">
        <f>Q151*(1+'Calculations II'!AQ$35)</f>
        <v>0</v>
      </c>
      <c r="R412" s="52">
        <f>R151*(1+'Calculations II'!AR$35)</f>
        <v>0</v>
      </c>
      <c r="S412" s="52">
        <f>S151*(1+'Calculations II'!AS$35)</f>
        <v>0</v>
      </c>
      <c r="T412" s="52">
        <f>T151*(1+'Calculations II'!AT$35)</f>
        <v>0</v>
      </c>
      <c r="U412" s="52">
        <f>U151*(1+'Calculations II'!AU$35)</f>
        <v>0</v>
      </c>
      <c r="V412" s="52">
        <f>V151*(1+'Calculations II'!AV$35)</f>
        <v>0</v>
      </c>
      <c r="W412" s="75">
        <f>W151*(1+'Calculations II'!AW$35)</f>
        <v>0</v>
      </c>
    </row>
    <row r="413" spans="2:23" x14ac:dyDescent="0.2">
      <c r="B413" s="288"/>
      <c r="C413" s="16" t="s">
        <v>25</v>
      </c>
      <c r="D413" s="52">
        <f>D152</f>
        <v>0</v>
      </c>
      <c r="E413" s="52">
        <f t="shared" ref="E413:W413" si="216">E152</f>
        <v>0</v>
      </c>
      <c r="F413" s="52">
        <f t="shared" si="216"/>
        <v>0</v>
      </c>
      <c r="G413" s="52">
        <f t="shared" si="216"/>
        <v>0</v>
      </c>
      <c r="H413" s="52">
        <f t="shared" si="216"/>
        <v>0</v>
      </c>
      <c r="I413" s="52">
        <f t="shared" si="216"/>
        <v>0</v>
      </c>
      <c r="J413" s="52">
        <f t="shared" si="216"/>
        <v>0</v>
      </c>
      <c r="K413" s="52">
        <f t="shared" si="216"/>
        <v>0</v>
      </c>
      <c r="L413" s="52">
        <f t="shared" si="216"/>
        <v>0</v>
      </c>
      <c r="M413" s="52">
        <f t="shared" si="216"/>
        <v>0</v>
      </c>
      <c r="N413" s="52">
        <f t="shared" si="216"/>
        <v>0</v>
      </c>
      <c r="O413" s="52">
        <f t="shared" si="216"/>
        <v>0</v>
      </c>
      <c r="P413" s="52">
        <f t="shared" si="216"/>
        <v>0</v>
      </c>
      <c r="Q413" s="52">
        <f t="shared" si="216"/>
        <v>0</v>
      </c>
      <c r="R413" s="52">
        <f t="shared" si="216"/>
        <v>0</v>
      </c>
      <c r="S413" s="52">
        <f t="shared" si="216"/>
        <v>0</v>
      </c>
      <c r="T413" s="52">
        <f t="shared" si="216"/>
        <v>0</v>
      </c>
      <c r="U413" s="52">
        <f t="shared" si="216"/>
        <v>0</v>
      </c>
      <c r="V413" s="52">
        <f t="shared" si="216"/>
        <v>0</v>
      </c>
      <c r="W413" s="75">
        <f t="shared" si="216"/>
        <v>0</v>
      </c>
    </row>
    <row r="414" spans="2:23" x14ac:dyDescent="0.2">
      <c r="B414" s="288"/>
      <c r="C414" s="16" t="s">
        <v>24</v>
      </c>
      <c r="D414" s="52">
        <f>D153</f>
        <v>0</v>
      </c>
      <c r="E414" s="52">
        <f t="shared" ref="E414:W414" si="217">E153</f>
        <v>0</v>
      </c>
      <c r="F414" s="52">
        <f t="shared" si="217"/>
        <v>0</v>
      </c>
      <c r="G414" s="52">
        <f t="shared" si="217"/>
        <v>0</v>
      </c>
      <c r="H414" s="52">
        <f t="shared" si="217"/>
        <v>0</v>
      </c>
      <c r="I414" s="52">
        <f t="shared" si="217"/>
        <v>0</v>
      </c>
      <c r="J414" s="52">
        <f t="shared" si="217"/>
        <v>0</v>
      </c>
      <c r="K414" s="52">
        <f t="shared" si="217"/>
        <v>0</v>
      </c>
      <c r="L414" s="52">
        <f t="shared" si="217"/>
        <v>0</v>
      </c>
      <c r="M414" s="52">
        <f t="shared" si="217"/>
        <v>0</v>
      </c>
      <c r="N414" s="52">
        <f t="shared" si="217"/>
        <v>0</v>
      </c>
      <c r="O414" s="52">
        <f t="shared" si="217"/>
        <v>0</v>
      </c>
      <c r="P414" s="52">
        <f t="shared" si="217"/>
        <v>0</v>
      </c>
      <c r="Q414" s="52">
        <f t="shared" si="217"/>
        <v>0</v>
      </c>
      <c r="R414" s="52">
        <f t="shared" si="217"/>
        <v>0</v>
      </c>
      <c r="S414" s="52">
        <f t="shared" si="217"/>
        <v>0</v>
      </c>
      <c r="T414" s="52">
        <f t="shared" si="217"/>
        <v>0</v>
      </c>
      <c r="U414" s="52">
        <f t="shared" si="217"/>
        <v>0</v>
      </c>
      <c r="V414" s="52">
        <f t="shared" si="217"/>
        <v>0</v>
      </c>
      <c r="W414" s="75">
        <f t="shared" si="217"/>
        <v>0</v>
      </c>
    </row>
    <row r="415" spans="2:23" ht="16" x14ac:dyDescent="0.2">
      <c r="B415" s="288" t="s">
        <v>48</v>
      </c>
      <c r="C415" s="53" t="s">
        <v>26</v>
      </c>
      <c r="D415" s="52">
        <f>D154*(1+'Calculations II'!AD$34)</f>
        <v>0</v>
      </c>
      <c r="E415" s="52">
        <f>E154*(1+'Calculations II'!AE$34)</f>
        <v>0</v>
      </c>
      <c r="F415" s="52">
        <f>F154*(1+'Calculations II'!AF$34)</f>
        <v>0</v>
      </c>
      <c r="G415" s="52">
        <f>G154*(1+'Calculations II'!AG$34)</f>
        <v>0</v>
      </c>
      <c r="H415" s="52">
        <f>H154*(1+'Calculations II'!AH$34)</f>
        <v>0</v>
      </c>
      <c r="I415" s="52">
        <f>I154*(1+'Calculations II'!AI$34)</f>
        <v>0</v>
      </c>
      <c r="J415" s="52">
        <f>J154*(1+'Calculations II'!AJ$34)</f>
        <v>0</v>
      </c>
      <c r="K415" s="52">
        <f>K154*(1+'Calculations II'!AK$34)</f>
        <v>0</v>
      </c>
      <c r="L415" s="52">
        <f>L154*(1+'Calculations II'!AL$34)</f>
        <v>0</v>
      </c>
      <c r="M415" s="52">
        <f>M154*(1+'Calculations II'!AM$34)</f>
        <v>0</v>
      </c>
      <c r="N415" s="52">
        <f>N154*(1+'Calculations II'!AN$34)</f>
        <v>0</v>
      </c>
      <c r="O415" s="52">
        <f>O154*(1+'Calculations II'!AO$34)</f>
        <v>0</v>
      </c>
      <c r="P415" s="52">
        <f>P154*(1+'Calculations II'!AP$34)</f>
        <v>0</v>
      </c>
      <c r="Q415" s="52">
        <f>Q154*(1+'Calculations II'!AQ$34)</f>
        <v>0</v>
      </c>
      <c r="R415" s="52">
        <f>R154*(1+'Calculations II'!AR$34)</f>
        <v>0</v>
      </c>
      <c r="S415" s="52">
        <f>S154*(1+'Calculations II'!AS$34)</f>
        <v>0</v>
      </c>
      <c r="T415" s="52">
        <f>T154*(1+'Calculations II'!AT$34)</f>
        <v>0</v>
      </c>
      <c r="U415" s="52">
        <f>U154*(1+'Calculations II'!AU$34)</f>
        <v>0</v>
      </c>
      <c r="V415" s="52">
        <f>V154*(1+'Calculations II'!AV$34)</f>
        <v>0</v>
      </c>
      <c r="W415" s="75">
        <f>W154*(1+'Calculations II'!AW$34)</f>
        <v>0</v>
      </c>
    </row>
    <row r="416" spans="2:23" x14ac:dyDescent="0.2">
      <c r="B416" s="288"/>
      <c r="C416" s="16" t="s">
        <v>25</v>
      </c>
      <c r="D416" s="52">
        <f>D155</f>
        <v>0</v>
      </c>
      <c r="E416" s="52">
        <f t="shared" ref="E416:W416" si="218">E155</f>
        <v>0</v>
      </c>
      <c r="F416" s="52">
        <f t="shared" si="218"/>
        <v>0</v>
      </c>
      <c r="G416" s="52">
        <f t="shared" si="218"/>
        <v>0</v>
      </c>
      <c r="H416" s="52">
        <f t="shared" si="218"/>
        <v>0</v>
      </c>
      <c r="I416" s="52">
        <f t="shared" si="218"/>
        <v>0</v>
      </c>
      <c r="J416" s="52">
        <f t="shared" si="218"/>
        <v>0</v>
      </c>
      <c r="K416" s="52">
        <f t="shared" si="218"/>
        <v>0</v>
      </c>
      <c r="L416" s="52">
        <f t="shared" si="218"/>
        <v>0</v>
      </c>
      <c r="M416" s="52">
        <f t="shared" si="218"/>
        <v>0</v>
      </c>
      <c r="N416" s="52">
        <f t="shared" si="218"/>
        <v>0</v>
      </c>
      <c r="O416" s="52">
        <f t="shared" si="218"/>
        <v>0</v>
      </c>
      <c r="P416" s="52">
        <f t="shared" si="218"/>
        <v>0</v>
      </c>
      <c r="Q416" s="52">
        <f t="shared" si="218"/>
        <v>0</v>
      </c>
      <c r="R416" s="52">
        <f t="shared" si="218"/>
        <v>0</v>
      </c>
      <c r="S416" s="52">
        <f t="shared" si="218"/>
        <v>0</v>
      </c>
      <c r="T416" s="52">
        <f t="shared" si="218"/>
        <v>0</v>
      </c>
      <c r="U416" s="52">
        <f t="shared" si="218"/>
        <v>0</v>
      </c>
      <c r="V416" s="52">
        <f t="shared" si="218"/>
        <v>0</v>
      </c>
      <c r="W416" s="75">
        <f t="shared" si="218"/>
        <v>0</v>
      </c>
    </row>
    <row r="417" spans="2:23" x14ac:dyDescent="0.2">
      <c r="B417" s="288"/>
      <c r="C417" s="16" t="s">
        <v>24</v>
      </c>
      <c r="D417" s="52">
        <f>D156</f>
        <v>0</v>
      </c>
      <c r="E417" s="52">
        <f t="shared" ref="E417:W417" si="219">E156</f>
        <v>0</v>
      </c>
      <c r="F417" s="52">
        <f t="shared" si="219"/>
        <v>0</v>
      </c>
      <c r="G417" s="52">
        <f t="shared" si="219"/>
        <v>0</v>
      </c>
      <c r="H417" s="52">
        <f t="shared" si="219"/>
        <v>0</v>
      </c>
      <c r="I417" s="52">
        <f t="shared" si="219"/>
        <v>0</v>
      </c>
      <c r="J417" s="52">
        <f t="shared" si="219"/>
        <v>0</v>
      </c>
      <c r="K417" s="52">
        <f t="shared" si="219"/>
        <v>0</v>
      </c>
      <c r="L417" s="52">
        <f t="shared" si="219"/>
        <v>0</v>
      </c>
      <c r="M417" s="52">
        <f t="shared" si="219"/>
        <v>0</v>
      </c>
      <c r="N417" s="52">
        <f t="shared" si="219"/>
        <v>0</v>
      </c>
      <c r="O417" s="52">
        <f t="shared" si="219"/>
        <v>0</v>
      </c>
      <c r="P417" s="52">
        <f t="shared" si="219"/>
        <v>0</v>
      </c>
      <c r="Q417" s="52">
        <f t="shared" si="219"/>
        <v>0</v>
      </c>
      <c r="R417" s="52">
        <f t="shared" si="219"/>
        <v>0</v>
      </c>
      <c r="S417" s="52">
        <f t="shared" si="219"/>
        <v>0</v>
      </c>
      <c r="T417" s="52">
        <f t="shared" si="219"/>
        <v>0</v>
      </c>
      <c r="U417" s="52">
        <f t="shared" si="219"/>
        <v>0</v>
      </c>
      <c r="V417" s="52">
        <f t="shared" si="219"/>
        <v>0</v>
      </c>
      <c r="W417" s="75">
        <f t="shared" si="219"/>
        <v>0</v>
      </c>
    </row>
    <row r="418" spans="2:23" ht="16" x14ac:dyDescent="0.2">
      <c r="B418" s="288" t="s">
        <v>49</v>
      </c>
      <c r="C418" s="53" t="s">
        <v>26</v>
      </c>
      <c r="D418" s="52">
        <f>D157*(1+'Calculations II'!AD$35)</f>
        <v>0</v>
      </c>
      <c r="E418" s="52">
        <f>E157*(1+'Calculations II'!AE$35)</f>
        <v>0</v>
      </c>
      <c r="F418" s="52">
        <f>F157*(1+'Calculations II'!AF$35)</f>
        <v>0</v>
      </c>
      <c r="G418" s="52">
        <f>G157*(1+'Calculations II'!AG$35)</f>
        <v>0</v>
      </c>
      <c r="H418" s="52">
        <f>H157*(1+'Calculations II'!AH$35)</f>
        <v>0</v>
      </c>
      <c r="I418" s="52">
        <f>I157*(1+'Calculations II'!AI$35)</f>
        <v>0</v>
      </c>
      <c r="J418" s="52">
        <f>J157*(1+'Calculations II'!AJ$35)</f>
        <v>0</v>
      </c>
      <c r="K418" s="52">
        <f>K157*(1+'Calculations II'!AK$35)</f>
        <v>0</v>
      </c>
      <c r="L418" s="52">
        <f>L157*(1+'Calculations II'!AL$35)</f>
        <v>0</v>
      </c>
      <c r="M418" s="52">
        <f>M157*(1+'Calculations II'!AM$35)</f>
        <v>0</v>
      </c>
      <c r="N418" s="52">
        <f>N157*(1+'Calculations II'!AN$35)</f>
        <v>0</v>
      </c>
      <c r="O418" s="52">
        <f>O157*(1+'Calculations II'!AO$35)</f>
        <v>0</v>
      </c>
      <c r="P418" s="52">
        <f>P157*(1+'Calculations II'!AP$35)</f>
        <v>0</v>
      </c>
      <c r="Q418" s="52">
        <f>Q157*(1+'Calculations II'!AQ$35)</f>
        <v>0</v>
      </c>
      <c r="R418" s="52">
        <f>R157*(1+'Calculations II'!AR$35)</f>
        <v>0</v>
      </c>
      <c r="S418" s="52">
        <f>S157*(1+'Calculations II'!AS$35)</f>
        <v>0</v>
      </c>
      <c r="T418" s="52">
        <f>T157*(1+'Calculations II'!AT$35)</f>
        <v>0</v>
      </c>
      <c r="U418" s="52">
        <f>U157*(1+'Calculations II'!AU$35)</f>
        <v>0</v>
      </c>
      <c r="V418" s="52">
        <f>V157*(1+'Calculations II'!AV$35)</f>
        <v>0</v>
      </c>
      <c r="W418" s="75">
        <f>W157*(1+'Calculations II'!AW$35)</f>
        <v>0</v>
      </c>
    </row>
    <row r="419" spans="2:23" x14ac:dyDescent="0.2">
      <c r="B419" s="288"/>
      <c r="C419" s="16" t="s">
        <v>25</v>
      </c>
      <c r="D419" s="52">
        <f>D158</f>
        <v>0</v>
      </c>
      <c r="E419" s="52">
        <f t="shared" ref="E419:W419" si="220">E158</f>
        <v>0</v>
      </c>
      <c r="F419" s="52">
        <f t="shared" si="220"/>
        <v>0</v>
      </c>
      <c r="G419" s="52">
        <f t="shared" si="220"/>
        <v>0</v>
      </c>
      <c r="H419" s="52">
        <f t="shared" si="220"/>
        <v>0</v>
      </c>
      <c r="I419" s="52">
        <f t="shared" si="220"/>
        <v>0</v>
      </c>
      <c r="J419" s="52">
        <f t="shared" si="220"/>
        <v>0</v>
      </c>
      <c r="K419" s="52">
        <f t="shared" si="220"/>
        <v>0</v>
      </c>
      <c r="L419" s="52">
        <f t="shared" si="220"/>
        <v>0</v>
      </c>
      <c r="M419" s="52">
        <f t="shared" si="220"/>
        <v>0</v>
      </c>
      <c r="N419" s="52">
        <f t="shared" si="220"/>
        <v>0</v>
      </c>
      <c r="O419" s="52">
        <f t="shared" si="220"/>
        <v>0</v>
      </c>
      <c r="P419" s="52">
        <f t="shared" si="220"/>
        <v>0</v>
      </c>
      <c r="Q419" s="52">
        <f t="shared" si="220"/>
        <v>0</v>
      </c>
      <c r="R419" s="52">
        <f t="shared" si="220"/>
        <v>0</v>
      </c>
      <c r="S419" s="52">
        <f t="shared" si="220"/>
        <v>0</v>
      </c>
      <c r="T419" s="52">
        <f t="shared" si="220"/>
        <v>0</v>
      </c>
      <c r="U419" s="52">
        <f t="shared" si="220"/>
        <v>0</v>
      </c>
      <c r="V419" s="52">
        <f t="shared" si="220"/>
        <v>0</v>
      </c>
      <c r="W419" s="75">
        <f t="shared" si="220"/>
        <v>0</v>
      </c>
    </row>
    <row r="420" spans="2:23" x14ac:dyDescent="0.2">
      <c r="B420" s="288"/>
      <c r="C420" s="16" t="s">
        <v>24</v>
      </c>
      <c r="D420" s="52">
        <f>D159</f>
        <v>0</v>
      </c>
      <c r="E420" s="52">
        <f t="shared" ref="E420:W420" si="221">E159</f>
        <v>0</v>
      </c>
      <c r="F420" s="52">
        <f t="shared" si="221"/>
        <v>0</v>
      </c>
      <c r="G420" s="52">
        <f t="shared" si="221"/>
        <v>0</v>
      </c>
      <c r="H420" s="52">
        <f t="shared" si="221"/>
        <v>0</v>
      </c>
      <c r="I420" s="52">
        <f t="shared" si="221"/>
        <v>0</v>
      </c>
      <c r="J420" s="52">
        <f t="shared" si="221"/>
        <v>0</v>
      </c>
      <c r="K420" s="52">
        <f t="shared" si="221"/>
        <v>0</v>
      </c>
      <c r="L420" s="52">
        <f t="shared" si="221"/>
        <v>0</v>
      </c>
      <c r="M420" s="52">
        <f t="shared" si="221"/>
        <v>0</v>
      </c>
      <c r="N420" s="52">
        <f t="shared" si="221"/>
        <v>0</v>
      </c>
      <c r="O420" s="52">
        <f t="shared" si="221"/>
        <v>0</v>
      </c>
      <c r="P420" s="52">
        <f t="shared" si="221"/>
        <v>0</v>
      </c>
      <c r="Q420" s="52">
        <f t="shared" si="221"/>
        <v>0</v>
      </c>
      <c r="R420" s="52">
        <f t="shared" si="221"/>
        <v>0</v>
      </c>
      <c r="S420" s="52">
        <f t="shared" si="221"/>
        <v>0</v>
      </c>
      <c r="T420" s="52">
        <f t="shared" si="221"/>
        <v>0</v>
      </c>
      <c r="U420" s="52">
        <f t="shared" si="221"/>
        <v>0</v>
      </c>
      <c r="V420" s="52">
        <f t="shared" si="221"/>
        <v>0</v>
      </c>
      <c r="W420" s="75">
        <f t="shared" si="221"/>
        <v>0</v>
      </c>
    </row>
    <row r="421" spans="2:23" ht="16" x14ac:dyDescent="0.2">
      <c r="B421" s="288" t="s">
        <v>50</v>
      </c>
      <c r="C421" s="53" t="s">
        <v>26</v>
      </c>
      <c r="D421" s="52">
        <f>D160*(1+'Calculations II'!AD$34)</f>
        <v>0</v>
      </c>
      <c r="E421" s="52">
        <f>E160*(1+'Calculations II'!AE$34)</f>
        <v>0</v>
      </c>
      <c r="F421" s="52">
        <f>F160*(1+'Calculations II'!AF$34)</f>
        <v>0</v>
      </c>
      <c r="G421" s="52">
        <f>G160*(1+'Calculations II'!AG$34)</f>
        <v>0</v>
      </c>
      <c r="H421" s="52">
        <f>H160*(1+'Calculations II'!AH$34)</f>
        <v>0</v>
      </c>
      <c r="I421" s="52">
        <f>I160*(1+'Calculations II'!AI$34)</f>
        <v>0</v>
      </c>
      <c r="J421" s="52">
        <f>J160*(1+'Calculations II'!AJ$34)</f>
        <v>0</v>
      </c>
      <c r="K421" s="52">
        <f>K160*(1+'Calculations II'!AK$34)</f>
        <v>0</v>
      </c>
      <c r="L421" s="52">
        <f>L160*(1+'Calculations II'!AL$34)</f>
        <v>0</v>
      </c>
      <c r="M421" s="52">
        <f>M160*(1+'Calculations II'!AM$34)</f>
        <v>0</v>
      </c>
      <c r="N421" s="52">
        <f>N160*(1+'Calculations II'!AN$34)</f>
        <v>0</v>
      </c>
      <c r="O421" s="52">
        <f>O160*(1+'Calculations II'!AO$34)</f>
        <v>0</v>
      </c>
      <c r="P421" s="52">
        <f>P160*(1+'Calculations II'!AP$34)</f>
        <v>0</v>
      </c>
      <c r="Q421" s="52">
        <f>Q160*(1+'Calculations II'!AQ$34)</f>
        <v>0</v>
      </c>
      <c r="R421" s="52">
        <f>R160*(1+'Calculations II'!AR$34)</f>
        <v>0</v>
      </c>
      <c r="S421" s="52">
        <f>S160*(1+'Calculations II'!AS$34)</f>
        <v>0</v>
      </c>
      <c r="T421" s="52">
        <f>T160*(1+'Calculations II'!AT$34)</f>
        <v>0</v>
      </c>
      <c r="U421" s="52">
        <f>U160*(1+'Calculations II'!AU$34)</f>
        <v>0</v>
      </c>
      <c r="V421" s="52">
        <f>V160*(1+'Calculations II'!AV$34)</f>
        <v>0</v>
      </c>
      <c r="W421" s="75">
        <f>W160*(1+'Calculations II'!AW$34)</f>
        <v>0</v>
      </c>
    </row>
    <row r="422" spans="2:23" x14ac:dyDescent="0.2">
      <c r="B422" s="288"/>
      <c r="C422" s="16" t="s">
        <v>25</v>
      </c>
      <c r="D422" s="52">
        <f>D161</f>
        <v>0</v>
      </c>
      <c r="E422" s="52">
        <f t="shared" ref="E422:W422" si="222">E161</f>
        <v>0</v>
      </c>
      <c r="F422" s="52">
        <f t="shared" si="222"/>
        <v>0</v>
      </c>
      <c r="G422" s="52">
        <f t="shared" si="222"/>
        <v>0</v>
      </c>
      <c r="H422" s="52">
        <f t="shared" si="222"/>
        <v>0</v>
      </c>
      <c r="I422" s="52">
        <f t="shared" si="222"/>
        <v>0</v>
      </c>
      <c r="J422" s="52">
        <f t="shared" si="222"/>
        <v>0</v>
      </c>
      <c r="K422" s="52">
        <f t="shared" si="222"/>
        <v>0</v>
      </c>
      <c r="L422" s="52">
        <f t="shared" si="222"/>
        <v>0</v>
      </c>
      <c r="M422" s="52">
        <f t="shared" si="222"/>
        <v>0</v>
      </c>
      <c r="N422" s="52">
        <f t="shared" si="222"/>
        <v>0</v>
      </c>
      <c r="O422" s="52">
        <f t="shared" si="222"/>
        <v>0</v>
      </c>
      <c r="P422" s="52">
        <f t="shared" si="222"/>
        <v>0</v>
      </c>
      <c r="Q422" s="52">
        <f t="shared" si="222"/>
        <v>0</v>
      </c>
      <c r="R422" s="52">
        <f t="shared" si="222"/>
        <v>0</v>
      </c>
      <c r="S422" s="52">
        <f t="shared" si="222"/>
        <v>0</v>
      </c>
      <c r="T422" s="52">
        <f t="shared" si="222"/>
        <v>0</v>
      </c>
      <c r="U422" s="52">
        <f t="shared" si="222"/>
        <v>0</v>
      </c>
      <c r="V422" s="52">
        <f t="shared" si="222"/>
        <v>0</v>
      </c>
      <c r="W422" s="75">
        <f t="shared" si="222"/>
        <v>0</v>
      </c>
    </row>
    <row r="423" spans="2:23" x14ac:dyDescent="0.2">
      <c r="B423" s="288"/>
      <c r="C423" s="16" t="s">
        <v>24</v>
      </c>
      <c r="D423" s="52">
        <f>D162</f>
        <v>0</v>
      </c>
      <c r="E423" s="52">
        <f t="shared" ref="E423:W423" si="223">E162</f>
        <v>0</v>
      </c>
      <c r="F423" s="52">
        <f t="shared" si="223"/>
        <v>0</v>
      </c>
      <c r="G423" s="52">
        <f t="shared" si="223"/>
        <v>0</v>
      </c>
      <c r="H423" s="52">
        <f t="shared" si="223"/>
        <v>0</v>
      </c>
      <c r="I423" s="52">
        <f t="shared" si="223"/>
        <v>0</v>
      </c>
      <c r="J423" s="52">
        <f t="shared" si="223"/>
        <v>0</v>
      </c>
      <c r="K423" s="52">
        <f t="shared" si="223"/>
        <v>0</v>
      </c>
      <c r="L423" s="52">
        <f t="shared" si="223"/>
        <v>0</v>
      </c>
      <c r="M423" s="52">
        <f t="shared" si="223"/>
        <v>0</v>
      </c>
      <c r="N423" s="52">
        <f t="shared" si="223"/>
        <v>0</v>
      </c>
      <c r="O423" s="52">
        <f t="shared" si="223"/>
        <v>0</v>
      </c>
      <c r="P423" s="52">
        <f t="shared" si="223"/>
        <v>0</v>
      </c>
      <c r="Q423" s="52">
        <f t="shared" si="223"/>
        <v>0</v>
      </c>
      <c r="R423" s="52">
        <f t="shared" si="223"/>
        <v>0</v>
      </c>
      <c r="S423" s="52">
        <f t="shared" si="223"/>
        <v>0</v>
      </c>
      <c r="T423" s="52">
        <f t="shared" si="223"/>
        <v>0</v>
      </c>
      <c r="U423" s="52">
        <f t="shared" si="223"/>
        <v>0</v>
      </c>
      <c r="V423" s="52">
        <f t="shared" si="223"/>
        <v>0</v>
      </c>
      <c r="W423" s="75">
        <f t="shared" si="223"/>
        <v>0</v>
      </c>
    </row>
    <row r="424" spans="2:23" ht="16" x14ac:dyDescent="0.2">
      <c r="B424" s="288" t="s">
        <v>51</v>
      </c>
      <c r="C424" s="53" t="s">
        <v>26</v>
      </c>
      <c r="D424" s="52">
        <f>D163*(1+'Calculations II'!AD$35)</f>
        <v>0</v>
      </c>
      <c r="E424" s="52">
        <f>E163*(1+'Calculations II'!AE$35)</f>
        <v>0</v>
      </c>
      <c r="F424" s="52">
        <f>F163*(1+'Calculations II'!AF$35)</f>
        <v>0</v>
      </c>
      <c r="G424" s="52">
        <f>G163*(1+'Calculations II'!AG$35)</f>
        <v>0</v>
      </c>
      <c r="H424" s="52">
        <f>H163*(1+'Calculations II'!AH$35)</f>
        <v>0</v>
      </c>
      <c r="I424" s="52">
        <f>I163*(1+'Calculations II'!AI$35)</f>
        <v>0</v>
      </c>
      <c r="J424" s="52">
        <f>J163*(1+'Calculations II'!AJ$35)</f>
        <v>0</v>
      </c>
      <c r="K424" s="52">
        <f>K163*(1+'Calculations II'!AK$35)</f>
        <v>0</v>
      </c>
      <c r="L424" s="52">
        <f>L163*(1+'Calculations II'!AL$35)</f>
        <v>0</v>
      </c>
      <c r="M424" s="52">
        <f>M163*(1+'Calculations II'!AM$35)</f>
        <v>0</v>
      </c>
      <c r="N424" s="52">
        <f>N163*(1+'Calculations II'!AN$35)</f>
        <v>0</v>
      </c>
      <c r="O424" s="52">
        <f>O163*(1+'Calculations II'!AO$35)</f>
        <v>0</v>
      </c>
      <c r="P424" s="52">
        <f>P163*(1+'Calculations II'!AP$35)</f>
        <v>0</v>
      </c>
      <c r="Q424" s="52">
        <f>Q163*(1+'Calculations II'!AQ$35)</f>
        <v>0</v>
      </c>
      <c r="R424" s="52">
        <f>R163*(1+'Calculations II'!AR$35)</f>
        <v>0</v>
      </c>
      <c r="S424" s="52">
        <f>S163*(1+'Calculations II'!AS$35)</f>
        <v>0</v>
      </c>
      <c r="T424" s="52">
        <f>T163*(1+'Calculations II'!AT$35)</f>
        <v>0</v>
      </c>
      <c r="U424" s="52">
        <f>U163*(1+'Calculations II'!AU$35)</f>
        <v>0</v>
      </c>
      <c r="V424" s="52">
        <f>V163*(1+'Calculations II'!AV$35)</f>
        <v>0</v>
      </c>
      <c r="W424" s="75">
        <f>W163*(1+'Calculations II'!AW$35)</f>
        <v>0</v>
      </c>
    </row>
    <row r="425" spans="2:23" x14ac:dyDescent="0.2">
      <c r="B425" s="288"/>
      <c r="C425" s="16" t="s">
        <v>25</v>
      </c>
      <c r="D425" s="52">
        <f>D164</f>
        <v>0</v>
      </c>
      <c r="E425" s="52">
        <f t="shared" ref="E425:W425" si="224">E164</f>
        <v>0</v>
      </c>
      <c r="F425" s="52">
        <f t="shared" si="224"/>
        <v>0</v>
      </c>
      <c r="G425" s="52">
        <f t="shared" si="224"/>
        <v>0</v>
      </c>
      <c r="H425" s="52">
        <f t="shared" si="224"/>
        <v>0</v>
      </c>
      <c r="I425" s="52">
        <f t="shared" si="224"/>
        <v>0</v>
      </c>
      <c r="J425" s="52">
        <f t="shared" si="224"/>
        <v>0</v>
      </c>
      <c r="K425" s="52">
        <f t="shared" si="224"/>
        <v>0</v>
      </c>
      <c r="L425" s="52">
        <f t="shared" si="224"/>
        <v>0</v>
      </c>
      <c r="M425" s="52">
        <f t="shared" si="224"/>
        <v>0</v>
      </c>
      <c r="N425" s="52">
        <f t="shared" si="224"/>
        <v>0</v>
      </c>
      <c r="O425" s="52">
        <f t="shared" si="224"/>
        <v>0</v>
      </c>
      <c r="P425" s="52">
        <f t="shared" si="224"/>
        <v>0</v>
      </c>
      <c r="Q425" s="52">
        <f t="shared" si="224"/>
        <v>0</v>
      </c>
      <c r="R425" s="52">
        <f t="shared" si="224"/>
        <v>0</v>
      </c>
      <c r="S425" s="52">
        <f t="shared" si="224"/>
        <v>0</v>
      </c>
      <c r="T425" s="52">
        <f t="shared" si="224"/>
        <v>0</v>
      </c>
      <c r="U425" s="52">
        <f t="shared" si="224"/>
        <v>0</v>
      </c>
      <c r="V425" s="52">
        <f t="shared" si="224"/>
        <v>0</v>
      </c>
      <c r="W425" s="75">
        <f t="shared" si="224"/>
        <v>0</v>
      </c>
    </row>
    <row r="426" spans="2:23" x14ac:dyDescent="0.2">
      <c r="B426" s="288"/>
      <c r="C426" s="16" t="s">
        <v>24</v>
      </c>
      <c r="D426" s="52">
        <f>D165</f>
        <v>0</v>
      </c>
      <c r="E426" s="52">
        <f t="shared" ref="E426:W426" si="225">E165</f>
        <v>0</v>
      </c>
      <c r="F426" s="52">
        <f t="shared" si="225"/>
        <v>0</v>
      </c>
      <c r="G426" s="52">
        <f t="shared" si="225"/>
        <v>0</v>
      </c>
      <c r="H426" s="52">
        <f t="shared" si="225"/>
        <v>0</v>
      </c>
      <c r="I426" s="52">
        <f t="shared" si="225"/>
        <v>0</v>
      </c>
      <c r="J426" s="52">
        <f t="shared" si="225"/>
        <v>0</v>
      </c>
      <c r="K426" s="52">
        <f t="shared" si="225"/>
        <v>0</v>
      </c>
      <c r="L426" s="52">
        <f t="shared" si="225"/>
        <v>0</v>
      </c>
      <c r="M426" s="52">
        <f t="shared" si="225"/>
        <v>0</v>
      </c>
      <c r="N426" s="52">
        <f t="shared" si="225"/>
        <v>0</v>
      </c>
      <c r="O426" s="52">
        <f t="shared" si="225"/>
        <v>0</v>
      </c>
      <c r="P426" s="52">
        <f t="shared" si="225"/>
        <v>0</v>
      </c>
      <c r="Q426" s="52">
        <f t="shared" si="225"/>
        <v>0</v>
      </c>
      <c r="R426" s="52">
        <f t="shared" si="225"/>
        <v>0</v>
      </c>
      <c r="S426" s="52">
        <f t="shared" si="225"/>
        <v>0</v>
      </c>
      <c r="T426" s="52">
        <f t="shared" si="225"/>
        <v>0</v>
      </c>
      <c r="U426" s="52">
        <f t="shared" si="225"/>
        <v>0</v>
      </c>
      <c r="V426" s="52">
        <f t="shared" si="225"/>
        <v>0</v>
      </c>
      <c r="W426" s="75">
        <f t="shared" si="225"/>
        <v>0</v>
      </c>
    </row>
    <row r="427" spans="2:23" ht="16" x14ac:dyDescent="0.2">
      <c r="B427" s="288" t="s">
        <v>52</v>
      </c>
      <c r="C427" s="53" t="s">
        <v>26</v>
      </c>
      <c r="D427" s="52">
        <f>D166*(1+'Calculations II'!AD$34)</f>
        <v>0</v>
      </c>
      <c r="E427" s="52">
        <f>E166*(1+'Calculations II'!AE$34)</f>
        <v>0</v>
      </c>
      <c r="F427" s="52">
        <f>F166*(1+'Calculations II'!AF$34)</f>
        <v>0</v>
      </c>
      <c r="G427" s="52">
        <f>G166*(1+'Calculations II'!AG$34)</f>
        <v>0</v>
      </c>
      <c r="H427" s="52">
        <f>H166*(1+'Calculations II'!AH$34)</f>
        <v>0</v>
      </c>
      <c r="I427" s="52">
        <f>I166*(1+'Calculations II'!AI$34)</f>
        <v>0</v>
      </c>
      <c r="J427" s="52">
        <f>J166*(1+'Calculations II'!AJ$34)</f>
        <v>0</v>
      </c>
      <c r="K427" s="52">
        <f>K166*(1+'Calculations II'!AK$34)</f>
        <v>0</v>
      </c>
      <c r="L427" s="52">
        <f>L166*(1+'Calculations II'!AL$34)</f>
        <v>0</v>
      </c>
      <c r="M427" s="52">
        <f>M166*(1+'Calculations II'!AM$34)</f>
        <v>0</v>
      </c>
      <c r="N427" s="52">
        <f>N166*(1+'Calculations II'!AN$34)</f>
        <v>0</v>
      </c>
      <c r="O427" s="52">
        <f>O166*(1+'Calculations II'!AO$34)</f>
        <v>0</v>
      </c>
      <c r="P427" s="52">
        <f>P166*(1+'Calculations II'!AP$34)</f>
        <v>0</v>
      </c>
      <c r="Q427" s="52">
        <f>Q166*(1+'Calculations II'!AQ$34)</f>
        <v>0</v>
      </c>
      <c r="R427" s="52">
        <f>R166*(1+'Calculations II'!AR$34)</f>
        <v>0</v>
      </c>
      <c r="S427" s="52">
        <f>S166*(1+'Calculations II'!AS$34)</f>
        <v>0</v>
      </c>
      <c r="T427" s="52">
        <f>T166*(1+'Calculations II'!AT$34)</f>
        <v>0</v>
      </c>
      <c r="U427" s="52">
        <f>U166*(1+'Calculations II'!AU$34)</f>
        <v>0</v>
      </c>
      <c r="V427" s="52">
        <f>V166*(1+'Calculations II'!AV$34)</f>
        <v>0</v>
      </c>
      <c r="W427" s="75">
        <f>W166*(1+'Calculations II'!AW$34)</f>
        <v>0</v>
      </c>
    </row>
    <row r="428" spans="2:23" x14ac:dyDescent="0.2">
      <c r="B428" s="288"/>
      <c r="C428" s="16" t="s">
        <v>25</v>
      </c>
      <c r="D428" s="52">
        <f>D167</f>
        <v>0</v>
      </c>
      <c r="E428" s="52">
        <f t="shared" ref="E428:W428" si="226">E167</f>
        <v>0</v>
      </c>
      <c r="F428" s="52">
        <f t="shared" si="226"/>
        <v>0</v>
      </c>
      <c r="G428" s="52">
        <f t="shared" si="226"/>
        <v>0</v>
      </c>
      <c r="H428" s="52">
        <f t="shared" si="226"/>
        <v>0</v>
      </c>
      <c r="I428" s="52">
        <f t="shared" si="226"/>
        <v>0</v>
      </c>
      <c r="J428" s="52">
        <f t="shared" si="226"/>
        <v>0</v>
      </c>
      <c r="K428" s="52">
        <f t="shared" si="226"/>
        <v>0</v>
      </c>
      <c r="L428" s="52">
        <f t="shared" si="226"/>
        <v>0</v>
      </c>
      <c r="M428" s="52">
        <f t="shared" si="226"/>
        <v>0</v>
      </c>
      <c r="N428" s="52">
        <f t="shared" si="226"/>
        <v>0</v>
      </c>
      <c r="O428" s="52">
        <f t="shared" si="226"/>
        <v>0</v>
      </c>
      <c r="P428" s="52">
        <f t="shared" si="226"/>
        <v>0</v>
      </c>
      <c r="Q428" s="52">
        <f t="shared" si="226"/>
        <v>0</v>
      </c>
      <c r="R428" s="52">
        <f t="shared" si="226"/>
        <v>0</v>
      </c>
      <c r="S428" s="52">
        <f t="shared" si="226"/>
        <v>0</v>
      </c>
      <c r="T428" s="52">
        <f t="shared" si="226"/>
        <v>0</v>
      </c>
      <c r="U428" s="52">
        <f t="shared" si="226"/>
        <v>0</v>
      </c>
      <c r="V428" s="52">
        <f t="shared" si="226"/>
        <v>0</v>
      </c>
      <c r="W428" s="75">
        <f t="shared" si="226"/>
        <v>0</v>
      </c>
    </row>
    <row r="429" spans="2:23" x14ac:dyDescent="0.2">
      <c r="B429" s="288"/>
      <c r="C429" s="16" t="s">
        <v>24</v>
      </c>
      <c r="D429" s="52">
        <f>D168</f>
        <v>0</v>
      </c>
      <c r="E429" s="52">
        <f t="shared" ref="E429:W429" si="227">E168</f>
        <v>0</v>
      </c>
      <c r="F429" s="52">
        <f t="shared" si="227"/>
        <v>0</v>
      </c>
      <c r="G429" s="52">
        <f t="shared" si="227"/>
        <v>0</v>
      </c>
      <c r="H429" s="52">
        <f t="shared" si="227"/>
        <v>0</v>
      </c>
      <c r="I429" s="52">
        <f t="shared" si="227"/>
        <v>0</v>
      </c>
      <c r="J429" s="52">
        <f t="shared" si="227"/>
        <v>0</v>
      </c>
      <c r="K429" s="52">
        <f t="shared" si="227"/>
        <v>0</v>
      </c>
      <c r="L429" s="52">
        <f t="shared" si="227"/>
        <v>0</v>
      </c>
      <c r="M429" s="52">
        <f t="shared" si="227"/>
        <v>0</v>
      </c>
      <c r="N429" s="52">
        <f t="shared" si="227"/>
        <v>0</v>
      </c>
      <c r="O429" s="52">
        <f t="shared" si="227"/>
        <v>0</v>
      </c>
      <c r="P429" s="52">
        <f t="shared" si="227"/>
        <v>0</v>
      </c>
      <c r="Q429" s="52">
        <f t="shared" si="227"/>
        <v>0</v>
      </c>
      <c r="R429" s="52">
        <f t="shared" si="227"/>
        <v>0</v>
      </c>
      <c r="S429" s="52">
        <f t="shared" si="227"/>
        <v>0</v>
      </c>
      <c r="T429" s="52">
        <f t="shared" si="227"/>
        <v>0</v>
      </c>
      <c r="U429" s="52">
        <f t="shared" si="227"/>
        <v>0</v>
      </c>
      <c r="V429" s="52">
        <f t="shared" si="227"/>
        <v>0</v>
      </c>
      <c r="W429" s="75">
        <f t="shared" si="227"/>
        <v>0</v>
      </c>
    </row>
    <row r="430" spans="2:23" ht="16" x14ac:dyDescent="0.2">
      <c r="B430" s="288" t="s">
        <v>53</v>
      </c>
      <c r="C430" s="53" t="s">
        <v>26</v>
      </c>
      <c r="D430" s="52">
        <f>D169*(1+'Calculations II'!AD$35)</f>
        <v>0</v>
      </c>
      <c r="E430" s="52">
        <f>E169*(1+'Calculations II'!AE$35)</f>
        <v>0</v>
      </c>
      <c r="F430" s="52">
        <f>F169*(1+'Calculations II'!AF$35)</f>
        <v>0</v>
      </c>
      <c r="G430" s="52">
        <f>G169*(1+'Calculations II'!AG$35)</f>
        <v>0</v>
      </c>
      <c r="H430" s="52">
        <f>H169*(1+'Calculations II'!AH$35)</f>
        <v>0</v>
      </c>
      <c r="I430" s="52">
        <f>I169*(1+'Calculations II'!AI$35)</f>
        <v>0</v>
      </c>
      <c r="J430" s="52">
        <f>J169*(1+'Calculations II'!AJ$35)</f>
        <v>0</v>
      </c>
      <c r="K430" s="52">
        <f>K169*(1+'Calculations II'!AK$35)</f>
        <v>0</v>
      </c>
      <c r="L430" s="52">
        <f>L169*(1+'Calculations II'!AL$35)</f>
        <v>0</v>
      </c>
      <c r="M430" s="52">
        <f>M169*(1+'Calculations II'!AM$35)</f>
        <v>0</v>
      </c>
      <c r="N430" s="52">
        <f>N169*(1+'Calculations II'!AN$35)</f>
        <v>0</v>
      </c>
      <c r="O430" s="52">
        <f>O169*(1+'Calculations II'!AO$35)</f>
        <v>0</v>
      </c>
      <c r="P430" s="52">
        <f>P169*(1+'Calculations II'!AP$35)</f>
        <v>0</v>
      </c>
      <c r="Q430" s="52">
        <f>Q169*(1+'Calculations II'!AQ$35)</f>
        <v>0</v>
      </c>
      <c r="R430" s="52">
        <f>R169*(1+'Calculations II'!AR$35)</f>
        <v>0</v>
      </c>
      <c r="S430" s="52">
        <f>S169*(1+'Calculations II'!AS$35)</f>
        <v>0</v>
      </c>
      <c r="T430" s="52">
        <f>T169*(1+'Calculations II'!AT$35)</f>
        <v>0</v>
      </c>
      <c r="U430" s="52">
        <f>U169*(1+'Calculations II'!AU$35)</f>
        <v>0</v>
      </c>
      <c r="V430" s="52">
        <f>V169*(1+'Calculations II'!AV$35)</f>
        <v>0</v>
      </c>
      <c r="W430" s="75">
        <f>W169*(1+'Calculations II'!AW$35)</f>
        <v>0</v>
      </c>
    </row>
    <row r="431" spans="2:23" x14ac:dyDescent="0.2">
      <c r="B431" s="288"/>
      <c r="C431" s="16" t="s">
        <v>25</v>
      </c>
      <c r="D431" s="52">
        <f>D170</f>
        <v>0</v>
      </c>
      <c r="E431" s="52">
        <f t="shared" ref="E431:W431" si="228">E170</f>
        <v>0</v>
      </c>
      <c r="F431" s="52">
        <f t="shared" si="228"/>
        <v>0</v>
      </c>
      <c r="G431" s="52">
        <f t="shared" si="228"/>
        <v>0</v>
      </c>
      <c r="H431" s="52">
        <f t="shared" si="228"/>
        <v>0</v>
      </c>
      <c r="I431" s="52">
        <f t="shared" si="228"/>
        <v>0</v>
      </c>
      <c r="J431" s="52">
        <f t="shared" si="228"/>
        <v>0</v>
      </c>
      <c r="K431" s="52">
        <f t="shared" si="228"/>
        <v>0</v>
      </c>
      <c r="L431" s="52">
        <f t="shared" si="228"/>
        <v>0</v>
      </c>
      <c r="M431" s="52">
        <f t="shared" si="228"/>
        <v>0</v>
      </c>
      <c r="N431" s="52">
        <f t="shared" si="228"/>
        <v>0</v>
      </c>
      <c r="O431" s="52">
        <f t="shared" si="228"/>
        <v>0</v>
      </c>
      <c r="P431" s="52">
        <f t="shared" si="228"/>
        <v>0</v>
      </c>
      <c r="Q431" s="52">
        <f t="shared" si="228"/>
        <v>0</v>
      </c>
      <c r="R431" s="52">
        <f t="shared" si="228"/>
        <v>0</v>
      </c>
      <c r="S431" s="52">
        <f t="shared" si="228"/>
        <v>0</v>
      </c>
      <c r="T431" s="52">
        <f t="shared" si="228"/>
        <v>0</v>
      </c>
      <c r="U431" s="52">
        <f t="shared" si="228"/>
        <v>0</v>
      </c>
      <c r="V431" s="52">
        <f t="shared" si="228"/>
        <v>0</v>
      </c>
      <c r="W431" s="75">
        <f t="shared" si="228"/>
        <v>0</v>
      </c>
    </row>
    <row r="432" spans="2:23" x14ac:dyDescent="0.2">
      <c r="B432" s="288"/>
      <c r="C432" s="16" t="s">
        <v>24</v>
      </c>
      <c r="D432" s="52">
        <f>D171</f>
        <v>0</v>
      </c>
      <c r="E432" s="52">
        <f t="shared" ref="E432:W432" si="229">E171</f>
        <v>0</v>
      </c>
      <c r="F432" s="52">
        <f t="shared" si="229"/>
        <v>0</v>
      </c>
      <c r="G432" s="52">
        <f t="shared" si="229"/>
        <v>0</v>
      </c>
      <c r="H432" s="52">
        <f t="shared" si="229"/>
        <v>0</v>
      </c>
      <c r="I432" s="52">
        <f t="shared" si="229"/>
        <v>0</v>
      </c>
      <c r="J432" s="52">
        <f t="shared" si="229"/>
        <v>0</v>
      </c>
      <c r="K432" s="52">
        <f t="shared" si="229"/>
        <v>0</v>
      </c>
      <c r="L432" s="52">
        <f t="shared" si="229"/>
        <v>0</v>
      </c>
      <c r="M432" s="52">
        <f t="shared" si="229"/>
        <v>0</v>
      </c>
      <c r="N432" s="52">
        <f t="shared" si="229"/>
        <v>0</v>
      </c>
      <c r="O432" s="52">
        <f t="shared" si="229"/>
        <v>0</v>
      </c>
      <c r="P432" s="52">
        <f t="shared" si="229"/>
        <v>0</v>
      </c>
      <c r="Q432" s="52">
        <f t="shared" si="229"/>
        <v>0</v>
      </c>
      <c r="R432" s="52">
        <f t="shared" si="229"/>
        <v>0</v>
      </c>
      <c r="S432" s="52">
        <f t="shared" si="229"/>
        <v>0</v>
      </c>
      <c r="T432" s="52">
        <f t="shared" si="229"/>
        <v>0</v>
      </c>
      <c r="U432" s="52">
        <f t="shared" si="229"/>
        <v>0</v>
      </c>
      <c r="V432" s="52">
        <f t="shared" si="229"/>
        <v>0</v>
      </c>
      <c r="W432" s="75">
        <f t="shared" si="229"/>
        <v>0</v>
      </c>
    </row>
    <row r="433" spans="2:23" x14ac:dyDescent="0.2">
      <c r="B433" s="62"/>
      <c r="C433" s="16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74"/>
    </row>
    <row r="434" spans="2:23" x14ac:dyDescent="0.2">
      <c r="B434" s="9" t="s">
        <v>54</v>
      </c>
      <c r="C434" s="10"/>
      <c r="D434" s="52">
        <f>(D354+D356+D357-D359-D360+D362+D363-D365-D366+D368+D369-D371-D372+D374+D375-D377-D378+D380+D381-D383-D384+D386+D387-D389-D390+D392+D393-D395-D396+D398+D399-D401-D402+D404+D405-D407-D408+D410+D411-D413-D414+D416+D417-D419-D420+D422+D423-D425-D426+D428+D429-D431-D432)/(1+Results!$H$91)^(D353+1-$D$353)</f>
        <v>30085914.897551887</v>
      </c>
      <c r="E434" s="52">
        <f>(E354+E356+E357-E359-E360+E362+E363-E365-E366+E368+E369-E371-E372+E374+E375-E377-E378+E380+E381-E383-E384+E386+E387-E389-E390+E392+E393-E395-E396+E398+E399-E401-E402+E404+E405-E407-E408+E410+E411-E413-E414+E416+E417-E419-E420+E422+E423-E425-E426+E428+E429-E431-E432)/(1+Results!$H$91)^(E353+1-$D$353)</f>
        <v>46508382.514576718</v>
      </c>
      <c r="F434" s="52">
        <f>(F354+F356+F357-F359-F360+F362+F363-F365-F366+F368+F369-F371-F372+F374+F375-F377-F378+F380+F381-F383-F384+F386+F387-F389-F390+F392+F393-F395-F396+F398+F399-F401-F402+F404+F405-F407-F408+F410+F411-F413-F414+F416+F417-F419-F420+F422+F423-F425-F426+F428+F429-F431-F432)/(1+Results!$H$91)^(F353+1-$D$353)</f>
        <v>40196852.16711314</v>
      </c>
      <c r="G434" s="52">
        <f>(G354+G356+G357-G359-G360+G362+G363-G365-G366+G368+G369-G371-G372+G374+G375-G377-G378+G380+G381-G383-G384+G386+G387-G389-G390+G392+G393-G395-G396+G398+G399-G401-G402+G404+G405-G407-G408+G410+G411-G413-G414+G416+G417-G419-G420+G422+G423-G425-G426+G428+G429-G431-G432)/(1+Results!$H$91)^(G353+1-$D$353)</f>
        <v>-4299703.7398459334</v>
      </c>
      <c r="H434" s="52">
        <f>(H354+H356+H357-H359-H360+H362+H363-H365-H366+H368+H369-H371-H372+H374+H375-H377-H378+H380+H381-H383-H384+H386+H387-H389-H390+H392+H393-H395-H396+H398+H399-H401-H402+H404+H405-H407-H408+H410+H411-H413-H414+H416+H417-H419-H420+H422+H423-H425-H426+H428+H429-H431-H432)/(1+Results!$H$91)^(H353+1-$D$353)</f>
        <v>-4319098.3591198074</v>
      </c>
      <c r="I434" s="52">
        <f>(I354+I356+I357-I359-I360+I362+I363-I365-I366+I368+I369-I371-I372+I374+I375-I377-I378+I380+I381-I383-I384+I386+I387-I389-I390+I392+I393-I395-I396+I398+I399-I401-I402+I404+I405-I407-I408+I410+I411-I413-I414+I416+I417-I419-I420+I422+I423-I425-I426+I428+I429-I431-I432)/(1+Results!$H$91)^(I353+1-$D$353)</f>
        <v>-4146996.5891953255</v>
      </c>
      <c r="J434" s="52">
        <f>(J354+J356+J357-J359-J360+J362+J363-J365-J366+J368+J369-J371-J372+J374+J375-J377-J378+J380+J381-J383-J384+J386+J387-J389-J390+J392+J393-J395-J396+J398+J399-J401-J402+J404+J405-J407-J408+J410+J411-J413-J414+J416+J417-J419-J420+J422+J423-J425-J426+J428+J429-J431-J432)/(1+Results!$H$91)^(J353+1-$D$353)</f>
        <v>-3980539.7027183035</v>
      </c>
      <c r="K434" s="52">
        <f>(K354+K356+K357-K359-K360+K362+K363-K365-K366+K368+K369-K371-K372+K374+K375-K377-K378+K380+K381-K383-K384+K386+K387-K389-K390+K392+K393-K395-K396+K398+K399-K401-K402+K404+K405-K407-K408+K410+K411-K413-K414+K416+K417-K419-K420+K422+K423-K425-K426+K428+K429-K431-K432)/(1+Results!$H$91)^(K353+1-$D$353)</f>
        <v>-3819640.0681447801</v>
      </c>
      <c r="L434" s="52">
        <f>(L354+L356+L357-L359-L360+L362+L363-L365-L366+L368+L369-L371-L372+L374+L375-L377-L378+L380+L381-L383-L384+L386+L387-L389-L390+L392+L393-L395-L396+L398+L399-L401-L402+L404+L405-L407-L408+L410+L411-L413-L414+L416+L417-L419-L420+L422+L423-L425-L426+L428+L429-L431-L432)/(1+Results!$H$91)^(L353+1-$D$353)</f>
        <v>-4070495.2720595063</v>
      </c>
      <c r="M434" s="52">
        <f>(M354+M356+M357-M359-M360+M362+M363-M365-M366+M368+M369-M371-M372+M374+M375-M377-M378+M380+M381-M383-M384+M386+M387-M389-M390+M392+M393-M395-M396+M398+M399-M401-M402+M404+M405-M407-M408+M410+M411-M413-M414+M416+M417-M419-M420+M422+M423-M425-M426+M428+M429-M431-M432)/(1+Results!$H$91)^(M353+1-$D$353)</f>
        <v>-3918966.4805830372</v>
      </c>
      <c r="N434" s="52">
        <f>(N354+N356+N357-N359-N360+N362+N363-N365-N366+N368+N369-N371-N372+N374+N375-N377-N378+N380+N381-N383-N384+N386+N387-N389-N390+N392+N393-N395-N396+N398+N399-N401-N402+N404+N405-N407-N408+N410+N411-N413-N414+N416+N417-N419-N420+N422+N423-N425-N426+N428+N429-N431-N432)/(1+Results!$H$91)^(N353+1-$D$353)</f>
        <v>2040434.3851004299</v>
      </c>
      <c r="O434" s="52">
        <f>(O354+O356+O357-O359-O360+O362+O363-O365-O366+O368+O369-O371-O372+O374+O375-O377-O378+O380+O381-O383-O384+O386+O387-O389-O390+O392+O393-O395-O396+O398+O399-O401-O402+O404+O405-O407-O408+O410+O411-O413-O414+O416+O417-O419-O420+O422+O423-O425-O426+O428+O429-O431-O432)/(1+Results!$H$91)^(O353+1-$D$353)</f>
        <v>-3595583.5841372758</v>
      </c>
      <c r="P434" s="52">
        <f>(P354+P356+P357-P359-P360+P362+P363-P365-P366+P368+P369-P371-P372+P374+P375-P377-P378+P380+P381-P383-P384+P386+P387-P389-P390+P392+P393-P395-P396+P398+P399-P401-P402+P404+P405-P407-P408+P410+P411-P413-P414+P416+P417-P419-P420+P422+P423-P425-P426+P428+P429-P431-P432)/(1+Results!$H$91)^(P353+1-$D$353)</f>
        <v>-4109449.0383282187</v>
      </c>
      <c r="Q434" s="52">
        <f>(Q354+Q356+Q357-Q359-Q360+Q362+Q363-Q365-Q366+Q368+Q369-Q371-Q372+Q374+Q375-Q377-Q378+Q380+Q381-Q383-Q384+Q386+Q387-Q389-Q390+Q392+Q393-Q395-Q396+Q398+Q399-Q401-Q402+Q404+Q405-Q407-Q408+Q410+Q411-Q413-Q414+Q416+Q417-Q419-Q420+Q422+Q423-Q425-Q426+Q428+Q429-Q431-Q432)/(1+Results!$H$91)^(Q353+1-$D$353)</f>
        <v>-3945803.8235358871</v>
      </c>
      <c r="R434" s="52">
        <f>(R354+R356+R357-R359-R360+R362+R363-R365-R366+R368+R369-R371-R372+R374+R375-R377-R378+R380+R381-R383-R384+R386+R387-R389-R390+R392+R393-R395-R396+R398+R399-R401-R402+R404+R405-R407-R408+R410+R411-R413-R414+R416+R417-R419-R420+R422+R423-R425-R426+R428+R429-R431-R432)/(1+Results!$H$91)^(R353+1-$D$353)</f>
        <v>-3772440.9166987594</v>
      </c>
      <c r="S434" s="52">
        <f>(S354+S356+S357-S359-S360+S362+S363-S365-S366+S368+S369-S371-S372+S374+S375-S377-S378+S380+S381-S383-S384+S386+S387-S389-S390+S392+S393-S395-S396+S398+S399-S401-S402+S404+S405-S407-S408+S410+S411-S413-S414+S416+S417-S419-S420+S422+S423-S425-S426+S428+S429-S431-S432)/(1+Results!$H$91)^(S353+1-$D$353)</f>
        <v>-3606061.6944335052</v>
      </c>
      <c r="T434" s="52">
        <f>(T354+T356+T357-T359-T360+T362+T363-T365-T366+T368+T369-T371-T372+T374+T375-T377-T378+T380+T381-T383-T384+T386+T387-T389-T390+T392+T393-T395-T396+T398+T399-T401-T402+T404+T405-T407-T408+T410+T411-T413-T414+T416+T417-T419-T420+T422+T423-T425-T426+T428+T429-T431-T432)/(1+Results!$H$91)^(T353+1-$D$353)</f>
        <v>-4265669.4617715031</v>
      </c>
      <c r="U434" s="52">
        <f>(U354+U356+U357-U359-U360+U362+U363-U365-U366+U368+U369-U371-U372+U374+U375-U377-U378+U380+U381-U383-U384+U386+U387-U389-U390+U392+U393-U395-U396+U398+U399-U401-U402+U404+U405-U407-U408+U410+U411-U413-U414+U416+U417-U419-U420+U422+U423-U425-U426+U428+U429-U431-U432)/(1+Results!$H$91)^(U353+1-$D$353)</f>
        <v>-4086551.3030286394</v>
      </c>
      <c r="V434" s="52">
        <f>(V354+V356+V357-V359-V360+V362+V363-V365-V366+V368+V369-V371-V372+V374+V375-V377-V378+V380+V381-V383-V384+V386+V387-V389-V390+V392+V393-V395-V396+V398+V399-V401-V402+V404+V405-V407-V408+V410+V411-V413-V414+V416+V417-V419-V420+V422+V423-V425-V426+V428+V429-V431-V432)/(1+Results!$H$91)^(V353+1-$D$353)</f>
        <v>-3900489.40048431</v>
      </c>
      <c r="W434" s="75">
        <f>(W354+W356+W357-W359-W360+W362+W363-W365-W366+W368+W369-W371-W372+W374+W375-W377-W378+W380+W381-W383-W384+W386+W387-W389-W390+W392+W393-W395-W396+W398+W399-W401-W402+W404+W405-W407-W408+W410+W411-W413-W414+W416+W417-W419-W420+W422+W423-W425-W426+W428+W429-W431-W432)/(1+Results!$H$91)^(W353+1-$D$353)</f>
        <v>-9132915.2321236655</v>
      </c>
    </row>
    <row r="435" spans="2:23" x14ac:dyDescent="0.2">
      <c r="B435" s="9" t="s">
        <v>2</v>
      </c>
      <c r="C435" s="10"/>
      <c r="D435" s="52">
        <f>(D355-D358+D361-D364+D367-D370+D373-D376+D379-D382+D385-D388+D391-D394+D397-D400+D403-D406+D409-D412+D415-D418+D421-D424+D427-D430)/(1+Results!$H$91)^(D353+1-$D$353)</f>
        <v>0</v>
      </c>
      <c r="E435" s="52">
        <f>(E355-E358+E361-E364+E367-E370+E373-E376+E379-E382+E385-E388+E391-E394+E397-E400+E403-E406+E409-E412+E415-E418+E421-E424+E427-E430)/(1+Results!$H$91)^(E353+1-$D$353)</f>
        <v>0</v>
      </c>
      <c r="F435" s="52">
        <f>(F355-F358+F361-F364+F367-F370+F373-F376+F379-F382+F385-F388+F391-F394+F397-F400+F403-F406+F409-F412+F415-F418+F421-F424+F427-F430)/(1+Results!$H$91)^(F353+1-$D$353)</f>
        <v>-4212579.6032358399</v>
      </c>
      <c r="G435" s="52">
        <f>(G355-G358+G361-G364+G367-G370+G373-G376+G379-G382+G385-G388+G391-G394+G397-G400+G403-G406+G409-G412+G415-G418+G421-G424+G427-G430)/(1+Results!$H$91)^(G353+1-$D$353)</f>
        <v>-2590751.1557273213</v>
      </c>
      <c r="H435" s="52">
        <f>(H355-H358+H361-H364+H367-H370+H373-H376+H379-H382+H385-H388+H391-H394+H397-H400+H403-H406+H409-H412+H415-H418+H421-H424+H427-H430)/(1+Results!$H$91)^(H353+1-$D$353)</f>
        <v>-1947791.1378984856</v>
      </c>
      <c r="I435" s="52">
        <f>(I355-I358+I361-I364+I367-I370+I373-I376+I379-I382+I385-I388+I391-I394+I397-I400+I403-I406+I409-I412+I415-I418+I421-I424+I427-I430)/(1+Results!$H$91)^(I353+1-$D$353)</f>
        <v>-492610.56404082506</v>
      </c>
      <c r="J435" s="52">
        <f>(J355-J358+J361-J364+J367-J370+J373-J376+J379-J382+J385-J388+J391-J394+J397-J400+J403-J406+J409-J412+J415-J418+J421-J424+J427-J430)/(1+Results!$H$91)^(J353+1-$D$353)</f>
        <v>879032.00338422216</v>
      </c>
      <c r="K435" s="52">
        <f>(K355-K358+K361-K364+K367-K370+K373-K376+K379-K382+K385-K388+K391-K394+K397-K400+K403-K406+K409-K412+K415-K418+K421-K424+K427-K430)/(1+Results!$H$91)^(K353+1-$D$353)</f>
        <v>2168313.1488307142</v>
      </c>
      <c r="L435" s="52">
        <f>(L355-L358+L361-L364+L367-L370+L373-L376+L379-L382+L385-L388+L391-L394+L397-L400+L403-L406+L409-L412+L415-L418+L421-L424+L427-L430)/(1+Results!$H$91)^(L353+1-$D$353)</f>
        <v>2383218.6267013005</v>
      </c>
      <c r="M435" s="52">
        <f>(M355-M358+M361-M364+M367-M370+M373-M376+M379-M382+M385-M388+M391-M394+M397-M400+M403-M406+M409-M412+M415-M418+M421-M424+M427-M430)/(1+Results!$H$91)^(M353+1-$D$353)</f>
        <v>3548262.254988011</v>
      </c>
      <c r="N435" s="52">
        <f>(N355-N358+N361-N364+N367-N370+N373-N376+N379-N382+N385-N388+N391-N394+N397-N400+N403-N406+N409-N412+N415-N418+N421-N424+N427-N430)/(1+Results!$H$91)^(N353+1-$D$353)</f>
        <v>4637251.3230129434</v>
      </c>
      <c r="O435" s="52">
        <f>(O355-O358+O361-O364+O367-O370+O373-O376+O379-O382+O385-O388+O391-O394+O397-O400+O403-O406+O409-O412+O415-O418+O421-O424+O427-O430)/(1+Results!$H$91)^(O353+1-$D$353)</f>
        <v>5658738.6484467573</v>
      </c>
      <c r="P435" s="52">
        <f>(P355-P358+P361-P364+P367-P370+P373-P376+P379-P382+P385-P388+P391-P394+P397-P400+P403-P406+P409-P412+P415-P418+P421-P424+P427-P430)/(1+Results!$H$91)^(P353+1-$D$353)</f>
        <v>5457450.9405649398</v>
      </c>
      <c r="Q435" s="52">
        <f>(Q355-Q358+Q361-Q364+Q367-Q370+Q373-Q376+Q379-Q382+Q385-Q388+Q391-Q394+Q397-Q400+Q403-Q406+Q409-Q412+Q415-Q418+Q421-Q424+Q427-Q430)/(1+Results!$H$91)^(Q353+1-$D$353)</f>
        <v>6392024.5820949208</v>
      </c>
      <c r="R435" s="52">
        <f>(R355-R358+R361-R364+R367-R370+R373-R376+R379-R382+R385-R388+R391-R394+R397-R400+R403-R406+R409-R412+R415-R418+R421-R424+R427-R430)/(1+Results!$H$91)^(R353+1-$D$353)</f>
        <v>7259147.6853624107</v>
      </c>
      <c r="S435" s="52">
        <f>(S355-S358+S361-S364+S367-S370+S373-S376+S379-S382+S385-S388+S391-S394+S397-S400+S403-S406+S409-S412+S415-S418+S421-S424+S427-S430)/(1+Results!$H$91)^(S353+1-$D$353)</f>
        <v>8071873.9014835106</v>
      </c>
      <c r="T435" s="52">
        <f>(T355-T358+T361-T364+T367-T370+T373-T376+T379-T382+T385-T388+T391-T394+T397-T400+T403-T406+T409-T412+T415-T418+T421-T424+T427-T430)/(1+Results!$H$91)^(T353+1-$D$353)</f>
        <v>7618566.2214838536</v>
      </c>
      <c r="U435" s="52">
        <f>(U355-U358+U361-U364+U367-U370+U373-U376+U379-U382+U385-U388+U391-U394+U397-U400+U403-U406+U409-U412+U415-U418+U421-U424+U427-U430)/(1+Results!$H$91)^(U353+1-$D$353)</f>
        <v>8365719.6521883477</v>
      </c>
      <c r="V435" s="52">
        <f>(V355-V358+V361-V364+V367-V370+V373-V376+V379-V382+V385-V388+V391-V394+V397-V400+V403-V406+V409-V412+V415-V418+V421-V424+V427-V430)/(1+Results!$H$91)^(V353+1-$D$353)</f>
        <v>9060005.4049396887</v>
      </c>
      <c r="W435" s="75">
        <f>(W355-W358+W361-W364+W367-W370+W373-W376+W379-W382+W385-W388+W391-W394+W397-W400+W403-W406+W409-W412+W415-W418+W421-W424+W427-W430)/(1+Results!$H$91)^(W353+1-$D$353)</f>
        <v>17787162.689798281</v>
      </c>
    </row>
    <row r="436" spans="2:23" x14ac:dyDescent="0.2">
      <c r="B436" s="9"/>
      <c r="C436" s="10"/>
      <c r="D436" s="54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9"/>
    </row>
    <row r="437" spans="2:23" ht="16" thickBot="1" x14ac:dyDescent="0.25">
      <c r="B437" s="66" t="s">
        <v>1</v>
      </c>
      <c r="C437" s="23"/>
      <c r="D437" s="91">
        <f>SUM(D435:W435)-SUM(D434:W434)</f>
        <v>30181855.324243717</v>
      </c>
      <c r="E437" s="92"/>
      <c r="F437" s="93"/>
      <c r="G437" s="51"/>
      <c r="H437" s="94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63"/>
    </row>
    <row r="438" spans="2:23" ht="16" thickBot="1" x14ac:dyDescent="0.25"/>
    <row r="439" spans="2:23" x14ac:dyDescent="0.2">
      <c r="B439" s="189" t="s">
        <v>88</v>
      </c>
      <c r="C439" s="25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58"/>
    </row>
    <row r="440" spans="2:23" x14ac:dyDescent="0.2">
      <c r="B440" s="59"/>
      <c r="C440" s="19"/>
      <c r="D440" s="146">
        <f>'Baseline scenario'!D8</f>
        <v>2022</v>
      </c>
      <c r="E440" s="146">
        <f>D440+1</f>
        <v>2023</v>
      </c>
      <c r="F440" s="146">
        <f t="shared" ref="F440" si="230">E440+1</f>
        <v>2024</v>
      </c>
      <c r="G440" s="146">
        <f t="shared" ref="G440" si="231">F440+1</f>
        <v>2025</v>
      </c>
      <c r="H440" s="146">
        <f t="shared" ref="H440" si="232">G440+1</f>
        <v>2026</v>
      </c>
      <c r="I440" s="146">
        <f t="shared" ref="I440" si="233">H440+1</f>
        <v>2027</v>
      </c>
      <c r="J440" s="146">
        <f t="shared" ref="J440" si="234">I440+1</f>
        <v>2028</v>
      </c>
      <c r="K440" s="146">
        <f t="shared" ref="K440" si="235">J440+1</f>
        <v>2029</v>
      </c>
      <c r="L440" s="146">
        <f t="shared" ref="L440" si="236">K440+1</f>
        <v>2030</v>
      </c>
      <c r="M440" s="146">
        <f t="shared" ref="M440" si="237">L440+1</f>
        <v>2031</v>
      </c>
      <c r="N440" s="146">
        <f t="shared" ref="N440" si="238">M440+1</f>
        <v>2032</v>
      </c>
      <c r="O440" s="146">
        <f t="shared" ref="O440" si="239">N440+1</f>
        <v>2033</v>
      </c>
      <c r="P440" s="146">
        <f t="shared" ref="P440" si="240">O440+1</f>
        <v>2034</v>
      </c>
      <c r="Q440" s="146">
        <f t="shared" ref="Q440" si="241">P440+1</f>
        <v>2035</v>
      </c>
      <c r="R440" s="146">
        <f t="shared" ref="R440" si="242">Q440+1</f>
        <v>2036</v>
      </c>
      <c r="S440" s="146">
        <f t="shared" ref="S440" si="243">R440+1</f>
        <v>2037</v>
      </c>
      <c r="T440" s="146">
        <f t="shared" ref="T440" si="244">S440+1</f>
        <v>2038</v>
      </c>
      <c r="U440" s="146">
        <f t="shared" ref="U440" si="245">T440+1</f>
        <v>2039</v>
      </c>
      <c r="V440" s="146">
        <f t="shared" ref="V440" si="246">U440+1</f>
        <v>2040</v>
      </c>
      <c r="W440" s="147">
        <f t="shared" ref="W440" si="247">V440+1</f>
        <v>2041</v>
      </c>
    </row>
    <row r="441" spans="2:23" x14ac:dyDescent="0.2">
      <c r="B441" s="60" t="s">
        <v>27</v>
      </c>
      <c r="C441" s="16" t="s">
        <v>23</v>
      </c>
      <c r="D441" s="52">
        <f>D93+'Calculations II'!AD64+'Calculations II'!AD65</f>
        <v>53820000</v>
      </c>
      <c r="E441" s="52">
        <f>E93+'Calculations II'!AE64+'Calculations II'!AE65</f>
        <v>71760000</v>
      </c>
      <c r="F441" s="52">
        <f>F93+'Calculations II'!AF64+'Calculations II'!AF65</f>
        <v>53820000</v>
      </c>
      <c r="G441" s="52">
        <f>G93+'Calculations II'!AG64+'Calculations II'!AG65</f>
        <v>0</v>
      </c>
      <c r="H441" s="52">
        <f>H93+'Calculations II'!AH64+'Calculations II'!AH65</f>
        <v>0</v>
      </c>
      <c r="I441" s="52">
        <f>I93+'Calculations II'!AI64+'Calculations II'!AI65</f>
        <v>0</v>
      </c>
      <c r="J441" s="52">
        <f>J93+'Calculations II'!AJ64+'Calculations II'!AJ65</f>
        <v>0</v>
      </c>
      <c r="K441" s="52">
        <f>K93+'Calculations II'!AK64+'Calculations II'!AK65</f>
        <v>0</v>
      </c>
      <c r="L441" s="52">
        <f>L93+'Calculations II'!AL64+'Calculations II'!AL65</f>
        <v>0</v>
      </c>
      <c r="M441" s="52">
        <f>M93+'Calculations II'!AM64+'Calculations II'!AM65</f>
        <v>0</v>
      </c>
      <c r="N441" s="52">
        <f>N93+'Calculations II'!AN64+'Calculations II'!AN65</f>
        <v>11000000</v>
      </c>
      <c r="O441" s="52">
        <f>O93+'Calculations II'!AO64+'Calculations II'!AO65</f>
        <v>0</v>
      </c>
      <c r="P441" s="52">
        <f>P93+'Calculations II'!AP64+'Calculations II'!AP65</f>
        <v>0</v>
      </c>
      <c r="Q441" s="52">
        <f>Q93+'Calculations II'!AQ64+'Calculations II'!AQ65</f>
        <v>0</v>
      </c>
      <c r="R441" s="52">
        <f>R93+'Calculations II'!AR64+'Calculations II'!AR65</f>
        <v>0</v>
      </c>
      <c r="S441" s="52">
        <f>S93+'Calculations II'!AS64+'Calculations II'!AS65</f>
        <v>0</v>
      </c>
      <c r="T441" s="52">
        <f>T93+'Calculations II'!AT64+'Calculations II'!AT65</f>
        <v>0</v>
      </c>
      <c r="U441" s="52">
        <f>U93+'Calculations II'!AU64+'Calculations II'!AU65</f>
        <v>0</v>
      </c>
      <c r="V441" s="52">
        <f>V93+'Calculations II'!AV64+'Calculations II'!AV65</f>
        <v>0</v>
      </c>
      <c r="W441" s="75">
        <f>W93+'Calculations II'!AW64+'Calculations II'!AW65</f>
        <v>0</v>
      </c>
    </row>
    <row r="442" spans="2:23" ht="16" x14ac:dyDescent="0.2">
      <c r="B442" s="288" t="s">
        <v>28</v>
      </c>
      <c r="C442" s="53" t="s">
        <v>26</v>
      </c>
      <c r="D442" s="52">
        <f>D94*(1+'Calculations II'!AD$62)</f>
        <v>-94180407.631470576</v>
      </c>
      <c r="E442" s="52">
        <f>E94*(1+'Calculations II'!AE$62)</f>
        <v>-97874126.315975964</v>
      </c>
      <c r="F442" s="52">
        <f>F94*(1+'Calculations II'!AF$62)</f>
        <v>-76977907.548747659</v>
      </c>
      <c r="G442" s="52">
        <f>G94*(1+'Calculations II'!AG$62)</f>
        <v>-78979333.145015106</v>
      </c>
      <c r="H442" s="52">
        <f>H94*(1+'Calculations II'!AH$62)</f>
        <v>-81032795.806785509</v>
      </c>
      <c r="I442" s="52">
        <f>I94*(1+'Calculations II'!AI$62)</f>
        <v>-83139648.497761935</v>
      </c>
      <c r="J442" s="52">
        <f>J94*(1+'Calculations II'!AJ$62)</f>
        <v>-85301279.358703747</v>
      </c>
      <c r="K442" s="52">
        <f>K94*(1+'Calculations II'!AK$62)</f>
        <v>-87519112.62203002</v>
      </c>
      <c r="L442" s="52">
        <f>L94*(1+'Calculations II'!AL$62)</f>
        <v>-89794609.550202817</v>
      </c>
      <c r="M442" s="52">
        <f>M94*(1+'Calculations II'!AM$62)</f>
        <v>-92129269.398508087</v>
      </c>
      <c r="N442" s="52">
        <f>N94*(1+'Calculations II'!AN$62)</f>
        <v>-94524630.402869299</v>
      </c>
      <c r="O442" s="52">
        <f>O94*(1+'Calculations II'!AO$62)</f>
        <v>-96982270.793343902</v>
      </c>
      <c r="P442" s="52">
        <f>P94*(1+'Calculations II'!AP$62)</f>
        <v>-99503809.83397086</v>
      </c>
      <c r="Q442" s="52">
        <f>Q94*(1+'Calculations II'!AQ$62)</f>
        <v>-102090908.88965409</v>
      </c>
      <c r="R442" s="52">
        <f>R94*(1+'Calculations II'!AR$62)</f>
        <v>-104745272.52078509</v>
      </c>
      <c r="S442" s="52">
        <f>S94*(1+'Calculations II'!AS$62)</f>
        <v>-107468649.60632552</v>
      </c>
      <c r="T442" s="52">
        <f>T94*(1+'Calculations II'!AT$62)</f>
        <v>-110262834.49608999</v>
      </c>
      <c r="U442" s="52">
        <f>U94*(1+'Calculations II'!AU$62)</f>
        <v>-113129668.19298832</v>
      </c>
      <c r="V442" s="52">
        <f>V94*(1+'Calculations II'!AV$62)</f>
        <v>-116071039.56600603</v>
      </c>
      <c r="W442" s="75">
        <f>W94*(1+'Calculations II'!AW$62)</f>
        <v>-241274084.24090695</v>
      </c>
    </row>
    <row r="443" spans="2:23" x14ac:dyDescent="0.2">
      <c r="B443" s="289"/>
      <c r="C443" s="16" t="s">
        <v>25</v>
      </c>
      <c r="D443" s="52">
        <f>D95</f>
        <v>0</v>
      </c>
      <c r="E443" s="52">
        <f t="shared" ref="E443:W443" si="248">E95</f>
        <v>0</v>
      </c>
      <c r="F443" s="52">
        <f t="shared" si="248"/>
        <v>0</v>
      </c>
      <c r="G443" s="52">
        <f t="shared" si="248"/>
        <v>0</v>
      </c>
      <c r="H443" s="52">
        <f t="shared" si="248"/>
        <v>0</v>
      </c>
      <c r="I443" s="52">
        <f t="shared" si="248"/>
        <v>0</v>
      </c>
      <c r="J443" s="52">
        <f t="shared" si="248"/>
        <v>0</v>
      </c>
      <c r="K443" s="52">
        <f t="shared" si="248"/>
        <v>0</v>
      </c>
      <c r="L443" s="52">
        <f t="shared" si="248"/>
        <v>0</v>
      </c>
      <c r="M443" s="52">
        <f t="shared" si="248"/>
        <v>0</v>
      </c>
      <c r="N443" s="52">
        <f t="shared" si="248"/>
        <v>0</v>
      </c>
      <c r="O443" s="52">
        <f t="shared" si="248"/>
        <v>0</v>
      </c>
      <c r="P443" s="52">
        <f t="shared" si="248"/>
        <v>0</v>
      </c>
      <c r="Q443" s="52">
        <f t="shared" si="248"/>
        <v>0</v>
      </c>
      <c r="R443" s="52">
        <f t="shared" si="248"/>
        <v>0</v>
      </c>
      <c r="S443" s="52">
        <f t="shared" si="248"/>
        <v>0</v>
      </c>
      <c r="T443" s="52">
        <f t="shared" si="248"/>
        <v>0</v>
      </c>
      <c r="U443" s="52">
        <f t="shared" si="248"/>
        <v>0</v>
      </c>
      <c r="V443" s="52">
        <f t="shared" si="248"/>
        <v>0</v>
      </c>
      <c r="W443" s="75">
        <f t="shared" si="248"/>
        <v>0</v>
      </c>
    </row>
    <row r="444" spans="2:23" x14ac:dyDescent="0.2">
      <c r="B444" s="289"/>
      <c r="C444" s="16" t="s">
        <v>24</v>
      </c>
      <c r="D444" s="52">
        <f>D96</f>
        <v>0</v>
      </c>
      <c r="E444" s="52">
        <f t="shared" ref="E444:W444" si="249">E96</f>
        <v>0</v>
      </c>
      <c r="F444" s="52">
        <f t="shared" si="249"/>
        <v>0</v>
      </c>
      <c r="G444" s="52">
        <f t="shared" si="249"/>
        <v>0</v>
      </c>
      <c r="H444" s="52">
        <f t="shared" si="249"/>
        <v>0</v>
      </c>
      <c r="I444" s="52">
        <f t="shared" si="249"/>
        <v>0</v>
      </c>
      <c r="J444" s="52">
        <f t="shared" si="249"/>
        <v>0</v>
      </c>
      <c r="K444" s="52">
        <f t="shared" si="249"/>
        <v>0</v>
      </c>
      <c r="L444" s="52">
        <f t="shared" si="249"/>
        <v>0</v>
      </c>
      <c r="M444" s="52">
        <f t="shared" si="249"/>
        <v>0</v>
      </c>
      <c r="N444" s="52">
        <f t="shared" si="249"/>
        <v>0</v>
      </c>
      <c r="O444" s="52">
        <f t="shared" si="249"/>
        <v>0</v>
      </c>
      <c r="P444" s="52">
        <f t="shared" si="249"/>
        <v>0</v>
      </c>
      <c r="Q444" s="52">
        <f t="shared" si="249"/>
        <v>0</v>
      </c>
      <c r="R444" s="52">
        <f t="shared" si="249"/>
        <v>0</v>
      </c>
      <c r="S444" s="52">
        <f t="shared" si="249"/>
        <v>0</v>
      </c>
      <c r="T444" s="52">
        <f t="shared" si="249"/>
        <v>0</v>
      </c>
      <c r="U444" s="52">
        <f t="shared" si="249"/>
        <v>0</v>
      </c>
      <c r="V444" s="52">
        <f t="shared" si="249"/>
        <v>0</v>
      </c>
      <c r="W444" s="75">
        <f t="shared" si="249"/>
        <v>0</v>
      </c>
    </row>
    <row r="445" spans="2:23" ht="16" x14ac:dyDescent="0.2">
      <c r="B445" s="288" t="s">
        <v>29</v>
      </c>
      <c r="C445" s="53" t="s">
        <v>26</v>
      </c>
      <c r="D445" s="52">
        <f>D97*(1+'Calculations II'!AD$63)</f>
        <v>-94180407.631470576</v>
      </c>
      <c r="E445" s="52">
        <f>E97*(1+'Calculations II'!AE$63)</f>
        <v>-97874126.315975964</v>
      </c>
      <c r="F445" s="52">
        <f>F97*(1+'Calculations II'!AF$63)</f>
        <v>-101712784.24050587</v>
      </c>
      <c r="G445" s="52">
        <f>G97*(1+'Calculations II'!AG$63)</f>
        <v>-105702071.12469192</v>
      </c>
      <c r="H445" s="52">
        <f>H97*(1+'Calculations II'!AH$63)</f>
        <v>-109847900.12158926</v>
      </c>
      <c r="I445" s="52">
        <f>I97*(1+'Calculations II'!AI$63)</f>
        <v>-114156416.59439982</v>
      </c>
      <c r="J445" s="52">
        <f>J97*(1+'Calculations II'!AJ$63)</f>
        <v>-118634007.23803967</v>
      </c>
      <c r="K445" s="52">
        <f>K97*(1+'Calculations II'!AK$63)</f>
        <v>-123287309.55910179</v>
      </c>
      <c r="L445" s="52">
        <f>L97*(1+'Calculations II'!AL$63)</f>
        <v>-128123221.72829944</v>
      </c>
      <c r="M445" s="52">
        <f>M97*(1+'Calculations II'!AM$63)</f>
        <v>-133148912.82002781</v>
      </c>
      <c r="N445" s="52">
        <f>N97*(1+'Calculations II'!AN$63)</f>
        <v>-138371833.45425791</v>
      </c>
      <c r="O445" s="52">
        <f>O97*(1+'Calculations II'!AO$63)</f>
        <v>-143799726.8565737</v>
      </c>
      <c r="P445" s="52">
        <f>P97*(1+'Calculations II'!AP$63)</f>
        <v>-149440640.35278609</v>
      </c>
      <c r="Q445" s="52">
        <f>Q97*(1+'Calculations II'!AQ$63)</f>
        <v>-155302937.31520233</v>
      </c>
      <c r="R445" s="52">
        <f>R97*(1+'Calculations II'!AR$63)</f>
        <v>-161395309.57830101</v>
      </c>
      <c r="S445" s="52">
        <f>S97*(1+'Calculations II'!AS$63)</f>
        <v>-167726790.34226102</v>
      </c>
      <c r="T445" s="52">
        <f>T97*(1+'Calculations II'!AT$63)</f>
        <v>-174306767.58351693</v>
      </c>
      <c r="U445" s="52">
        <f>U97*(1+'Calculations II'!AU$63)</f>
        <v>-181144997.99226835</v>
      </c>
      <c r="V445" s="52">
        <f>V97*(1+'Calculations II'!AV$63)</f>
        <v>-188251621.45765248</v>
      </c>
      <c r="W445" s="75">
        <f>W97*(1+'Calculations II'!AW$63)</f>
        <v>-398949790.14937723</v>
      </c>
    </row>
    <row r="446" spans="2:23" x14ac:dyDescent="0.2">
      <c r="B446" s="289"/>
      <c r="C446" s="16" t="s">
        <v>25</v>
      </c>
      <c r="D446" s="52">
        <f>D98</f>
        <v>0</v>
      </c>
      <c r="E446" s="52">
        <f t="shared" ref="E446:W446" si="250">E98</f>
        <v>0</v>
      </c>
      <c r="F446" s="52">
        <f t="shared" si="250"/>
        <v>0</v>
      </c>
      <c r="G446" s="52">
        <f t="shared" si="250"/>
        <v>0</v>
      </c>
      <c r="H446" s="52">
        <f t="shared" si="250"/>
        <v>0</v>
      </c>
      <c r="I446" s="52">
        <f t="shared" si="250"/>
        <v>0</v>
      </c>
      <c r="J446" s="52">
        <f t="shared" si="250"/>
        <v>0</v>
      </c>
      <c r="K446" s="52">
        <f t="shared" si="250"/>
        <v>0</v>
      </c>
      <c r="L446" s="52">
        <f t="shared" si="250"/>
        <v>0</v>
      </c>
      <c r="M446" s="52">
        <f t="shared" si="250"/>
        <v>0</v>
      </c>
      <c r="N446" s="52">
        <f t="shared" si="250"/>
        <v>0</v>
      </c>
      <c r="O446" s="52">
        <f t="shared" si="250"/>
        <v>0</v>
      </c>
      <c r="P446" s="52">
        <f t="shared" si="250"/>
        <v>0</v>
      </c>
      <c r="Q446" s="52">
        <f t="shared" si="250"/>
        <v>0</v>
      </c>
      <c r="R446" s="52">
        <f t="shared" si="250"/>
        <v>0</v>
      </c>
      <c r="S446" s="52">
        <f t="shared" si="250"/>
        <v>0</v>
      </c>
      <c r="T446" s="52">
        <f t="shared" si="250"/>
        <v>0</v>
      </c>
      <c r="U446" s="52">
        <f t="shared" si="250"/>
        <v>0</v>
      </c>
      <c r="V446" s="52">
        <f t="shared" si="250"/>
        <v>0</v>
      </c>
      <c r="W446" s="75">
        <f t="shared" si="250"/>
        <v>0</v>
      </c>
    </row>
    <row r="447" spans="2:23" x14ac:dyDescent="0.2">
      <c r="B447" s="289"/>
      <c r="C447" s="16" t="s">
        <v>24</v>
      </c>
      <c r="D447" s="52">
        <f>D99</f>
        <v>0</v>
      </c>
      <c r="E447" s="52">
        <f t="shared" ref="E447:W447" si="251">E99</f>
        <v>0</v>
      </c>
      <c r="F447" s="52">
        <f t="shared" si="251"/>
        <v>0</v>
      </c>
      <c r="G447" s="52">
        <f t="shared" si="251"/>
        <v>0</v>
      </c>
      <c r="H447" s="52">
        <f t="shared" si="251"/>
        <v>0</v>
      </c>
      <c r="I447" s="52">
        <f t="shared" si="251"/>
        <v>0</v>
      </c>
      <c r="J447" s="52">
        <f t="shared" si="251"/>
        <v>0</v>
      </c>
      <c r="K447" s="52">
        <f t="shared" si="251"/>
        <v>0</v>
      </c>
      <c r="L447" s="52">
        <f t="shared" si="251"/>
        <v>0</v>
      </c>
      <c r="M447" s="52">
        <f t="shared" si="251"/>
        <v>0</v>
      </c>
      <c r="N447" s="52">
        <f t="shared" si="251"/>
        <v>0</v>
      </c>
      <c r="O447" s="52">
        <f t="shared" si="251"/>
        <v>0</v>
      </c>
      <c r="P447" s="52">
        <f t="shared" si="251"/>
        <v>0</v>
      </c>
      <c r="Q447" s="52">
        <f t="shared" si="251"/>
        <v>0</v>
      </c>
      <c r="R447" s="52">
        <f t="shared" si="251"/>
        <v>0</v>
      </c>
      <c r="S447" s="52">
        <f t="shared" si="251"/>
        <v>0</v>
      </c>
      <c r="T447" s="52">
        <f t="shared" si="251"/>
        <v>0</v>
      </c>
      <c r="U447" s="52">
        <f t="shared" si="251"/>
        <v>0</v>
      </c>
      <c r="V447" s="52">
        <f t="shared" si="251"/>
        <v>0</v>
      </c>
      <c r="W447" s="75">
        <f t="shared" si="251"/>
        <v>0</v>
      </c>
    </row>
    <row r="448" spans="2:23" ht="16" x14ac:dyDescent="0.2">
      <c r="B448" s="288" t="s">
        <v>30</v>
      </c>
      <c r="C448" s="53" t="s">
        <v>26</v>
      </c>
      <c r="D448" s="52">
        <f>D100*(1+'Calculations II'!AD$62)</f>
        <v>0</v>
      </c>
      <c r="E448" s="52">
        <f>E100*(1+'Calculations II'!AE$62)</f>
        <v>0</v>
      </c>
      <c r="F448" s="52">
        <f>F100*(1+'Calculations II'!AF$62)</f>
        <v>0</v>
      </c>
      <c r="G448" s="52">
        <f>G100*(1+'Calculations II'!AG$62)</f>
        <v>0</v>
      </c>
      <c r="H448" s="52">
        <f>H100*(1+'Calculations II'!AH$62)</f>
        <v>0</v>
      </c>
      <c r="I448" s="52">
        <f>I100*(1+'Calculations II'!AI$62)</f>
        <v>0</v>
      </c>
      <c r="J448" s="52">
        <f>J100*(1+'Calculations II'!AJ$62)</f>
        <v>0</v>
      </c>
      <c r="K448" s="52">
        <f>K100*(1+'Calculations II'!AK$62)</f>
        <v>0</v>
      </c>
      <c r="L448" s="52">
        <f>L100*(1+'Calculations II'!AL$62)</f>
        <v>0</v>
      </c>
      <c r="M448" s="52">
        <f>M100*(1+'Calculations II'!AM$62)</f>
        <v>0</v>
      </c>
      <c r="N448" s="52">
        <f>N100*(1+'Calculations II'!AN$62)</f>
        <v>0</v>
      </c>
      <c r="O448" s="52">
        <f>O100*(1+'Calculations II'!AO$62)</f>
        <v>0</v>
      </c>
      <c r="P448" s="52">
        <f>P100*(1+'Calculations II'!AP$62)</f>
        <v>0</v>
      </c>
      <c r="Q448" s="52">
        <f>Q100*(1+'Calculations II'!AQ$62)</f>
        <v>0</v>
      </c>
      <c r="R448" s="52">
        <f>R100*(1+'Calculations II'!AR$62)</f>
        <v>0</v>
      </c>
      <c r="S448" s="52">
        <f>S100*(1+'Calculations II'!AS$62)</f>
        <v>0</v>
      </c>
      <c r="T448" s="52">
        <f>T100*(1+'Calculations II'!AT$62)</f>
        <v>0</v>
      </c>
      <c r="U448" s="52">
        <f>U100*(1+'Calculations II'!AU$62)</f>
        <v>0</v>
      </c>
      <c r="V448" s="52">
        <f>V100*(1+'Calculations II'!AV$62)</f>
        <v>0</v>
      </c>
      <c r="W448" s="75">
        <f>W100*(1+'Calculations II'!AW$62)</f>
        <v>0</v>
      </c>
    </row>
    <row r="449" spans="2:23" x14ac:dyDescent="0.2">
      <c r="B449" s="289"/>
      <c r="C449" s="16" t="s">
        <v>25</v>
      </c>
      <c r="D449" s="52">
        <f>D101</f>
        <v>0</v>
      </c>
      <c r="E449" s="52">
        <f t="shared" ref="E449:W449" si="252">E101</f>
        <v>2293541.5591276055</v>
      </c>
      <c r="F449" s="52">
        <f t="shared" si="252"/>
        <v>4633823.9105590088</v>
      </c>
      <c r="G449" s="52">
        <f t="shared" si="252"/>
        <v>4680564.7028628066</v>
      </c>
      <c r="H449" s="52">
        <f t="shared" si="252"/>
        <v>4680564.7028628066</v>
      </c>
      <c r="I449" s="52">
        <f t="shared" si="252"/>
        <v>4680564.7028628066</v>
      </c>
      <c r="J449" s="52">
        <f t="shared" si="252"/>
        <v>4680564.7028628066</v>
      </c>
      <c r="K449" s="52">
        <f t="shared" si="252"/>
        <v>4680564.7028628066</v>
      </c>
      <c r="L449" s="52">
        <f t="shared" si="252"/>
        <v>4680564.7028628066</v>
      </c>
      <c r="M449" s="52">
        <f t="shared" si="252"/>
        <v>4680564.7028628066</v>
      </c>
      <c r="N449" s="52">
        <f t="shared" si="252"/>
        <v>4680564.7028628066</v>
      </c>
      <c r="O449" s="52">
        <f t="shared" si="252"/>
        <v>4680564.7028628066</v>
      </c>
      <c r="P449" s="52">
        <f t="shared" si="252"/>
        <v>4680564.7028628066</v>
      </c>
      <c r="Q449" s="52">
        <f t="shared" si="252"/>
        <v>4680564.7028628066</v>
      </c>
      <c r="R449" s="52">
        <f t="shared" si="252"/>
        <v>4680564.7028628066</v>
      </c>
      <c r="S449" s="52">
        <f t="shared" si="252"/>
        <v>4680564.7028628066</v>
      </c>
      <c r="T449" s="52">
        <f t="shared" si="252"/>
        <v>4680564.7028628066</v>
      </c>
      <c r="U449" s="52">
        <f t="shared" si="252"/>
        <v>4680564.7028628066</v>
      </c>
      <c r="V449" s="52">
        <f t="shared" si="252"/>
        <v>4680564.7028628066</v>
      </c>
      <c r="W449" s="75">
        <f t="shared" si="252"/>
        <v>4680564.7028628066</v>
      </c>
    </row>
    <row r="450" spans="2:23" x14ac:dyDescent="0.2">
      <c r="B450" s="289"/>
      <c r="C450" s="16" t="s">
        <v>24</v>
      </c>
      <c r="D450" s="52">
        <f>D102</f>
        <v>0</v>
      </c>
      <c r="E450" s="52">
        <f t="shared" ref="E450:W450" si="253">E102</f>
        <v>0</v>
      </c>
      <c r="F450" s="52">
        <f t="shared" si="253"/>
        <v>0</v>
      </c>
      <c r="G450" s="52">
        <f t="shared" si="253"/>
        <v>0</v>
      </c>
      <c r="H450" s="52">
        <f t="shared" si="253"/>
        <v>0</v>
      </c>
      <c r="I450" s="52">
        <f t="shared" si="253"/>
        <v>0</v>
      </c>
      <c r="J450" s="52">
        <f t="shared" si="253"/>
        <v>0</v>
      </c>
      <c r="K450" s="52">
        <f t="shared" si="253"/>
        <v>0</v>
      </c>
      <c r="L450" s="52">
        <f t="shared" si="253"/>
        <v>0</v>
      </c>
      <c r="M450" s="52">
        <f t="shared" si="253"/>
        <v>0</v>
      </c>
      <c r="N450" s="52">
        <f t="shared" si="253"/>
        <v>0</v>
      </c>
      <c r="O450" s="52">
        <f t="shared" si="253"/>
        <v>0</v>
      </c>
      <c r="P450" s="52">
        <f t="shared" si="253"/>
        <v>0</v>
      </c>
      <c r="Q450" s="52">
        <f t="shared" si="253"/>
        <v>0</v>
      </c>
      <c r="R450" s="52">
        <f t="shared" si="253"/>
        <v>0</v>
      </c>
      <c r="S450" s="52">
        <f t="shared" si="253"/>
        <v>0</v>
      </c>
      <c r="T450" s="52">
        <f t="shared" si="253"/>
        <v>0</v>
      </c>
      <c r="U450" s="52">
        <f t="shared" si="253"/>
        <v>0</v>
      </c>
      <c r="V450" s="52">
        <f t="shared" si="253"/>
        <v>0</v>
      </c>
      <c r="W450" s="75">
        <f t="shared" si="253"/>
        <v>0</v>
      </c>
    </row>
    <row r="451" spans="2:23" ht="16" x14ac:dyDescent="0.2">
      <c r="B451" s="288" t="s">
        <v>31</v>
      </c>
      <c r="C451" s="53" t="s">
        <v>26</v>
      </c>
      <c r="D451" s="52">
        <f>D103*(1+'Calculations II'!AD$63)</f>
        <v>0</v>
      </c>
      <c r="E451" s="52">
        <f>E103*(1+'Calculations II'!AE$63)</f>
        <v>0</v>
      </c>
      <c r="F451" s="52">
        <f>F103*(1+'Calculations II'!AF$63)</f>
        <v>0</v>
      </c>
      <c r="G451" s="52">
        <f>G103*(1+'Calculations II'!AG$63)</f>
        <v>0</v>
      </c>
      <c r="H451" s="52">
        <f>H103*(1+'Calculations II'!AH$63)</f>
        <v>0</v>
      </c>
      <c r="I451" s="52">
        <f>I103*(1+'Calculations II'!AI$63)</f>
        <v>0</v>
      </c>
      <c r="J451" s="52">
        <f>J103*(1+'Calculations II'!AJ$63)</f>
        <v>0</v>
      </c>
      <c r="K451" s="52">
        <f>K103*(1+'Calculations II'!AK$63)</f>
        <v>0</v>
      </c>
      <c r="L451" s="52">
        <f>L103*(1+'Calculations II'!AL$63)</f>
        <v>0</v>
      </c>
      <c r="M451" s="52">
        <f>M103*(1+'Calculations II'!AM$63)</f>
        <v>0</v>
      </c>
      <c r="N451" s="52">
        <f>N103*(1+'Calculations II'!AN$63)</f>
        <v>0</v>
      </c>
      <c r="O451" s="52">
        <f>O103*(1+'Calculations II'!AO$63)</f>
        <v>0</v>
      </c>
      <c r="P451" s="52">
        <f>P103*(1+'Calculations II'!AP$63)</f>
        <v>0</v>
      </c>
      <c r="Q451" s="52">
        <f>Q103*(1+'Calculations II'!AQ$63)</f>
        <v>0</v>
      </c>
      <c r="R451" s="52">
        <f>R103*(1+'Calculations II'!AR$63)</f>
        <v>0</v>
      </c>
      <c r="S451" s="52">
        <f>S103*(1+'Calculations II'!AS$63)</f>
        <v>0</v>
      </c>
      <c r="T451" s="52">
        <f>T103*(1+'Calculations II'!AT$63)</f>
        <v>0</v>
      </c>
      <c r="U451" s="52">
        <f>U103*(1+'Calculations II'!AU$63)</f>
        <v>0</v>
      </c>
      <c r="V451" s="52">
        <f>V103*(1+'Calculations II'!AV$63)</f>
        <v>0</v>
      </c>
      <c r="W451" s="75">
        <f>W103*(1+'Calculations II'!AW$63)</f>
        <v>0</v>
      </c>
    </row>
    <row r="452" spans="2:23" x14ac:dyDescent="0.2">
      <c r="B452" s="289"/>
      <c r="C452" s="16" t="s">
        <v>25</v>
      </c>
      <c r="D452" s="52">
        <f>D104</f>
        <v>21928930.208595</v>
      </c>
      <c r="E452" s="52">
        <f t="shared" ref="E452:W452" si="254">E104</f>
        <v>21988191.567942601</v>
      </c>
      <c r="F452" s="52">
        <f t="shared" si="254"/>
        <v>11150315.041590806</v>
      </c>
      <c r="G452" s="52">
        <f t="shared" si="254"/>
        <v>11247272.83556517</v>
      </c>
      <c r="H452" s="52">
        <f t="shared" si="254"/>
        <v>12007821.832839562</v>
      </c>
      <c r="I452" s="52">
        <f t="shared" si="254"/>
        <v>12110487.856729258</v>
      </c>
      <c r="J452" s="52">
        <f t="shared" si="254"/>
        <v>12213153.88061896</v>
      </c>
      <c r="K452" s="52">
        <f t="shared" si="254"/>
        <v>12315819.904508656</v>
      </c>
      <c r="L452" s="52">
        <f t="shared" si="254"/>
        <v>13104910.051359721</v>
      </c>
      <c r="M452" s="52">
        <f t="shared" si="254"/>
        <v>13246166.031076033</v>
      </c>
      <c r="N452" s="52">
        <f t="shared" si="254"/>
        <v>13354540.284881065</v>
      </c>
      <c r="O452" s="52">
        <f t="shared" si="254"/>
        <v>13462914.538686097</v>
      </c>
      <c r="P452" s="52">
        <f t="shared" si="254"/>
        <v>14993053.923974009</v>
      </c>
      <c r="Q452" s="52">
        <f t="shared" si="254"/>
        <v>15148977.409758469</v>
      </c>
      <c r="R452" s="52">
        <f t="shared" si="254"/>
        <v>15268768.123394169</v>
      </c>
      <c r="S452" s="52">
        <f t="shared" si="254"/>
        <v>15388558.837029871</v>
      </c>
      <c r="T452" s="52">
        <f t="shared" si="254"/>
        <v>17714372.57623012</v>
      </c>
      <c r="U452" s="52">
        <f t="shared" si="254"/>
        <v>17892297.321116801</v>
      </c>
      <c r="V452" s="52">
        <f t="shared" si="254"/>
        <v>18029212.724498503</v>
      </c>
      <c r="W452" s="75">
        <f t="shared" si="254"/>
        <v>36551190.342152089</v>
      </c>
    </row>
    <row r="453" spans="2:23" x14ac:dyDescent="0.2">
      <c r="B453" s="289"/>
      <c r="C453" s="16" t="s">
        <v>24</v>
      </c>
      <c r="D453" s="52">
        <f>D105</f>
        <v>0</v>
      </c>
      <c r="E453" s="52">
        <f t="shared" ref="E453:W453" si="255">E105</f>
        <v>0</v>
      </c>
      <c r="F453" s="52">
        <f t="shared" si="255"/>
        <v>0</v>
      </c>
      <c r="G453" s="52">
        <f t="shared" si="255"/>
        <v>0</v>
      </c>
      <c r="H453" s="52">
        <f t="shared" si="255"/>
        <v>0</v>
      </c>
      <c r="I453" s="52">
        <f t="shared" si="255"/>
        <v>0</v>
      </c>
      <c r="J453" s="52">
        <f t="shared" si="255"/>
        <v>0</v>
      </c>
      <c r="K453" s="52">
        <f t="shared" si="255"/>
        <v>0</v>
      </c>
      <c r="L453" s="52">
        <f t="shared" si="255"/>
        <v>0</v>
      </c>
      <c r="M453" s="52">
        <f t="shared" si="255"/>
        <v>0</v>
      </c>
      <c r="N453" s="52">
        <f t="shared" si="255"/>
        <v>0</v>
      </c>
      <c r="O453" s="52">
        <f t="shared" si="255"/>
        <v>0</v>
      </c>
      <c r="P453" s="52">
        <f t="shared" si="255"/>
        <v>0</v>
      </c>
      <c r="Q453" s="52">
        <f t="shared" si="255"/>
        <v>0</v>
      </c>
      <c r="R453" s="52">
        <f t="shared" si="255"/>
        <v>0</v>
      </c>
      <c r="S453" s="52">
        <f t="shared" si="255"/>
        <v>0</v>
      </c>
      <c r="T453" s="52">
        <f t="shared" si="255"/>
        <v>0</v>
      </c>
      <c r="U453" s="52">
        <f t="shared" si="255"/>
        <v>0</v>
      </c>
      <c r="V453" s="52">
        <f t="shared" si="255"/>
        <v>0</v>
      </c>
      <c r="W453" s="75">
        <f t="shared" si="255"/>
        <v>0</v>
      </c>
    </row>
    <row r="454" spans="2:23" ht="16" x14ac:dyDescent="0.2">
      <c r="B454" s="288" t="s">
        <v>32</v>
      </c>
      <c r="C454" s="53" t="s">
        <v>26</v>
      </c>
      <c r="D454" s="52">
        <f>D106*(1+'Calculations II'!AD$62)</f>
        <v>32012764.387519851</v>
      </c>
      <c r="E454" s="52">
        <f>E106*(1+'Calculations II'!AE$62)</f>
        <v>32892238.120162416</v>
      </c>
      <c r="F454" s="52">
        <f>F106*(1+'Calculations II'!AF$62)</f>
        <v>25791286.021640185</v>
      </c>
      <c r="G454" s="52">
        <f>G106*(1+'Calculations II'!AG$62)</f>
        <v>26500172.548067704</v>
      </c>
      <c r="H454" s="52">
        <f>H106*(1+'Calculations II'!AH$62)</f>
        <v>28630002.798700832</v>
      </c>
      <c r="I454" s="52">
        <f>I106*(1+'Calculations II'!AI$62)</f>
        <v>29421636.073678404</v>
      </c>
      <c r="J454" s="52">
        <f>J106*(1+'Calculations II'!AJ$62)</f>
        <v>30231812.70558165</v>
      </c>
      <c r="K454" s="52">
        <f>K106*(1+'Calculations II'!AK$62)</f>
        <v>31062419.215822969</v>
      </c>
      <c r="L454" s="52">
        <f>L106*(1+'Calculations II'!AL$62)</f>
        <v>33674863.445191532</v>
      </c>
      <c r="M454" s="52">
        <f>M106*(1+'Calculations II'!AM$62)</f>
        <v>34599338.933072984</v>
      </c>
      <c r="N454" s="52">
        <f>N106*(1+'Calculations II'!AN$62)</f>
        <v>35553727.461416721</v>
      </c>
      <c r="O454" s="52">
        <f>O106*(1+'Calculations II'!AO$62)</f>
        <v>36534918.002327077</v>
      </c>
      <c r="P454" s="52">
        <f>P106*(1+'Calculations II'!AP$62)</f>
        <v>39755818.696878254</v>
      </c>
      <c r="Q454" s="52">
        <f>Q106*(1+'Calculations II'!AQ$62)</f>
        <v>40847036.227848507</v>
      </c>
      <c r="R454" s="52">
        <f>R106*(1+'Calculations II'!AR$62)</f>
        <v>41978135.627684526</v>
      </c>
      <c r="S454" s="52">
        <f>S106*(1+'Calculations II'!AS$62)</f>
        <v>43132450.322279975</v>
      </c>
      <c r="T454" s="52">
        <f>T106*(1+'Calculations II'!AT$62)</f>
        <v>47149202.523567334</v>
      </c>
      <c r="U454" s="52">
        <f>U106*(1+'Calculations II'!AU$62)</f>
        <v>48442118.964323923</v>
      </c>
      <c r="V454" s="52">
        <f>V106*(1+'Calculations II'!AV$62)</f>
        <v>49779146.857224718</v>
      </c>
      <c r="W454" s="75">
        <f>W106*(1+'Calculations II'!AW$62)</f>
        <v>107357641.96321702</v>
      </c>
    </row>
    <row r="455" spans="2:23" x14ac:dyDescent="0.2">
      <c r="B455" s="289"/>
      <c r="C455" s="16" t="s">
        <v>25</v>
      </c>
      <c r="D455" s="52">
        <f>D107</f>
        <v>0</v>
      </c>
      <c r="E455" s="52">
        <f t="shared" ref="E455:W455" si="256">E107</f>
        <v>0</v>
      </c>
      <c r="F455" s="52">
        <f t="shared" si="256"/>
        <v>53899.999999999993</v>
      </c>
      <c r="G455" s="52">
        <f t="shared" si="256"/>
        <v>107799.99999999999</v>
      </c>
      <c r="H455" s="52">
        <f t="shared" si="256"/>
        <v>107799.99999999999</v>
      </c>
      <c r="I455" s="52">
        <f t="shared" si="256"/>
        <v>107799.99999999999</v>
      </c>
      <c r="J455" s="52">
        <f t="shared" si="256"/>
        <v>107799.99999999999</v>
      </c>
      <c r="K455" s="52">
        <f t="shared" si="256"/>
        <v>107799.99999999999</v>
      </c>
      <c r="L455" s="52">
        <f t="shared" si="256"/>
        <v>107799.99999999999</v>
      </c>
      <c r="M455" s="52">
        <f t="shared" si="256"/>
        <v>107799.99999999999</v>
      </c>
      <c r="N455" s="52">
        <f t="shared" si="256"/>
        <v>107799.99999999999</v>
      </c>
      <c r="O455" s="52">
        <f t="shared" si="256"/>
        <v>107799.99999999999</v>
      </c>
      <c r="P455" s="52">
        <f t="shared" si="256"/>
        <v>107799.99999999999</v>
      </c>
      <c r="Q455" s="52">
        <f t="shared" si="256"/>
        <v>107799.99999999999</v>
      </c>
      <c r="R455" s="52">
        <f t="shared" si="256"/>
        <v>107799.99999999999</v>
      </c>
      <c r="S455" s="52">
        <f t="shared" si="256"/>
        <v>107799.99999999999</v>
      </c>
      <c r="T455" s="52">
        <f t="shared" si="256"/>
        <v>107799.99999999999</v>
      </c>
      <c r="U455" s="52">
        <f t="shared" si="256"/>
        <v>107799.99999999999</v>
      </c>
      <c r="V455" s="52">
        <f t="shared" si="256"/>
        <v>107799.99999999999</v>
      </c>
      <c r="W455" s="75">
        <f t="shared" si="256"/>
        <v>215600</v>
      </c>
    </row>
    <row r="456" spans="2:23" x14ac:dyDescent="0.2">
      <c r="B456" s="289"/>
      <c r="C456" s="16" t="s">
        <v>24</v>
      </c>
      <c r="D456" s="52">
        <f>D108</f>
        <v>0</v>
      </c>
      <c r="E456" s="52">
        <f t="shared" ref="E456:W456" si="257">E108</f>
        <v>275200</v>
      </c>
      <c r="F456" s="52">
        <f t="shared" si="257"/>
        <v>737600</v>
      </c>
      <c r="G456" s="52">
        <f t="shared" si="257"/>
        <v>812000</v>
      </c>
      <c r="H456" s="52">
        <f t="shared" si="257"/>
        <v>812000</v>
      </c>
      <c r="I456" s="52">
        <f t="shared" si="257"/>
        <v>812000</v>
      </c>
      <c r="J456" s="52">
        <f t="shared" si="257"/>
        <v>812000</v>
      </c>
      <c r="K456" s="52">
        <f t="shared" si="257"/>
        <v>812000</v>
      </c>
      <c r="L456" s="52">
        <f t="shared" si="257"/>
        <v>812000</v>
      </c>
      <c r="M456" s="52">
        <f t="shared" si="257"/>
        <v>812000</v>
      </c>
      <c r="N456" s="52">
        <f t="shared" si="257"/>
        <v>812000</v>
      </c>
      <c r="O456" s="52">
        <f t="shared" si="257"/>
        <v>812000</v>
      </c>
      <c r="P456" s="52">
        <f t="shared" si="257"/>
        <v>812000</v>
      </c>
      <c r="Q456" s="52">
        <f t="shared" si="257"/>
        <v>812000</v>
      </c>
      <c r="R456" s="52">
        <f t="shared" si="257"/>
        <v>812000</v>
      </c>
      <c r="S456" s="52">
        <f t="shared" si="257"/>
        <v>812000</v>
      </c>
      <c r="T456" s="52">
        <f t="shared" si="257"/>
        <v>812000</v>
      </c>
      <c r="U456" s="52">
        <f t="shared" si="257"/>
        <v>812000</v>
      </c>
      <c r="V456" s="52">
        <f t="shared" si="257"/>
        <v>812000</v>
      </c>
      <c r="W456" s="75">
        <f t="shared" si="257"/>
        <v>812000</v>
      </c>
    </row>
    <row r="457" spans="2:23" ht="16" x14ac:dyDescent="0.2">
      <c r="B457" s="288" t="s">
        <v>33</v>
      </c>
      <c r="C457" s="53" t="s">
        <v>26</v>
      </c>
      <c r="D457" s="52">
        <f>D109*(1+'Calculations II'!AD$63)</f>
        <v>32012764.387519851</v>
      </c>
      <c r="E457" s="52">
        <f>E109*(1+'Calculations II'!AE$63)</f>
        <v>32892238.120162416</v>
      </c>
      <c r="F457" s="52">
        <f>F109*(1+'Calculations II'!AF$63)</f>
        <v>33790367.392537981</v>
      </c>
      <c r="G457" s="52">
        <f>G109*(1+'Calculations II'!AG$63)</f>
        <v>34715396.270664938</v>
      </c>
      <c r="H457" s="52">
        <f>H109*(1+'Calculations II'!AH$63)</f>
        <v>38022913.594925851</v>
      </c>
      <c r="I457" s="52">
        <f>I109*(1+'Calculations II'!AI$63)</f>
        <v>39069560.24310872</v>
      </c>
      <c r="J457" s="52">
        <f>J109*(1+'Calculations II'!AJ$63)</f>
        <v>40141042.810926288</v>
      </c>
      <c r="K457" s="52">
        <f>K109*(1+'Calculations II'!AK$63)</f>
        <v>41238050.621076062</v>
      </c>
      <c r="L457" s="52">
        <f>L109*(1+'Calculations II'!AL$63)</f>
        <v>45534249.838849835</v>
      </c>
      <c r="M457" s="52">
        <f>M109*(1+'Calculations II'!AM$63)</f>
        <v>46777498.864214212</v>
      </c>
      <c r="N457" s="52">
        <f>N109*(1+'Calculations II'!AN$63)</f>
        <v>48060930.565720692</v>
      </c>
      <c r="O457" s="52">
        <f>O109*(1+'Calculations II'!AO$63)</f>
        <v>49380422.637174778</v>
      </c>
      <c r="P457" s="52">
        <f>P109*(1+'Calculations II'!AP$63)</f>
        <v>55059742.840219848</v>
      </c>
      <c r="Q457" s="52">
        <f>Q109*(1+'Calculations II'!AQ$63)</f>
        <v>56561717.900683396</v>
      </c>
      <c r="R457" s="52">
        <f>R109*(1+'Calculations II'!AR$63)</f>
        <v>58118494.368244506</v>
      </c>
      <c r="S457" s="52">
        <f>S109*(1+'Calculations II'!AS$63)</f>
        <v>59706003.454135723</v>
      </c>
      <c r="T457" s="52">
        <f>T109*(1+'Calculations II'!AT$63)</f>
        <v>67429135.234520018</v>
      </c>
      <c r="U457" s="52">
        <f>U109*(1+'Calculations II'!AU$63)</f>
        <v>69263241.095801085</v>
      </c>
      <c r="V457" s="52">
        <f>V109*(1+'Calculations II'!AV$63)</f>
        <v>71161362.689523503</v>
      </c>
      <c r="W457" s="75">
        <f>W109*(1+'Calculations II'!AW$63)</f>
        <v>161224495.49021602</v>
      </c>
    </row>
    <row r="458" spans="2:23" x14ac:dyDescent="0.2">
      <c r="B458" s="289"/>
      <c r="C458" s="16" t="s">
        <v>25</v>
      </c>
      <c r="D458" s="52">
        <f>D110</f>
        <v>0</v>
      </c>
      <c r="E458" s="52">
        <f t="shared" ref="E458:W458" si="258">E110</f>
        <v>0</v>
      </c>
      <c r="F458" s="52">
        <f t="shared" si="258"/>
        <v>0</v>
      </c>
      <c r="G458" s="52">
        <f t="shared" si="258"/>
        <v>0</v>
      </c>
      <c r="H458" s="52">
        <f t="shared" si="258"/>
        <v>0</v>
      </c>
      <c r="I458" s="52">
        <f t="shared" si="258"/>
        <v>0</v>
      </c>
      <c r="J458" s="52">
        <f t="shared" si="258"/>
        <v>0</v>
      </c>
      <c r="K458" s="52">
        <f t="shared" si="258"/>
        <v>0</v>
      </c>
      <c r="L458" s="52">
        <f t="shared" si="258"/>
        <v>0</v>
      </c>
      <c r="M458" s="52">
        <f t="shared" si="258"/>
        <v>0</v>
      </c>
      <c r="N458" s="52">
        <f t="shared" si="258"/>
        <v>0</v>
      </c>
      <c r="O458" s="52">
        <f t="shared" si="258"/>
        <v>0</v>
      </c>
      <c r="P458" s="52">
        <f t="shared" si="258"/>
        <v>0</v>
      </c>
      <c r="Q458" s="52">
        <f t="shared" si="258"/>
        <v>0</v>
      </c>
      <c r="R458" s="52">
        <f t="shared" si="258"/>
        <v>0</v>
      </c>
      <c r="S458" s="52">
        <f t="shared" si="258"/>
        <v>0</v>
      </c>
      <c r="T458" s="52">
        <f t="shared" si="258"/>
        <v>0</v>
      </c>
      <c r="U458" s="52">
        <f t="shared" si="258"/>
        <v>0</v>
      </c>
      <c r="V458" s="52">
        <f t="shared" si="258"/>
        <v>0</v>
      </c>
      <c r="W458" s="75">
        <f t="shared" si="258"/>
        <v>0</v>
      </c>
    </row>
    <row r="459" spans="2:23" x14ac:dyDescent="0.2">
      <c r="B459" s="289"/>
      <c r="C459" s="16" t="s">
        <v>24</v>
      </c>
      <c r="D459" s="52">
        <f>D111</f>
        <v>0</v>
      </c>
      <c r="E459" s="52">
        <f t="shared" ref="E459:W459" si="259">E111</f>
        <v>275200</v>
      </c>
      <c r="F459" s="52">
        <f t="shared" si="259"/>
        <v>688000</v>
      </c>
      <c r="G459" s="52">
        <f t="shared" si="259"/>
        <v>688000</v>
      </c>
      <c r="H459" s="52">
        <f t="shared" si="259"/>
        <v>688000</v>
      </c>
      <c r="I459" s="52">
        <f t="shared" si="259"/>
        <v>688000</v>
      </c>
      <c r="J459" s="52">
        <f t="shared" si="259"/>
        <v>688000</v>
      </c>
      <c r="K459" s="52">
        <f t="shared" si="259"/>
        <v>688000</v>
      </c>
      <c r="L459" s="52">
        <f t="shared" si="259"/>
        <v>688000</v>
      </c>
      <c r="M459" s="52">
        <f t="shared" si="259"/>
        <v>688000</v>
      </c>
      <c r="N459" s="52">
        <f t="shared" si="259"/>
        <v>688000</v>
      </c>
      <c r="O459" s="52">
        <f t="shared" si="259"/>
        <v>688000</v>
      </c>
      <c r="P459" s="52">
        <f t="shared" si="259"/>
        <v>688000</v>
      </c>
      <c r="Q459" s="52">
        <f t="shared" si="259"/>
        <v>688000</v>
      </c>
      <c r="R459" s="52">
        <f t="shared" si="259"/>
        <v>688000</v>
      </c>
      <c r="S459" s="52">
        <f t="shared" si="259"/>
        <v>688000</v>
      </c>
      <c r="T459" s="52">
        <f t="shared" si="259"/>
        <v>688000</v>
      </c>
      <c r="U459" s="52">
        <f t="shared" si="259"/>
        <v>688000</v>
      </c>
      <c r="V459" s="52">
        <f t="shared" si="259"/>
        <v>688000</v>
      </c>
      <c r="W459" s="75">
        <f t="shared" si="259"/>
        <v>688000</v>
      </c>
    </row>
    <row r="460" spans="2:23" ht="16" x14ac:dyDescent="0.2">
      <c r="B460" s="288" t="s">
        <v>34</v>
      </c>
      <c r="C460" s="53" t="s">
        <v>26</v>
      </c>
      <c r="D460" s="52">
        <f>D112*(1+'Calculations II'!AD$62)</f>
        <v>2250139.5620835163</v>
      </c>
      <c r="E460" s="52">
        <f>E112*(1+'Calculations II'!AE$62)</f>
        <v>2316526.9338932605</v>
      </c>
      <c r="F460" s="52">
        <f>F112*(1+'Calculations II'!AF$62)</f>
        <v>1376529.2934022357</v>
      </c>
      <c r="G460" s="52">
        <f>G112*(1+'Calculations II'!AG$62)</f>
        <v>1411891.5110307501</v>
      </c>
      <c r="H460" s="52">
        <f>H112*(1+'Calculations II'!AH$62)</f>
        <v>1521361.4831265053</v>
      </c>
      <c r="I460" s="52">
        <f>I112*(1+'Calculations II'!AI$62)</f>
        <v>1567859.7857674682</v>
      </c>
      <c r="J460" s="52">
        <f>J112*(1+'Calculations II'!AJ$62)</f>
        <v>1609423.3379442422</v>
      </c>
      <c r="K460" s="52">
        <f>K112*(1+'Calculations II'!AK$62)</f>
        <v>1652080.4622638824</v>
      </c>
      <c r="L460" s="52">
        <f>L112*(1+'Calculations II'!AL$62)</f>
        <v>1785980.4043885018</v>
      </c>
      <c r="M460" s="52">
        <f>M112*(1+'Calculations II'!AM$62)</f>
        <v>1834012.655150597</v>
      </c>
      <c r="N460" s="52">
        <f>N112*(1+'Calculations II'!AN$62)</f>
        <v>1887707.3784367533</v>
      </c>
      <c r="O460" s="52">
        <f>O112*(1+'Calculations II'!AO$62)</f>
        <v>1940030.5476461274</v>
      </c>
      <c r="P460" s="52">
        <f>P112*(1+'Calculations II'!AP$62)</f>
        <v>2139103.3723755837</v>
      </c>
      <c r="Q460" s="52">
        <f>Q112*(1+'Calculations II'!AQ$62)</f>
        <v>2191924.2383288364</v>
      </c>
      <c r="R460" s="52">
        <f>R112*(1+'Calculations II'!AR$62)</f>
        <v>2257259.6870393269</v>
      </c>
      <c r="S460" s="52">
        <f>S112*(1+'Calculations II'!AS$62)</f>
        <v>2322005.2509005065</v>
      </c>
      <c r="T460" s="52">
        <f>T112*(1+'Calculations II'!AT$62)</f>
        <v>2571366.5895375852</v>
      </c>
      <c r="U460" s="52">
        <f>U112*(1+'Calculations II'!AU$62)</f>
        <v>2641935.4634240791</v>
      </c>
      <c r="V460" s="52">
        <f>V112*(1+'Calculations II'!AV$62)</f>
        <v>2716861.0705473302</v>
      </c>
      <c r="W460" s="75">
        <f>W112*(1+'Calculations II'!AW$62)</f>
        <v>5907215.8923135307</v>
      </c>
    </row>
    <row r="461" spans="2:23" x14ac:dyDescent="0.2">
      <c r="B461" s="288"/>
      <c r="C461" s="16" t="s">
        <v>25</v>
      </c>
      <c r="D461" s="52">
        <f>D113</f>
        <v>0</v>
      </c>
      <c r="E461" s="52">
        <f t="shared" ref="E461:W461" si="260">E113</f>
        <v>0</v>
      </c>
      <c r="F461" s="52">
        <f t="shared" si="260"/>
        <v>83250</v>
      </c>
      <c r="G461" s="52">
        <f t="shared" si="260"/>
        <v>518000.00000000006</v>
      </c>
      <c r="H461" s="52">
        <f t="shared" si="260"/>
        <v>925000</v>
      </c>
      <c r="I461" s="52">
        <f t="shared" si="260"/>
        <v>925000</v>
      </c>
      <c r="J461" s="52">
        <f t="shared" si="260"/>
        <v>925000</v>
      </c>
      <c r="K461" s="52">
        <f t="shared" si="260"/>
        <v>925000</v>
      </c>
      <c r="L461" s="52">
        <f t="shared" si="260"/>
        <v>925000</v>
      </c>
      <c r="M461" s="52">
        <f t="shared" si="260"/>
        <v>925000</v>
      </c>
      <c r="N461" s="52">
        <f t="shared" si="260"/>
        <v>925000</v>
      </c>
      <c r="O461" s="52">
        <f t="shared" si="260"/>
        <v>925000</v>
      </c>
      <c r="P461" s="52">
        <f t="shared" si="260"/>
        <v>925000</v>
      </c>
      <c r="Q461" s="52">
        <f t="shared" si="260"/>
        <v>925000</v>
      </c>
      <c r="R461" s="52">
        <f t="shared" si="260"/>
        <v>925000</v>
      </c>
      <c r="S461" s="52">
        <f t="shared" si="260"/>
        <v>925000</v>
      </c>
      <c r="T461" s="52">
        <f t="shared" si="260"/>
        <v>925000</v>
      </c>
      <c r="U461" s="52">
        <f t="shared" si="260"/>
        <v>925000</v>
      </c>
      <c r="V461" s="52">
        <f t="shared" si="260"/>
        <v>925000</v>
      </c>
      <c r="W461" s="75">
        <f t="shared" si="260"/>
        <v>1850000</v>
      </c>
    </row>
    <row r="462" spans="2:23" x14ac:dyDescent="0.2">
      <c r="B462" s="288"/>
      <c r="C462" s="16" t="s">
        <v>24</v>
      </c>
      <c r="D462" s="52">
        <f>D114</f>
        <v>0</v>
      </c>
      <c r="E462" s="52">
        <f t="shared" ref="E462:W462" si="261">E114</f>
        <v>263781.07278165501</v>
      </c>
      <c r="F462" s="52">
        <f t="shared" si="261"/>
        <v>529460.15287470922</v>
      </c>
      <c r="G462" s="52">
        <f t="shared" si="261"/>
        <v>533256.16749750753</v>
      </c>
      <c r="H462" s="52">
        <f t="shared" si="261"/>
        <v>535154.17480890662</v>
      </c>
      <c r="I462" s="52">
        <f t="shared" si="261"/>
        <v>535154.17480890662</v>
      </c>
      <c r="J462" s="52">
        <f t="shared" si="261"/>
        <v>535154.17480890662</v>
      </c>
      <c r="K462" s="52">
        <f t="shared" si="261"/>
        <v>535154.17480890662</v>
      </c>
      <c r="L462" s="52">
        <f t="shared" si="261"/>
        <v>535154.17480890662</v>
      </c>
      <c r="M462" s="52">
        <f t="shared" si="261"/>
        <v>535154.17480890662</v>
      </c>
      <c r="N462" s="52">
        <f t="shared" si="261"/>
        <v>535154.17480890662</v>
      </c>
      <c r="O462" s="52">
        <f t="shared" si="261"/>
        <v>535154.17480890662</v>
      </c>
      <c r="P462" s="52">
        <f t="shared" si="261"/>
        <v>535154.17480890662</v>
      </c>
      <c r="Q462" s="52">
        <f t="shared" si="261"/>
        <v>535154.17480890662</v>
      </c>
      <c r="R462" s="52">
        <f t="shared" si="261"/>
        <v>535154.17480890662</v>
      </c>
      <c r="S462" s="52">
        <f t="shared" si="261"/>
        <v>535154.17480890662</v>
      </c>
      <c r="T462" s="52">
        <f t="shared" si="261"/>
        <v>535154.17480890662</v>
      </c>
      <c r="U462" s="52">
        <f t="shared" si="261"/>
        <v>535154.17480890662</v>
      </c>
      <c r="V462" s="52">
        <f t="shared" si="261"/>
        <v>535154.17480890662</v>
      </c>
      <c r="W462" s="75">
        <f t="shared" si="261"/>
        <v>535154.17480890662</v>
      </c>
    </row>
    <row r="463" spans="2:23" ht="16" x14ac:dyDescent="0.2">
      <c r="B463" s="288" t="s">
        <v>35</v>
      </c>
      <c r="C463" s="53" t="s">
        <v>26</v>
      </c>
      <c r="D463" s="52">
        <f>D115*(1+'Calculations II'!AD$63)</f>
        <v>2250139.5620835163</v>
      </c>
      <c r="E463" s="52">
        <f>E115*(1+'Calculations II'!AE$63)</f>
        <v>2316526.9338932605</v>
      </c>
      <c r="F463" s="52">
        <f>F115*(1+'Calculations II'!AF$63)</f>
        <v>2379874.7132122871</v>
      </c>
      <c r="G463" s="52">
        <f>G115*(1+'Calculations II'!AG$63)</f>
        <v>2440469.8015315435</v>
      </c>
      <c r="H463" s="52">
        <f>H115*(1+'Calculations II'!AH$63)</f>
        <v>2800439.3124856912</v>
      </c>
      <c r="I463" s="52">
        <f>I115*(1+'Calculations II'!AI$63)</f>
        <v>2885781.6031882782</v>
      </c>
      <c r="J463" s="52">
        <f>J115*(1+'Calculations II'!AJ$63)</f>
        <v>2961482.3832473047</v>
      </c>
      <c r="K463" s="52">
        <f>K115*(1+'Calculations II'!AK$63)</f>
        <v>3038984.6470609093</v>
      </c>
      <c r="L463" s="52">
        <f>L115*(1+'Calculations II'!AL$63)</f>
        <v>3479108.8545337683</v>
      </c>
      <c r="M463" s="52">
        <f>M115*(1+'Calculations II'!AM$63)</f>
        <v>3571399.2496759603</v>
      </c>
      <c r="N463" s="52">
        <f>N115*(1+'Calculations II'!AN$63)</f>
        <v>3675120.21462896</v>
      </c>
      <c r="O463" s="52">
        <f>O115*(1+'Calculations II'!AO$63)</f>
        <v>3775788.4228062993</v>
      </c>
      <c r="P463" s="52">
        <f>P115*(1+'Calculations II'!AP$63)</f>
        <v>4381958.7985817101</v>
      </c>
      <c r="Q463" s="52">
        <f>Q115*(1+'Calculations II'!AQ$63)</f>
        <v>4487817.7183263637</v>
      </c>
      <c r="R463" s="52">
        <f>R115*(1+'Calculations II'!AR$63)</f>
        <v>4620268.5339414096</v>
      </c>
      <c r="S463" s="52">
        <f>S115*(1+'Calculations II'!AS$63)</f>
        <v>4751494.7809983827</v>
      </c>
      <c r="T463" s="52">
        <f>T115*(1+'Calculations II'!AT$63)</f>
        <v>5070599.5684599206</v>
      </c>
      <c r="U463" s="52">
        <f>U115*(1+'Calculations II'!AU$63)</f>
        <v>5207842.3759156242</v>
      </c>
      <c r="V463" s="52">
        <f>V115*(1+'Calculations II'!AV$63)</f>
        <v>5353579.6780206747</v>
      </c>
      <c r="W463" s="75">
        <f>W115*(1+'Calculations II'!AW$63)</f>
        <v>11170828.641755914</v>
      </c>
    </row>
    <row r="464" spans="2:23" x14ac:dyDescent="0.2">
      <c r="B464" s="288"/>
      <c r="C464" s="16" t="s">
        <v>25</v>
      </c>
      <c r="D464" s="52">
        <f>D116</f>
        <v>0</v>
      </c>
      <c r="E464" s="52">
        <f t="shared" ref="E464:W464" si="262">E116</f>
        <v>0</v>
      </c>
      <c r="F464" s="52">
        <f t="shared" si="262"/>
        <v>0</v>
      </c>
      <c r="G464" s="52">
        <f t="shared" si="262"/>
        <v>0</v>
      </c>
      <c r="H464" s="52">
        <f t="shared" si="262"/>
        <v>0</v>
      </c>
      <c r="I464" s="52">
        <f t="shared" si="262"/>
        <v>0</v>
      </c>
      <c r="J464" s="52">
        <f t="shared" si="262"/>
        <v>0</v>
      </c>
      <c r="K464" s="52">
        <f t="shared" si="262"/>
        <v>0</v>
      </c>
      <c r="L464" s="52">
        <f t="shared" si="262"/>
        <v>0</v>
      </c>
      <c r="M464" s="52">
        <f t="shared" si="262"/>
        <v>0</v>
      </c>
      <c r="N464" s="52">
        <f t="shared" si="262"/>
        <v>0</v>
      </c>
      <c r="O464" s="52">
        <f t="shared" si="262"/>
        <v>0</v>
      </c>
      <c r="P464" s="52">
        <f t="shared" si="262"/>
        <v>0</v>
      </c>
      <c r="Q464" s="52">
        <f t="shared" si="262"/>
        <v>0</v>
      </c>
      <c r="R464" s="52">
        <f t="shared" si="262"/>
        <v>0</v>
      </c>
      <c r="S464" s="52">
        <f t="shared" si="262"/>
        <v>0</v>
      </c>
      <c r="T464" s="52">
        <f t="shared" si="262"/>
        <v>0</v>
      </c>
      <c r="U464" s="52">
        <f t="shared" si="262"/>
        <v>0</v>
      </c>
      <c r="V464" s="52">
        <f t="shared" si="262"/>
        <v>0</v>
      </c>
      <c r="W464" s="75">
        <f t="shared" si="262"/>
        <v>0</v>
      </c>
    </row>
    <row r="465" spans="2:23" x14ac:dyDescent="0.2">
      <c r="B465" s="288"/>
      <c r="C465" s="16" t="s">
        <v>24</v>
      </c>
      <c r="D465" s="52">
        <f>D117</f>
        <v>0</v>
      </c>
      <c r="E465" s="52">
        <f t="shared" ref="E465:W465" si="263">E117</f>
        <v>72312.470588235286</v>
      </c>
      <c r="F465" s="52">
        <f t="shared" si="263"/>
        <v>144624.94117647057</v>
      </c>
      <c r="G465" s="52">
        <f t="shared" si="263"/>
        <v>144624.94117647057</v>
      </c>
      <c r="H465" s="52">
        <f t="shared" si="263"/>
        <v>144624.94117647057</v>
      </c>
      <c r="I465" s="52">
        <f t="shared" si="263"/>
        <v>144624.94117647057</v>
      </c>
      <c r="J465" s="52">
        <f t="shared" si="263"/>
        <v>144624.94117647057</v>
      </c>
      <c r="K465" s="52">
        <f t="shared" si="263"/>
        <v>144624.94117647057</v>
      </c>
      <c r="L465" s="52">
        <f t="shared" si="263"/>
        <v>144624.94117647057</v>
      </c>
      <c r="M465" s="52">
        <f t="shared" si="263"/>
        <v>144624.94117647057</v>
      </c>
      <c r="N465" s="52">
        <f t="shared" si="263"/>
        <v>144624.94117647057</v>
      </c>
      <c r="O465" s="52">
        <f t="shared" si="263"/>
        <v>144624.94117647057</v>
      </c>
      <c r="P465" s="52">
        <f t="shared" si="263"/>
        <v>144624.94117647057</v>
      </c>
      <c r="Q465" s="52">
        <f t="shared" si="263"/>
        <v>144624.94117647057</v>
      </c>
      <c r="R465" s="52">
        <f t="shared" si="263"/>
        <v>144624.94117647057</v>
      </c>
      <c r="S465" s="52">
        <f t="shared" si="263"/>
        <v>144624.94117647057</v>
      </c>
      <c r="T465" s="52">
        <f t="shared" si="263"/>
        <v>144624.94117647057</v>
      </c>
      <c r="U465" s="52">
        <f t="shared" si="263"/>
        <v>144624.94117647057</v>
      </c>
      <c r="V465" s="52">
        <f t="shared" si="263"/>
        <v>144624.94117647057</v>
      </c>
      <c r="W465" s="75">
        <f t="shared" si="263"/>
        <v>144624.94117647057</v>
      </c>
    </row>
    <row r="466" spans="2:23" ht="16" x14ac:dyDescent="0.2">
      <c r="B466" s="288" t="s">
        <v>36</v>
      </c>
      <c r="C466" s="53" t="s">
        <v>26</v>
      </c>
      <c r="D466" s="52">
        <f>D118*(1+'Calculations II'!AD$62)</f>
        <v>0</v>
      </c>
      <c r="E466" s="52">
        <f>E118*(1+'Calculations II'!AE$62)</f>
        <v>0</v>
      </c>
      <c r="F466" s="52">
        <f>F118*(1+'Calculations II'!AF$62)</f>
        <v>205041429.52423468</v>
      </c>
      <c r="G466" s="52">
        <f>G118*(1+'Calculations II'!AG$62)</f>
        <v>205041429.52423468</v>
      </c>
      <c r="H466" s="52">
        <f>H118*(1+'Calculations II'!AH$62)</f>
        <v>205041429.52423468</v>
      </c>
      <c r="I466" s="52">
        <f>I118*(1+'Calculations II'!AI$62)</f>
        <v>205041429.52423468</v>
      </c>
      <c r="J466" s="52">
        <f>J118*(1+'Calculations II'!AJ$62)</f>
        <v>205041429.52423468</v>
      </c>
      <c r="K466" s="52">
        <f>K118*(1+'Calculations II'!AK$62)</f>
        <v>205041429.52423468</v>
      </c>
      <c r="L466" s="52">
        <f>L118*(1+'Calculations II'!AL$62)</f>
        <v>205041429.52423468</v>
      </c>
      <c r="M466" s="52">
        <f>M118*(1+'Calculations II'!AM$62)</f>
        <v>205041429.52423468</v>
      </c>
      <c r="N466" s="52">
        <f>N118*(1+'Calculations II'!AN$62)</f>
        <v>205041429.52423468</v>
      </c>
      <c r="O466" s="52">
        <f>O118*(1+'Calculations II'!AO$62)</f>
        <v>205041429.52423468</v>
      </c>
      <c r="P466" s="52">
        <f>P118*(1+'Calculations II'!AP$62)</f>
        <v>205041429.52423468</v>
      </c>
      <c r="Q466" s="52">
        <f>Q118*(1+'Calculations II'!AQ$62)</f>
        <v>205041429.52423468</v>
      </c>
      <c r="R466" s="52">
        <f>R118*(1+'Calculations II'!AR$62)</f>
        <v>205041429.52423468</v>
      </c>
      <c r="S466" s="52">
        <f>S118*(1+'Calculations II'!AS$62)</f>
        <v>205041429.52423468</v>
      </c>
      <c r="T466" s="52">
        <f>T118*(1+'Calculations II'!AT$62)</f>
        <v>205041429.52423468</v>
      </c>
      <c r="U466" s="52">
        <f>U118*(1+'Calculations II'!AU$62)</f>
        <v>205041429.52423468</v>
      </c>
      <c r="V466" s="52">
        <f>V118*(1+'Calculations II'!AV$62)</f>
        <v>205041429.52423468</v>
      </c>
      <c r="W466" s="75">
        <f>W118*(1+'Calculations II'!AW$62)</f>
        <v>410082859.04846966</v>
      </c>
    </row>
    <row r="467" spans="2:23" x14ac:dyDescent="0.2">
      <c r="B467" s="288"/>
      <c r="C467" s="16" t="s">
        <v>25</v>
      </c>
      <c r="D467" s="52">
        <f>D119</f>
        <v>0</v>
      </c>
      <c r="E467" s="52">
        <f t="shared" ref="E467:W467" si="264">E119</f>
        <v>0</v>
      </c>
      <c r="F467" s="52">
        <f t="shared" si="264"/>
        <v>0</v>
      </c>
      <c r="G467" s="52">
        <f t="shared" si="264"/>
        <v>0</v>
      </c>
      <c r="H467" s="52">
        <f t="shared" si="264"/>
        <v>0</v>
      </c>
      <c r="I467" s="52">
        <f t="shared" si="264"/>
        <v>0</v>
      </c>
      <c r="J467" s="52">
        <f t="shared" si="264"/>
        <v>0</v>
      </c>
      <c r="K467" s="52">
        <f t="shared" si="264"/>
        <v>0</v>
      </c>
      <c r="L467" s="52">
        <f t="shared" si="264"/>
        <v>0</v>
      </c>
      <c r="M467" s="52">
        <f t="shared" si="264"/>
        <v>0</v>
      </c>
      <c r="N467" s="52">
        <f t="shared" si="264"/>
        <v>0</v>
      </c>
      <c r="O467" s="52">
        <f t="shared" si="264"/>
        <v>0</v>
      </c>
      <c r="P467" s="52">
        <f t="shared" si="264"/>
        <v>0</v>
      </c>
      <c r="Q467" s="52">
        <f t="shared" si="264"/>
        <v>0</v>
      </c>
      <c r="R467" s="52">
        <f t="shared" si="264"/>
        <v>0</v>
      </c>
      <c r="S467" s="52">
        <f t="shared" si="264"/>
        <v>0</v>
      </c>
      <c r="T467" s="52">
        <f t="shared" si="264"/>
        <v>0</v>
      </c>
      <c r="U467" s="52">
        <f t="shared" si="264"/>
        <v>0</v>
      </c>
      <c r="V467" s="52">
        <f t="shared" si="264"/>
        <v>0</v>
      </c>
      <c r="W467" s="75">
        <f t="shared" si="264"/>
        <v>0</v>
      </c>
    </row>
    <row r="468" spans="2:23" x14ac:dyDescent="0.2">
      <c r="B468" s="288"/>
      <c r="C468" s="16" t="s">
        <v>24</v>
      </c>
      <c r="D468" s="52">
        <f>D120</f>
        <v>0</v>
      </c>
      <c r="E468" s="52">
        <f t="shared" ref="E468:W468" si="265">E120</f>
        <v>0</v>
      </c>
      <c r="F468" s="52">
        <f t="shared" si="265"/>
        <v>0</v>
      </c>
      <c r="G468" s="52">
        <f t="shared" si="265"/>
        <v>0</v>
      </c>
      <c r="H468" s="52">
        <f t="shared" si="265"/>
        <v>0</v>
      </c>
      <c r="I468" s="52">
        <f t="shared" si="265"/>
        <v>0</v>
      </c>
      <c r="J468" s="52">
        <f t="shared" si="265"/>
        <v>0</v>
      </c>
      <c r="K468" s="52">
        <f t="shared" si="265"/>
        <v>0</v>
      </c>
      <c r="L468" s="52">
        <f t="shared" si="265"/>
        <v>0</v>
      </c>
      <c r="M468" s="52">
        <f t="shared" si="265"/>
        <v>0</v>
      </c>
      <c r="N468" s="52">
        <f t="shared" si="265"/>
        <v>0</v>
      </c>
      <c r="O468" s="52">
        <f t="shared" si="265"/>
        <v>0</v>
      </c>
      <c r="P468" s="52">
        <f t="shared" si="265"/>
        <v>0</v>
      </c>
      <c r="Q468" s="52">
        <f t="shared" si="265"/>
        <v>0</v>
      </c>
      <c r="R468" s="52">
        <f t="shared" si="265"/>
        <v>0</v>
      </c>
      <c r="S468" s="52">
        <f t="shared" si="265"/>
        <v>0</v>
      </c>
      <c r="T468" s="52">
        <f t="shared" si="265"/>
        <v>0</v>
      </c>
      <c r="U468" s="52">
        <f t="shared" si="265"/>
        <v>0</v>
      </c>
      <c r="V468" s="52">
        <f t="shared" si="265"/>
        <v>0</v>
      </c>
      <c r="W468" s="75">
        <f t="shared" si="265"/>
        <v>0</v>
      </c>
    </row>
    <row r="469" spans="2:23" ht="16" x14ac:dyDescent="0.2">
      <c r="B469" s="288" t="s">
        <v>37</v>
      </c>
      <c r="C469" s="53" t="s">
        <v>26</v>
      </c>
      <c r="D469" s="52">
        <f>D121*(1+'Calculations II'!AD$63)</f>
        <v>0</v>
      </c>
      <c r="E469" s="52">
        <f>E121*(1+'Calculations II'!AE$63)</f>
        <v>0</v>
      </c>
      <c r="F469" s="52">
        <f>F121*(1+'Calculations II'!AF$63)</f>
        <v>225791129.13401258</v>
      </c>
      <c r="G469" s="52">
        <f>G121*(1+'Calculations II'!AG$63)</f>
        <v>225791129.13401258</v>
      </c>
      <c r="H469" s="52">
        <f>H121*(1+'Calculations II'!AH$63)</f>
        <v>225791129.13401258</v>
      </c>
      <c r="I469" s="52">
        <f>I121*(1+'Calculations II'!AI$63)</f>
        <v>225791129.13401258</v>
      </c>
      <c r="J469" s="52">
        <f>J121*(1+'Calculations II'!AJ$63)</f>
        <v>225791129.13401258</v>
      </c>
      <c r="K469" s="52">
        <f>K121*(1+'Calculations II'!AK$63)</f>
        <v>225791129.13401258</v>
      </c>
      <c r="L469" s="52">
        <f>L121*(1+'Calculations II'!AL$63)</f>
        <v>225791129.13401258</v>
      </c>
      <c r="M469" s="52">
        <f>M121*(1+'Calculations II'!AM$63)</f>
        <v>225791129.13401258</v>
      </c>
      <c r="N469" s="52">
        <f>N121*(1+'Calculations II'!AN$63)</f>
        <v>225791129.13401258</v>
      </c>
      <c r="O469" s="52">
        <f>O121*(1+'Calculations II'!AO$63)</f>
        <v>225791129.13401258</v>
      </c>
      <c r="P469" s="52">
        <f>P121*(1+'Calculations II'!AP$63)</f>
        <v>225791129.13401258</v>
      </c>
      <c r="Q469" s="52">
        <f>Q121*(1+'Calculations II'!AQ$63)</f>
        <v>225791129.13401258</v>
      </c>
      <c r="R469" s="52">
        <f>R121*(1+'Calculations II'!AR$63)</f>
        <v>225791129.13401258</v>
      </c>
      <c r="S469" s="52">
        <f>S121*(1+'Calculations II'!AS$63)</f>
        <v>225791129.13401258</v>
      </c>
      <c r="T469" s="52">
        <f>T121*(1+'Calculations II'!AT$63)</f>
        <v>225791129.13401258</v>
      </c>
      <c r="U469" s="52">
        <f>U121*(1+'Calculations II'!AU$63)</f>
        <v>225791129.13401258</v>
      </c>
      <c r="V469" s="52">
        <f>V121*(1+'Calculations II'!AV$63)</f>
        <v>225791129.13401258</v>
      </c>
      <c r="W469" s="75">
        <f>W121*(1+'Calculations II'!AW$63)</f>
        <v>451582258.26802558</v>
      </c>
    </row>
    <row r="470" spans="2:23" x14ac:dyDescent="0.2">
      <c r="B470" s="288"/>
      <c r="C470" s="16" t="s">
        <v>25</v>
      </c>
      <c r="D470" s="52">
        <f>D122</f>
        <v>0</v>
      </c>
      <c r="E470" s="52">
        <f t="shared" ref="E470:W470" si="266">E122</f>
        <v>0</v>
      </c>
      <c r="F470" s="52">
        <f t="shared" si="266"/>
        <v>0</v>
      </c>
      <c r="G470" s="52">
        <f t="shared" si="266"/>
        <v>0</v>
      </c>
      <c r="H470" s="52">
        <f t="shared" si="266"/>
        <v>0</v>
      </c>
      <c r="I470" s="52">
        <f t="shared" si="266"/>
        <v>0</v>
      </c>
      <c r="J470" s="52">
        <f t="shared" si="266"/>
        <v>0</v>
      </c>
      <c r="K470" s="52">
        <f t="shared" si="266"/>
        <v>0</v>
      </c>
      <c r="L470" s="52">
        <f t="shared" si="266"/>
        <v>0</v>
      </c>
      <c r="M470" s="52">
        <f t="shared" si="266"/>
        <v>0</v>
      </c>
      <c r="N470" s="52">
        <f t="shared" si="266"/>
        <v>0</v>
      </c>
      <c r="O470" s="52">
        <f t="shared" si="266"/>
        <v>0</v>
      </c>
      <c r="P470" s="52">
        <f t="shared" si="266"/>
        <v>0</v>
      </c>
      <c r="Q470" s="52">
        <f t="shared" si="266"/>
        <v>0</v>
      </c>
      <c r="R470" s="52">
        <f t="shared" si="266"/>
        <v>0</v>
      </c>
      <c r="S470" s="52">
        <f t="shared" si="266"/>
        <v>0</v>
      </c>
      <c r="T470" s="52">
        <f t="shared" si="266"/>
        <v>0</v>
      </c>
      <c r="U470" s="52">
        <f t="shared" si="266"/>
        <v>0</v>
      </c>
      <c r="V470" s="52">
        <f t="shared" si="266"/>
        <v>0</v>
      </c>
      <c r="W470" s="75">
        <f t="shared" si="266"/>
        <v>0</v>
      </c>
    </row>
    <row r="471" spans="2:23" x14ac:dyDescent="0.2">
      <c r="B471" s="288"/>
      <c r="C471" s="16" t="s">
        <v>24</v>
      </c>
      <c r="D471" s="52">
        <f>D123</f>
        <v>0</v>
      </c>
      <c r="E471" s="52">
        <f t="shared" ref="E471:W471" si="267">E123</f>
        <v>0</v>
      </c>
      <c r="F471" s="52">
        <f t="shared" si="267"/>
        <v>0</v>
      </c>
      <c r="G471" s="52">
        <f t="shared" si="267"/>
        <v>0</v>
      </c>
      <c r="H471" s="52">
        <f t="shared" si="267"/>
        <v>0</v>
      </c>
      <c r="I471" s="52">
        <f t="shared" si="267"/>
        <v>0</v>
      </c>
      <c r="J471" s="52">
        <f t="shared" si="267"/>
        <v>0</v>
      </c>
      <c r="K471" s="52">
        <f t="shared" si="267"/>
        <v>0</v>
      </c>
      <c r="L471" s="52">
        <f t="shared" si="267"/>
        <v>0</v>
      </c>
      <c r="M471" s="52">
        <f t="shared" si="267"/>
        <v>0</v>
      </c>
      <c r="N471" s="52">
        <f t="shared" si="267"/>
        <v>0</v>
      </c>
      <c r="O471" s="52">
        <f t="shared" si="267"/>
        <v>0</v>
      </c>
      <c r="P471" s="52">
        <f t="shared" si="267"/>
        <v>0</v>
      </c>
      <c r="Q471" s="52">
        <f t="shared" si="267"/>
        <v>0</v>
      </c>
      <c r="R471" s="52">
        <f t="shared" si="267"/>
        <v>0</v>
      </c>
      <c r="S471" s="52">
        <f t="shared" si="267"/>
        <v>0</v>
      </c>
      <c r="T471" s="52">
        <f t="shared" si="267"/>
        <v>0</v>
      </c>
      <c r="U471" s="52">
        <f t="shared" si="267"/>
        <v>0</v>
      </c>
      <c r="V471" s="52">
        <f t="shared" si="267"/>
        <v>0</v>
      </c>
      <c r="W471" s="75">
        <f t="shared" si="267"/>
        <v>0</v>
      </c>
    </row>
    <row r="472" spans="2:23" ht="16" x14ac:dyDescent="0.2">
      <c r="B472" s="288" t="s">
        <v>38</v>
      </c>
      <c r="C472" s="53" t="s">
        <v>26</v>
      </c>
      <c r="D472" s="52">
        <f>D124*(1+'Calculations II'!AD$62)</f>
        <v>0</v>
      </c>
      <c r="E472" s="52">
        <f>E124*(1+'Calculations II'!AE$62)</f>
        <v>0</v>
      </c>
      <c r="F472" s="52">
        <f>F124*(1+'Calculations II'!AF$62)</f>
        <v>0</v>
      </c>
      <c r="G472" s="52">
        <f>G124*(1+'Calculations II'!AG$62)</f>
        <v>0</v>
      </c>
      <c r="H472" s="52">
        <f>H124*(1+'Calculations II'!AH$62)</f>
        <v>0</v>
      </c>
      <c r="I472" s="52">
        <f>I124*(1+'Calculations II'!AI$62)</f>
        <v>0</v>
      </c>
      <c r="J472" s="52">
        <f>J124*(1+'Calculations II'!AJ$62)</f>
        <v>0</v>
      </c>
      <c r="K472" s="52">
        <f>K124*(1+'Calculations II'!AK$62)</f>
        <v>0</v>
      </c>
      <c r="L472" s="52">
        <f>L124*(1+'Calculations II'!AL$62)</f>
        <v>0</v>
      </c>
      <c r="M472" s="52">
        <f>M124*(1+'Calculations II'!AM$62)</f>
        <v>0</v>
      </c>
      <c r="N472" s="52">
        <f>N124*(1+'Calculations II'!AN$62)</f>
        <v>0</v>
      </c>
      <c r="O472" s="52">
        <f>O124*(1+'Calculations II'!AO$62)</f>
        <v>0</v>
      </c>
      <c r="P472" s="52">
        <f>P124*(1+'Calculations II'!AP$62)</f>
        <v>0</v>
      </c>
      <c r="Q472" s="52">
        <f>Q124*(1+'Calculations II'!AQ$62)</f>
        <v>0</v>
      </c>
      <c r="R472" s="52">
        <f>R124*(1+'Calculations II'!AR$62)</f>
        <v>0</v>
      </c>
      <c r="S472" s="52">
        <f>S124*(1+'Calculations II'!AS$62)</f>
        <v>0</v>
      </c>
      <c r="T472" s="52">
        <f>T124*(1+'Calculations II'!AT$62)</f>
        <v>0</v>
      </c>
      <c r="U472" s="52">
        <f>U124*(1+'Calculations II'!AU$62)</f>
        <v>0</v>
      </c>
      <c r="V472" s="52">
        <f>V124*(1+'Calculations II'!AV$62)</f>
        <v>0</v>
      </c>
      <c r="W472" s="75">
        <f>W124*(1+'Calculations II'!AW$62)</f>
        <v>0</v>
      </c>
    </row>
    <row r="473" spans="2:23" x14ac:dyDescent="0.2">
      <c r="B473" s="288"/>
      <c r="C473" s="16" t="s">
        <v>25</v>
      </c>
      <c r="D473" s="52">
        <f>D125</f>
        <v>0</v>
      </c>
      <c r="E473" s="52">
        <f t="shared" ref="E473:W473" si="268">E125</f>
        <v>0</v>
      </c>
      <c r="F473" s="52">
        <f t="shared" si="268"/>
        <v>0</v>
      </c>
      <c r="G473" s="52">
        <f t="shared" si="268"/>
        <v>0</v>
      </c>
      <c r="H473" s="52">
        <f t="shared" si="268"/>
        <v>0</v>
      </c>
      <c r="I473" s="52">
        <f t="shared" si="268"/>
        <v>0</v>
      </c>
      <c r="J473" s="52">
        <f t="shared" si="268"/>
        <v>0</v>
      </c>
      <c r="K473" s="52">
        <f t="shared" si="268"/>
        <v>0</v>
      </c>
      <c r="L473" s="52">
        <f t="shared" si="268"/>
        <v>0</v>
      </c>
      <c r="M473" s="52">
        <f t="shared" si="268"/>
        <v>0</v>
      </c>
      <c r="N473" s="52">
        <f t="shared" si="268"/>
        <v>0</v>
      </c>
      <c r="O473" s="52">
        <f t="shared" si="268"/>
        <v>0</v>
      </c>
      <c r="P473" s="52">
        <f t="shared" si="268"/>
        <v>0</v>
      </c>
      <c r="Q473" s="52">
        <f t="shared" si="268"/>
        <v>0</v>
      </c>
      <c r="R473" s="52">
        <f t="shared" si="268"/>
        <v>0</v>
      </c>
      <c r="S473" s="52">
        <f t="shared" si="268"/>
        <v>0</v>
      </c>
      <c r="T473" s="52">
        <f t="shared" si="268"/>
        <v>0</v>
      </c>
      <c r="U473" s="52">
        <f t="shared" si="268"/>
        <v>0</v>
      </c>
      <c r="V473" s="52">
        <f t="shared" si="268"/>
        <v>0</v>
      </c>
      <c r="W473" s="75">
        <f t="shared" si="268"/>
        <v>0</v>
      </c>
    </row>
    <row r="474" spans="2:23" x14ac:dyDescent="0.2">
      <c r="B474" s="288"/>
      <c r="C474" s="16" t="s">
        <v>24</v>
      </c>
      <c r="D474" s="52">
        <f>D126</f>
        <v>0</v>
      </c>
      <c r="E474" s="52">
        <f t="shared" ref="E474:W474" si="269">E126</f>
        <v>0</v>
      </c>
      <c r="F474" s="52">
        <f t="shared" si="269"/>
        <v>0</v>
      </c>
      <c r="G474" s="52">
        <f t="shared" si="269"/>
        <v>0</v>
      </c>
      <c r="H474" s="52">
        <f t="shared" si="269"/>
        <v>0</v>
      </c>
      <c r="I474" s="52">
        <f t="shared" si="269"/>
        <v>0</v>
      </c>
      <c r="J474" s="52">
        <f t="shared" si="269"/>
        <v>0</v>
      </c>
      <c r="K474" s="52">
        <f t="shared" si="269"/>
        <v>0</v>
      </c>
      <c r="L474" s="52">
        <f t="shared" si="269"/>
        <v>0</v>
      </c>
      <c r="M474" s="52">
        <f t="shared" si="269"/>
        <v>0</v>
      </c>
      <c r="N474" s="52">
        <f t="shared" si="269"/>
        <v>0</v>
      </c>
      <c r="O474" s="52">
        <f t="shared" si="269"/>
        <v>0</v>
      </c>
      <c r="P474" s="52">
        <f t="shared" si="269"/>
        <v>0</v>
      </c>
      <c r="Q474" s="52">
        <f t="shared" si="269"/>
        <v>0</v>
      </c>
      <c r="R474" s="52">
        <f t="shared" si="269"/>
        <v>0</v>
      </c>
      <c r="S474" s="52">
        <f t="shared" si="269"/>
        <v>0</v>
      </c>
      <c r="T474" s="52">
        <f t="shared" si="269"/>
        <v>0</v>
      </c>
      <c r="U474" s="52">
        <f t="shared" si="269"/>
        <v>0</v>
      </c>
      <c r="V474" s="52">
        <f t="shared" si="269"/>
        <v>0</v>
      </c>
      <c r="W474" s="75">
        <f t="shared" si="269"/>
        <v>0</v>
      </c>
    </row>
    <row r="475" spans="2:23" ht="16" x14ac:dyDescent="0.2">
      <c r="B475" s="288" t="s">
        <v>39</v>
      </c>
      <c r="C475" s="53" t="s">
        <v>26</v>
      </c>
      <c r="D475" s="52">
        <f>D127*(1+'Calculations II'!AD$63)</f>
        <v>0</v>
      </c>
      <c r="E475" s="52">
        <f>E127*(1+'Calculations II'!AE$63)</f>
        <v>0</v>
      </c>
      <c r="F475" s="52">
        <f>F127*(1+'Calculations II'!AF$63)</f>
        <v>0</v>
      </c>
      <c r="G475" s="52">
        <f>G127*(1+'Calculations II'!AG$63)</f>
        <v>0</v>
      </c>
      <c r="H475" s="52">
        <f>H127*(1+'Calculations II'!AH$63)</f>
        <v>0</v>
      </c>
      <c r="I475" s="52">
        <f>I127*(1+'Calculations II'!AI$63)</f>
        <v>0</v>
      </c>
      <c r="J475" s="52">
        <f>J127*(1+'Calculations II'!AJ$63)</f>
        <v>0</v>
      </c>
      <c r="K475" s="52">
        <f>K127*(1+'Calculations II'!AK$63)</f>
        <v>0</v>
      </c>
      <c r="L475" s="52">
        <f>L127*(1+'Calculations II'!AL$63)</f>
        <v>0</v>
      </c>
      <c r="M475" s="52">
        <f>M127*(1+'Calculations II'!AM$63)</f>
        <v>0</v>
      </c>
      <c r="N475" s="52">
        <f>N127*(1+'Calculations II'!AN$63)</f>
        <v>0</v>
      </c>
      <c r="O475" s="52">
        <f>O127*(1+'Calculations II'!AO$63)</f>
        <v>0</v>
      </c>
      <c r="P475" s="52">
        <f>P127*(1+'Calculations II'!AP$63)</f>
        <v>0</v>
      </c>
      <c r="Q475" s="52">
        <f>Q127*(1+'Calculations II'!AQ$63)</f>
        <v>0</v>
      </c>
      <c r="R475" s="52">
        <f>R127*(1+'Calculations II'!AR$63)</f>
        <v>0</v>
      </c>
      <c r="S475" s="52">
        <f>S127*(1+'Calculations II'!AS$63)</f>
        <v>0</v>
      </c>
      <c r="T475" s="52">
        <f>T127*(1+'Calculations II'!AT$63)</f>
        <v>0</v>
      </c>
      <c r="U475" s="52">
        <f>U127*(1+'Calculations II'!AU$63)</f>
        <v>0</v>
      </c>
      <c r="V475" s="52">
        <f>V127*(1+'Calculations II'!AV$63)</f>
        <v>0</v>
      </c>
      <c r="W475" s="75">
        <f>W127*(1+'Calculations II'!AW$63)</f>
        <v>0</v>
      </c>
    </row>
    <row r="476" spans="2:23" x14ac:dyDescent="0.2">
      <c r="B476" s="288"/>
      <c r="C476" s="16" t="s">
        <v>25</v>
      </c>
      <c r="D476" s="52">
        <f>D128</f>
        <v>0</v>
      </c>
      <c r="E476" s="52">
        <f t="shared" ref="E476:W476" si="270">E128</f>
        <v>0</v>
      </c>
      <c r="F476" s="52">
        <f t="shared" si="270"/>
        <v>0</v>
      </c>
      <c r="G476" s="52">
        <f t="shared" si="270"/>
        <v>0</v>
      </c>
      <c r="H476" s="52">
        <f t="shared" si="270"/>
        <v>0</v>
      </c>
      <c r="I476" s="52">
        <f t="shared" si="270"/>
        <v>0</v>
      </c>
      <c r="J476" s="52">
        <f t="shared" si="270"/>
        <v>0</v>
      </c>
      <c r="K476" s="52">
        <f t="shared" si="270"/>
        <v>0</v>
      </c>
      <c r="L476" s="52">
        <f t="shared" si="270"/>
        <v>0</v>
      </c>
      <c r="M476" s="52">
        <f t="shared" si="270"/>
        <v>0</v>
      </c>
      <c r="N476" s="52">
        <f t="shared" si="270"/>
        <v>0</v>
      </c>
      <c r="O476" s="52">
        <f t="shared" si="270"/>
        <v>0</v>
      </c>
      <c r="P476" s="52">
        <f t="shared" si="270"/>
        <v>0</v>
      </c>
      <c r="Q476" s="52">
        <f t="shared" si="270"/>
        <v>0</v>
      </c>
      <c r="R476" s="52">
        <f t="shared" si="270"/>
        <v>0</v>
      </c>
      <c r="S476" s="52">
        <f t="shared" si="270"/>
        <v>0</v>
      </c>
      <c r="T476" s="52">
        <f t="shared" si="270"/>
        <v>0</v>
      </c>
      <c r="U476" s="52">
        <f t="shared" si="270"/>
        <v>0</v>
      </c>
      <c r="V476" s="52">
        <f t="shared" si="270"/>
        <v>0</v>
      </c>
      <c r="W476" s="75">
        <f t="shared" si="270"/>
        <v>0</v>
      </c>
    </row>
    <row r="477" spans="2:23" x14ac:dyDescent="0.2">
      <c r="B477" s="288"/>
      <c r="C477" s="16" t="s">
        <v>24</v>
      </c>
      <c r="D477" s="52">
        <f>D129</f>
        <v>0</v>
      </c>
      <c r="E477" s="52">
        <f t="shared" ref="E477:W477" si="271">E129</f>
        <v>0</v>
      </c>
      <c r="F477" s="52">
        <f t="shared" si="271"/>
        <v>0</v>
      </c>
      <c r="G477" s="52">
        <f t="shared" si="271"/>
        <v>0</v>
      </c>
      <c r="H477" s="52">
        <f t="shared" si="271"/>
        <v>0</v>
      </c>
      <c r="I477" s="52">
        <f t="shared" si="271"/>
        <v>0</v>
      </c>
      <c r="J477" s="52">
        <f t="shared" si="271"/>
        <v>0</v>
      </c>
      <c r="K477" s="52">
        <f t="shared" si="271"/>
        <v>0</v>
      </c>
      <c r="L477" s="52">
        <f t="shared" si="271"/>
        <v>0</v>
      </c>
      <c r="M477" s="52">
        <f t="shared" si="271"/>
        <v>0</v>
      </c>
      <c r="N477" s="52">
        <f t="shared" si="271"/>
        <v>0</v>
      </c>
      <c r="O477" s="52">
        <f t="shared" si="271"/>
        <v>0</v>
      </c>
      <c r="P477" s="52">
        <f t="shared" si="271"/>
        <v>0</v>
      </c>
      <c r="Q477" s="52">
        <f t="shared" si="271"/>
        <v>0</v>
      </c>
      <c r="R477" s="52">
        <f t="shared" si="271"/>
        <v>0</v>
      </c>
      <c r="S477" s="52">
        <f t="shared" si="271"/>
        <v>0</v>
      </c>
      <c r="T477" s="52">
        <f t="shared" si="271"/>
        <v>0</v>
      </c>
      <c r="U477" s="52">
        <f t="shared" si="271"/>
        <v>0</v>
      </c>
      <c r="V477" s="52">
        <f t="shared" si="271"/>
        <v>0</v>
      </c>
      <c r="W477" s="75">
        <f t="shared" si="271"/>
        <v>0</v>
      </c>
    </row>
    <row r="478" spans="2:23" ht="16" x14ac:dyDescent="0.2">
      <c r="B478" s="288" t="s">
        <v>40</v>
      </c>
      <c r="C478" s="53" t="s">
        <v>26</v>
      </c>
      <c r="D478" s="52">
        <f>D130*(1+'Calculations II'!AD$62)</f>
        <v>0</v>
      </c>
      <c r="E478" s="52">
        <f>E130*(1+'Calculations II'!AE$62)</f>
        <v>0</v>
      </c>
      <c r="F478" s="52">
        <f>F130*(1+'Calculations II'!AF$62)</f>
        <v>0</v>
      </c>
      <c r="G478" s="52">
        <f>G130*(1+'Calculations II'!AG$62)</f>
        <v>0</v>
      </c>
      <c r="H478" s="52">
        <f>H130*(1+'Calculations II'!AH$62)</f>
        <v>0</v>
      </c>
      <c r="I478" s="52">
        <f>I130*(1+'Calculations II'!AI$62)</f>
        <v>0</v>
      </c>
      <c r="J478" s="52">
        <f>J130*(1+'Calculations II'!AJ$62)</f>
        <v>0</v>
      </c>
      <c r="K478" s="52">
        <f>K130*(1+'Calculations II'!AK$62)</f>
        <v>0</v>
      </c>
      <c r="L478" s="52">
        <f>L130*(1+'Calculations II'!AL$62)</f>
        <v>0</v>
      </c>
      <c r="M478" s="52">
        <f>M130*(1+'Calculations II'!AM$62)</f>
        <v>0</v>
      </c>
      <c r="N478" s="52">
        <f>N130*(1+'Calculations II'!AN$62)</f>
        <v>0</v>
      </c>
      <c r="O478" s="52">
        <f>O130*(1+'Calculations II'!AO$62)</f>
        <v>0</v>
      </c>
      <c r="P478" s="52">
        <f>P130*(1+'Calculations II'!AP$62)</f>
        <v>0</v>
      </c>
      <c r="Q478" s="52">
        <f>Q130*(1+'Calculations II'!AQ$62)</f>
        <v>0</v>
      </c>
      <c r="R478" s="52">
        <f>R130*(1+'Calculations II'!AR$62)</f>
        <v>0</v>
      </c>
      <c r="S478" s="52">
        <f>S130*(1+'Calculations II'!AS$62)</f>
        <v>0</v>
      </c>
      <c r="T478" s="52">
        <f>T130*(1+'Calculations II'!AT$62)</f>
        <v>0</v>
      </c>
      <c r="U478" s="52">
        <f>U130*(1+'Calculations II'!AU$62)</f>
        <v>0</v>
      </c>
      <c r="V478" s="52">
        <f>V130*(1+'Calculations II'!AV$62)</f>
        <v>0</v>
      </c>
      <c r="W478" s="75">
        <f>W130*(1+'Calculations II'!AW$62)</f>
        <v>0</v>
      </c>
    </row>
    <row r="479" spans="2:23" x14ac:dyDescent="0.2">
      <c r="B479" s="288"/>
      <c r="C479" s="16" t="s">
        <v>25</v>
      </c>
      <c r="D479" s="52">
        <f>D131</f>
        <v>0</v>
      </c>
      <c r="E479" s="52">
        <f t="shared" ref="E479:W479" si="272">E131</f>
        <v>0</v>
      </c>
      <c r="F479" s="52">
        <f t="shared" si="272"/>
        <v>0</v>
      </c>
      <c r="G479" s="52">
        <f t="shared" si="272"/>
        <v>0</v>
      </c>
      <c r="H479" s="52">
        <f t="shared" si="272"/>
        <v>0</v>
      </c>
      <c r="I479" s="52">
        <f t="shared" si="272"/>
        <v>0</v>
      </c>
      <c r="J479" s="52">
        <f t="shared" si="272"/>
        <v>0</v>
      </c>
      <c r="K479" s="52">
        <f t="shared" si="272"/>
        <v>0</v>
      </c>
      <c r="L479" s="52">
        <f t="shared" si="272"/>
        <v>0</v>
      </c>
      <c r="M479" s="52">
        <f t="shared" si="272"/>
        <v>0</v>
      </c>
      <c r="N479" s="52">
        <f t="shared" si="272"/>
        <v>0</v>
      </c>
      <c r="O479" s="52">
        <f t="shared" si="272"/>
        <v>0</v>
      </c>
      <c r="P479" s="52">
        <f t="shared" si="272"/>
        <v>0</v>
      </c>
      <c r="Q479" s="52">
        <f t="shared" si="272"/>
        <v>0</v>
      </c>
      <c r="R479" s="52">
        <f t="shared" si="272"/>
        <v>0</v>
      </c>
      <c r="S479" s="52">
        <f t="shared" si="272"/>
        <v>0</v>
      </c>
      <c r="T479" s="52">
        <f t="shared" si="272"/>
        <v>0</v>
      </c>
      <c r="U479" s="52">
        <f t="shared" si="272"/>
        <v>0</v>
      </c>
      <c r="V479" s="52">
        <f t="shared" si="272"/>
        <v>0</v>
      </c>
      <c r="W479" s="75">
        <f t="shared" si="272"/>
        <v>0</v>
      </c>
    </row>
    <row r="480" spans="2:23" x14ac:dyDescent="0.2">
      <c r="B480" s="288"/>
      <c r="C480" s="16" t="s">
        <v>24</v>
      </c>
      <c r="D480" s="52">
        <f>D132</f>
        <v>0</v>
      </c>
      <c r="E480" s="52">
        <f t="shared" ref="E480:W480" si="273">E132</f>
        <v>0</v>
      </c>
      <c r="F480" s="52">
        <f t="shared" si="273"/>
        <v>0</v>
      </c>
      <c r="G480" s="52">
        <f t="shared" si="273"/>
        <v>0</v>
      </c>
      <c r="H480" s="52">
        <f t="shared" si="273"/>
        <v>0</v>
      </c>
      <c r="I480" s="52">
        <f t="shared" si="273"/>
        <v>0</v>
      </c>
      <c r="J480" s="52">
        <f t="shared" si="273"/>
        <v>0</v>
      </c>
      <c r="K480" s="52">
        <f t="shared" si="273"/>
        <v>0</v>
      </c>
      <c r="L480" s="52">
        <f t="shared" si="273"/>
        <v>0</v>
      </c>
      <c r="M480" s="52">
        <f t="shared" si="273"/>
        <v>0</v>
      </c>
      <c r="N480" s="52">
        <f t="shared" si="273"/>
        <v>0</v>
      </c>
      <c r="O480" s="52">
        <f t="shared" si="273"/>
        <v>0</v>
      </c>
      <c r="P480" s="52">
        <f t="shared" si="273"/>
        <v>0</v>
      </c>
      <c r="Q480" s="52">
        <f t="shared" si="273"/>
        <v>0</v>
      </c>
      <c r="R480" s="52">
        <f t="shared" si="273"/>
        <v>0</v>
      </c>
      <c r="S480" s="52">
        <f t="shared" si="273"/>
        <v>0</v>
      </c>
      <c r="T480" s="52">
        <f t="shared" si="273"/>
        <v>0</v>
      </c>
      <c r="U480" s="52">
        <f t="shared" si="273"/>
        <v>0</v>
      </c>
      <c r="V480" s="52">
        <f t="shared" si="273"/>
        <v>0</v>
      </c>
      <c r="W480" s="75">
        <f t="shared" si="273"/>
        <v>0</v>
      </c>
    </row>
    <row r="481" spans="2:23" ht="16" x14ac:dyDescent="0.2">
      <c r="B481" s="288" t="s">
        <v>41</v>
      </c>
      <c r="C481" s="53" t="s">
        <v>26</v>
      </c>
      <c r="D481" s="52">
        <f>D133*(1+'Calculations II'!AD$63)</f>
        <v>0</v>
      </c>
      <c r="E481" s="52">
        <f>E133*(1+'Calculations II'!AE$63)</f>
        <v>0</v>
      </c>
      <c r="F481" s="52">
        <f>F133*(1+'Calculations II'!AF$63)</f>
        <v>0</v>
      </c>
      <c r="G481" s="52">
        <f>G133*(1+'Calculations II'!AG$63)</f>
        <v>0</v>
      </c>
      <c r="H481" s="52">
        <f>H133*(1+'Calculations II'!AH$63)</f>
        <v>0</v>
      </c>
      <c r="I481" s="52">
        <f>I133*(1+'Calculations II'!AI$63)</f>
        <v>0</v>
      </c>
      <c r="J481" s="52">
        <f>J133*(1+'Calculations II'!AJ$63)</f>
        <v>0</v>
      </c>
      <c r="K481" s="52">
        <f>K133*(1+'Calculations II'!AK$63)</f>
        <v>0</v>
      </c>
      <c r="L481" s="52">
        <f>L133*(1+'Calculations II'!AL$63)</f>
        <v>0</v>
      </c>
      <c r="M481" s="52">
        <f>M133*(1+'Calculations II'!AM$63)</f>
        <v>0</v>
      </c>
      <c r="N481" s="52">
        <f>N133*(1+'Calculations II'!AN$63)</f>
        <v>0</v>
      </c>
      <c r="O481" s="52">
        <f>O133*(1+'Calculations II'!AO$63)</f>
        <v>0</v>
      </c>
      <c r="P481" s="52">
        <f>P133*(1+'Calculations II'!AP$63)</f>
        <v>0</v>
      </c>
      <c r="Q481" s="52">
        <f>Q133*(1+'Calculations II'!AQ$63)</f>
        <v>0</v>
      </c>
      <c r="R481" s="52">
        <f>R133*(1+'Calculations II'!AR$63)</f>
        <v>0</v>
      </c>
      <c r="S481" s="52">
        <f>S133*(1+'Calculations II'!AS$63)</f>
        <v>0</v>
      </c>
      <c r="T481" s="52">
        <f>T133*(1+'Calculations II'!AT$63)</f>
        <v>0</v>
      </c>
      <c r="U481" s="52">
        <f>U133*(1+'Calculations II'!AU$63)</f>
        <v>0</v>
      </c>
      <c r="V481" s="52">
        <f>V133*(1+'Calculations II'!AV$63)</f>
        <v>0</v>
      </c>
      <c r="W481" s="75">
        <f>W133*(1+'Calculations II'!AW$63)</f>
        <v>0</v>
      </c>
    </row>
    <row r="482" spans="2:23" x14ac:dyDescent="0.2">
      <c r="B482" s="288"/>
      <c r="C482" s="16" t="s">
        <v>25</v>
      </c>
      <c r="D482" s="52">
        <f>D134</f>
        <v>0</v>
      </c>
      <c r="E482" s="52">
        <f t="shared" ref="E482:W482" si="274">E134</f>
        <v>0</v>
      </c>
      <c r="F482" s="52">
        <f t="shared" si="274"/>
        <v>0</v>
      </c>
      <c r="G482" s="52">
        <f t="shared" si="274"/>
        <v>0</v>
      </c>
      <c r="H482" s="52">
        <f t="shared" si="274"/>
        <v>0</v>
      </c>
      <c r="I482" s="52">
        <f t="shared" si="274"/>
        <v>0</v>
      </c>
      <c r="J482" s="52">
        <f t="shared" si="274"/>
        <v>0</v>
      </c>
      <c r="K482" s="52">
        <f t="shared" si="274"/>
        <v>0</v>
      </c>
      <c r="L482" s="52">
        <f t="shared" si="274"/>
        <v>0</v>
      </c>
      <c r="M482" s="52">
        <f t="shared" si="274"/>
        <v>0</v>
      </c>
      <c r="N482" s="52">
        <f t="shared" si="274"/>
        <v>0</v>
      </c>
      <c r="O482" s="52">
        <f t="shared" si="274"/>
        <v>0</v>
      </c>
      <c r="P482" s="52">
        <f t="shared" si="274"/>
        <v>0</v>
      </c>
      <c r="Q482" s="52">
        <f t="shared" si="274"/>
        <v>0</v>
      </c>
      <c r="R482" s="52">
        <f t="shared" si="274"/>
        <v>0</v>
      </c>
      <c r="S482" s="52">
        <f t="shared" si="274"/>
        <v>0</v>
      </c>
      <c r="T482" s="52">
        <f t="shared" si="274"/>
        <v>0</v>
      </c>
      <c r="U482" s="52">
        <f t="shared" si="274"/>
        <v>0</v>
      </c>
      <c r="V482" s="52">
        <f t="shared" si="274"/>
        <v>0</v>
      </c>
      <c r="W482" s="75">
        <f t="shared" si="274"/>
        <v>0</v>
      </c>
    </row>
    <row r="483" spans="2:23" x14ac:dyDescent="0.2">
      <c r="B483" s="288"/>
      <c r="C483" s="16" t="s">
        <v>24</v>
      </c>
      <c r="D483" s="52">
        <f>D135</f>
        <v>0</v>
      </c>
      <c r="E483" s="52">
        <f t="shared" ref="E483:W483" si="275">E135</f>
        <v>0</v>
      </c>
      <c r="F483" s="52">
        <f t="shared" si="275"/>
        <v>0</v>
      </c>
      <c r="G483" s="52">
        <f t="shared" si="275"/>
        <v>0</v>
      </c>
      <c r="H483" s="52">
        <f t="shared" si="275"/>
        <v>0</v>
      </c>
      <c r="I483" s="52">
        <f t="shared" si="275"/>
        <v>0</v>
      </c>
      <c r="J483" s="52">
        <f t="shared" si="275"/>
        <v>0</v>
      </c>
      <c r="K483" s="52">
        <f t="shared" si="275"/>
        <v>0</v>
      </c>
      <c r="L483" s="52">
        <f t="shared" si="275"/>
        <v>0</v>
      </c>
      <c r="M483" s="52">
        <f t="shared" si="275"/>
        <v>0</v>
      </c>
      <c r="N483" s="52">
        <f t="shared" si="275"/>
        <v>0</v>
      </c>
      <c r="O483" s="52">
        <f t="shared" si="275"/>
        <v>0</v>
      </c>
      <c r="P483" s="52">
        <f t="shared" si="275"/>
        <v>0</v>
      </c>
      <c r="Q483" s="52">
        <f t="shared" si="275"/>
        <v>0</v>
      </c>
      <c r="R483" s="52">
        <f t="shared" si="275"/>
        <v>0</v>
      </c>
      <c r="S483" s="52">
        <f t="shared" si="275"/>
        <v>0</v>
      </c>
      <c r="T483" s="52">
        <f t="shared" si="275"/>
        <v>0</v>
      </c>
      <c r="U483" s="52">
        <f t="shared" si="275"/>
        <v>0</v>
      </c>
      <c r="V483" s="52">
        <f t="shared" si="275"/>
        <v>0</v>
      </c>
      <c r="W483" s="75">
        <f t="shared" si="275"/>
        <v>0</v>
      </c>
    </row>
    <row r="484" spans="2:23" ht="16" x14ac:dyDescent="0.2">
      <c r="B484" s="288" t="s">
        <v>42</v>
      </c>
      <c r="C484" s="53" t="s">
        <v>26</v>
      </c>
      <c r="D484" s="52">
        <f>D136*(1+'Calculations II'!AD$62)</f>
        <v>0</v>
      </c>
      <c r="E484" s="52">
        <f>E136*(1+'Calculations II'!AE$62)</f>
        <v>0</v>
      </c>
      <c r="F484" s="52">
        <f>F136*(1+'Calculations II'!AF$62)</f>
        <v>0</v>
      </c>
      <c r="G484" s="52">
        <f>G136*(1+'Calculations II'!AG$62)</f>
        <v>0</v>
      </c>
      <c r="H484" s="52">
        <f>H136*(1+'Calculations II'!AH$62)</f>
        <v>0</v>
      </c>
      <c r="I484" s="52">
        <f>I136*(1+'Calculations II'!AI$62)</f>
        <v>0</v>
      </c>
      <c r="J484" s="52">
        <f>J136*(1+'Calculations II'!AJ$62)</f>
        <v>0</v>
      </c>
      <c r="K484" s="52">
        <f>K136*(1+'Calculations II'!AK$62)</f>
        <v>0</v>
      </c>
      <c r="L484" s="52">
        <f>L136*(1+'Calculations II'!AL$62)</f>
        <v>0</v>
      </c>
      <c r="M484" s="52">
        <f>M136*(1+'Calculations II'!AM$62)</f>
        <v>0</v>
      </c>
      <c r="N484" s="52">
        <f>N136*(1+'Calculations II'!AN$62)</f>
        <v>0</v>
      </c>
      <c r="O484" s="52">
        <f>O136*(1+'Calculations II'!AO$62)</f>
        <v>0</v>
      </c>
      <c r="P484" s="52">
        <f>P136*(1+'Calculations II'!AP$62)</f>
        <v>0</v>
      </c>
      <c r="Q484" s="52">
        <f>Q136*(1+'Calculations II'!AQ$62)</f>
        <v>0</v>
      </c>
      <c r="R484" s="52">
        <f>R136*(1+'Calculations II'!AR$62)</f>
        <v>0</v>
      </c>
      <c r="S484" s="52">
        <f>S136*(1+'Calculations II'!AS$62)</f>
        <v>0</v>
      </c>
      <c r="T484" s="52">
        <f>T136*(1+'Calculations II'!AT$62)</f>
        <v>0</v>
      </c>
      <c r="U484" s="52">
        <f>U136*(1+'Calculations II'!AU$62)</f>
        <v>0</v>
      </c>
      <c r="V484" s="52">
        <f>V136*(1+'Calculations II'!AV$62)</f>
        <v>0</v>
      </c>
      <c r="W484" s="75">
        <f>W136*(1+'Calculations II'!AW$62)</f>
        <v>0</v>
      </c>
    </row>
    <row r="485" spans="2:23" x14ac:dyDescent="0.2">
      <c r="B485" s="288"/>
      <c r="C485" s="16" t="s">
        <v>25</v>
      </c>
      <c r="D485" s="52">
        <f>D137</f>
        <v>0</v>
      </c>
      <c r="E485" s="52">
        <f t="shared" ref="E485:W485" si="276">E137</f>
        <v>0</v>
      </c>
      <c r="F485" s="52">
        <f t="shared" si="276"/>
        <v>0</v>
      </c>
      <c r="G485" s="52">
        <f t="shared" si="276"/>
        <v>0</v>
      </c>
      <c r="H485" s="52">
        <f t="shared" si="276"/>
        <v>0</v>
      </c>
      <c r="I485" s="52">
        <f t="shared" si="276"/>
        <v>0</v>
      </c>
      <c r="J485" s="52">
        <f t="shared" si="276"/>
        <v>0</v>
      </c>
      <c r="K485" s="52">
        <f t="shared" si="276"/>
        <v>0</v>
      </c>
      <c r="L485" s="52">
        <f t="shared" si="276"/>
        <v>0</v>
      </c>
      <c r="M485" s="52">
        <f t="shared" si="276"/>
        <v>0</v>
      </c>
      <c r="N485" s="52">
        <f t="shared" si="276"/>
        <v>0</v>
      </c>
      <c r="O485" s="52">
        <f t="shared" si="276"/>
        <v>0</v>
      </c>
      <c r="P485" s="52">
        <f t="shared" si="276"/>
        <v>0</v>
      </c>
      <c r="Q485" s="52">
        <f t="shared" si="276"/>
        <v>0</v>
      </c>
      <c r="R485" s="52">
        <f t="shared" si="276"/>
        <v>0</v>
      </c>
      <c r="S485" s="52">
        <f t="shared" si="276"/>
        <v>0</v>
      </c>
      <c r="T485" s="52">
        <f t="shared" si="276"/>
        <v>0</v>
      </c>
      <c r="U485" s="52">
        <f t="shared" si="276"/>
        <v>0</v>
      </c>
      <c r="V485" s="52">
        <f t="shared" si="276"/>
        <v>0</v>
      </c>
      <c r="W485" s="75">
        <f t="shared" si="276"/>
        <v>0</v>
      </c>
    </row>
    <row r="486" spans="2:23" x14ac:dyDescent="0.2">
      <c r="B486" s="288"/>
      <c r="C486" s="16" t="s">
        <v>24</v>
      </c>
      <c r="D486" s="52">
        <f>D138</f>
        <v>0</v>
      </c>
      <c r="E486" s="52">
        <f t="shared" ref="E486:W486" si="277">E138</f>
        <v>0</v>
      </c>
      <c r="F486" s="52">
        <f t="shared" si="277"/>
        <v>0</v>
      </c>
      <c r="G486" s="52">
        <f t="shared" si="277"/>
        <v>0</v>
      </c>
      <c r="H486" s="52">
        <f t="shared" si="277"/>
        <v>0</v>
      </c>
      <c r="I486" s="52">
        <f t="shared" si="277"/>
        <v>0</v>
      </c>
      <c r="J486" s="52">
        <f t="shared" si="277"/>
        <v>0</v>
      </c>
      <c r="K486" s="52">
        <f t="shared" si="277"/>
        <v>0</v>
      </c>
      <c r="L486" s="52">
        <f t="shared" si="277"/>
        <v>0</v>
      </c>
      <c r="M486" s="52">
        <f t="shared" si="277"/>
        <v>0</v>
      </c>
      <c r="N486" s="52">
        <f t="shared" si="277"/>
        <v>0</v>
      </c>
      <c r="O486" s="52">
        <f t="shared" si="277"/>
        <v>0</v>
      </c>
      <c r="P486" s="52">
        <f t="shared" si="277"/>
        <v>0</v>
      </c>
      <c r="Q486" s="52">
        <f t="shared" si="277"/>
        <v>0</v>
      </c>
      <c r="R486" s="52">
        <f t="shared" si="277"/>
        <v>0</v>
      </c>
      <c r="S486" s="52">
        <f t="shared" si="277"/>
        <v>0</v>
      </c>
      <c r="T486" s="52">
        <f t="shared" si="277"/>
        <v>0</v>
      </c>
      <c r="U486" s="52">
        <f t="shared" si="277"/>
        <v>0</v>
      </c>
      <c r="V486" s="52">
        <f t="shared" si="277"/>
        <v>0</v>
      </c>
      <c r="W486" s="75">
        <f t="shared" si="277"/>
        <v>0</v>
      </c>
    </row>
    <row r="487" spans="2:23" ht="16" x14ac:dyDescent="0.2">
      <c r="B487" s="288" t="s">
        <v>43</v>
      </c>
      <c r="C487" s="53" t="s">
        <v>26</v>
      </c>
      <c r="D487" s="52">
        <f>D139*(1+'Calculations II'!AD$63)</f>
        <v>0</v>
      </c>
      <c r="E487" s="52">
        <f>E139*(1+'Calculations II'!AE$63)</f>
        <v>0</v>
      </c>
      <c r="F487" s="52">
        <f>F139*(1+'Calculations II'!AF$63)</f>
        <v>0</v>
      </c>
      <c r="G487" s="52">
        <f>G139*(1+'Calculations II'!AG$63)</f>
        <v>0</v>
      </c>
      <c r="H487" s="52">
        <f>H139*(1+'Calculations II'!AH$63)</f>
        <v>0</v>
      </c>
      <c r="I487" s="52">
        <f>I139*(1+'Calculations II'!AI$63)</f>
        <v>0</v>
      </c>
      <c r="J487" s="52">
        <f>J139*(1+'Calculations II'!AJ$63)</f>
        <v>0</v>
      </c>
      <c r="K487" s="52">
        <f>K139*(1+'Calculations II'!AK$63)</f>
        <v>0</v>
      </c>
      <c r="L487" s="52">
        <f>L139*(1+'Calculations II'!AL$63)</f>
        <v>0</v>
      </c>
      <c r="M487" s="52">
        <f>M139*(1+'Calculations II'!AM$63)</f>
        <v>0</v>
      </c>
      <c r="N487" s="52">
        <f>N139*(1+'Calculations II'!AN$63)</f>
        <v>0</v>
      </c>
      <c r="O487" s="52">
        <f>O139*(1+'Calculations II'!AO$63)</f>
        <v>0</v>
      </c>
      <c r="P487" s="52">
        <f>P139*(1+'Calculations II'!AP$63)</f>
        <v>0</v>
      </c>
      <c r="Q487" s="52">
        <f>Q139*(1+'Calculations II'!AQ$63)</f>
        <v>0</v>
      </c>
      <c r="R487" s="52">
        <f>R139*(1+'Calculations II'!AR$63)</f>
        <v>0</v>
      </c>
      <c r="S487" s="52">
        <f>S139*(1+'Calculations II'!AS$63)</f>
        <v>0</v>
      </c>
      <c r="T487" s="52">
        <f>T139*(1+'Calculations II'!AT$63)</f>
        <v>0</v>
      </c>
      <c r="U487" s="52">
        <f>U139*(1+'Calculations II'!AU$63)</f>
        <v>0</v>
      </c>
      <c r="V487" s="52">
        <f>V139*(1+'Calculations II'!AV$63)</f>
        <v>0</v>
      </c>
      <c r="W487" s="75">
        <f>W139*(1+'Calculations II'!AW$63)</f>
        <v>0</v>
      </c>
    </row>
    <row r="488" spans="2:23" x14ac:dyDescent="0.2">
      <c r="B488" s="288"/>
      <c r="C488" s="16" t="s">
        <v>25</v>
      </c>
      <c r="D488" s="52">
        <f>D140</f>
        <v>0</v>
      </c>
      <c r="E488" s="52">
        <f t="shared" ref="E488:W488" si="278">E140</f>
        <v>0</v>
      </c>
      <c r="F488" s="52">
        <f t="shared" si="278"/>
        <v>0</v>
      </c>
      <c r="G488" s="52">
        <f t="shared" si="278"/>
        <v>0</v>
      </c>
      <c r="H488" s="52">
        <f t="shared" si="278"/>
        <v>0</v>
      </c>
      <c r="I488" s="52">
        <f t="shared" si="278"/>
        <v>0</v>
      </c>
      <c r="J488" s="52">
        <f t="shared" si="278"/>
        <v>0</v>
      </c>
      <c r="K488" s="52">
        <f t="shared" si="278"/>
        <v>0</v>
      </c>
      <c r="L488" s="52">
        <f t="shared" si="278"/>
        <v>0</v>
      </c>
      <c r="M488" s="52">
        <f t="shared" si="278"/>
        <v>0</v>
      </c>
      <c r="N488" s="52">
        <f t="shared" si="278"/>
        <v>0</v>
      </c>
      <c r="O488" s="52">
        <f t="shared" si="278"/>
        <v>0</v>
      </c>
      <c r="P488" s="52">
        <f t="shared" si="278"/>
        <v>0</v>
      </c>
      <c r="Q488" s="52">
        <f t="shared" si="278"/>
        <v>0</v>
      </c>
      <c r="R488" s="52">
        <f t="shared" si="278"/>
        <v>0</v>
      </c>
      <c r="S488" s="52">
        <f t="shared" si="278"/>
        <v>0</v>
      </c>
      <c r="T488" s="52">
        <f t="shared" si="278"/>
        <v>0</v>
      </c>
      <c r="U488" s="52">
        <f t="shared" si="278"/>
        <v>0</v>
      </c>
      <c r="V488" s="52">
        <f t="shared" si="278"/>
        <v>0</v>
      </c>
      <c r="W488" s="75">
        <f t="shared" si="278"/>
        <v>0</v>
      </c>
    </row>
    <row r="489" spans="2:23" x14ac:dyDescent="0.2">
      <c r="B489" s="288"/>
      <c r="C489" s="16" t="s">
        <v>24</v>
      </c>
      <c r="D489" s="52">
        <f>D141</f>
        <v>0</v>
      </c>
      <c r="E489" s="52">
        <f t="shared" ref="E489:W489" si="279">E141</f>
        <v>0</v>
      </c>
      <c r="F489" s="52">
        <f t="shared" si="279"/>
        <v>0</v>
      </c>
      <c r="G489" s="52">
        <f t="shared" si="279"/>
        <v>0</v>
      </c>
      <c r="H489" s="52">
        <f t="shared" si="279"/>
        <v>0</v>
      </c>
      <c r="I489" s="52">
        <f t="shared" si="279"/>
        <v>0</v>
      </c>
      <c r="J489" s="52">
        <f t="shared" si="279"/>
        <v>0</v>
      </c>
      <c r="K489" s="52">
        <f t="shared" si="279"/>
        <v>0</v>
      </c>
      <c r="L489" s="52">
        <f t="shared" si="279"/>
        <v>0</v>
      </c>
      <c r="M489" s="52">
        <f t="shared" si="279"/>
        <v>0</v>
      </c>
      <c r="N489" s="52">
        <f t="shared" si="279"/>
        <v>0</v>
      </c>
      <c r="O489" s="52">
        <f t="shared" si="279"/>
        <v>0</v>
      </c>
      <c r="P489" s="52">
        <f t="shared" si="279"/>
        <v>0</v>
      </c>
      <c r="Q489" s="52">
        <f t="shared" si="279"/>
        <v>0</v>
      </c>
      <c r="R489" s="52">
        <f t="shared" si="279"/>
        <v>0</v>
      </c>
      <c r="S489" s="52">
        <f t="shared" si="279"/>
        <v>0</v>
      </c>
      <c r="T489" s="52">
        <f t="shared" si="279"/>
        <v>0</v>
      </c>
      <c r="U489" s="52">
        <f t="shared" si="279"/>
        <v>0</v>
      </c>
      <c r="V489" s="52">
        <f t="shared" si="279"/>
        <v>0</v>
      </c>
      <c r="W489" s="75">
        <f t="shared" si="279"/>
        <v>0</v>
      </c>
    </row>
    <row r="490" spans="2:23" ht="16" x14ac:dyDescent="0.2">
      <c r="B490" s="288" t="s">
        <v>44</v>
      </c>
      <c r="C490" s="53" t="s">
        <v>26</v>
      </c>
      <c r="D490" s="52">
        <f>D142*(1+'Calculations II'!AD$62)</f>
        <v>0</v>
      </c>
      <c r="E490" s="52">
        <f>E142*(1+'Calculations II'!AE$62)</f>
        <v>0</v>
      </c>
      <c r="F490" s="52">
        <f>F142*(1+'Calculations II'!AF$62)</f>
        <v>0</v>
      </c>
      <c r="G490" s="52">
        <f>G142*(1+'Calculations II'!AG$62)</f>
        <v>0</v>
      </c>
      <c r="H490" s="52">
        <f>H142*(1+'Calculations II'!AH$62)</f>
        <v>0</v>
      </c>
      <c r="I490" s="52">
        <f>I142*(1+'Calculations II'!AI$62)</f>
        <v>0</v>
      </c>
      <c r="J490" s="52">
        <f>J142*(1+'Calculations II'!AJ$62)</f>
        <v>0</v>
      </c>
      <c r="K490" s="52">
        <f>K142*(1+'Calculations II'!AK$62)</f>
        <v>0</v>
      </c>
      <c r="L490" s="52">
        <f>L142*(1+'Calculations II'!AL$62)</f>
        <v>0</v>
      </c>
      <c r="M490" s="52">
        <f>M142*(1+'Calculations II'!AM$62)</f>
        <v>0</v>
      </c>
      <c r="N490" s="52">
        <f>N142*(1+'Calculations II'!AN$62)</f>
        <v>0</v>
      </c>
      <c r="O490" s="52">
        <f>O142*(1+'Calculations II'!AO$62)</f>
        <v>0</v>
      </c>
      <c r="P490" s="52">
        <f>P142*(1+'Calculations II'!AP$62)</f>
        <v>0</v>
      </c>
      <c r="Q490" s="52">
        <f>Q142*(1+'Calculations II'!AQ$62)</f>
        <v>0</v>
      </c>
      <c r="R490" s="52">
        <f>R142*(1+'Calculations II'!AR$62)</f>
        <v>0</v>
      </c>
      <c r="S490" s="52">
        <f>S142*(1+'Calculations II'!AS$62)</f>
        <v>0</v>
      </c>
      <c r="T490" s="52">
        <f>T142*(1+'Calculations II'!AT$62)</f>
        <v>0</v>
      </c>
      <c r="U490" s="52">
        <f>U142*(1+'Calculations II'!AU$62)</f>
        <v>0</v>
      </c>
      <c r="V490" s="52">
        <f>V142*(1+'Calculations II'!AV$62)</f>
        <v>0</v>
      </c>
      <c r="W490" s="75">
        <f>W142*(1+'Calculations II'!AW$62)</f>
        <v>0</v>
      </c>
    </row>
    <row r="491" spans="2:23" x14ac:dyDescent="0.2">
      <c r="B491" s="288"/>
      <c r="C491" s="16" t="s">
        <v>25</v>
      </c>
      <c r="D491" s="52">
        <f>D143</f>
        <v>0</v>
      </c>
      <c r="E491" s="52">
        <f t="shared" ref="E491:W491" si="280">E143</f>
        <v>0</v>
      </c>
      <c r="F491" s="52">
        <f t="shared" si="280"/>
        <v>0</v>
      </c>
      <c r="G491" s="52">
        <f t="shared" si="280"/>
        <v>0</v>
      </c>
      <c r="H491" s="52">
        <f t="shared" si="280"/>
        <v>0</v>
      </c>
      <c r="I491" s="52">
        <f t="shared" si="280"/>
        <v>0</v>
      </c>
      <c r="J491" s="52">
        <f t="shared" si="280"/>
        <v>0</v>
      </c>
      <c r="K491" s="52">
        <f t="shared" si="280"/>
        <v>0</v>
      </c>
      <c r="L491" s="52">
        <f t="shared" si="280"/>
        <v>0</v>
      </c>
      <c r="M491" s="52">
        <f t="shared" si="280"/>
        <v>0</v>
      </c>
      <c r="N491" s="52">
        <f t="shared" si="280"/>
        <v>0</v>
      </c>
      <c r="O491" s="52">
        <f t="shared" si="280"/>
        <v>0</v>
      </c>
      <c r="P491" s="52">
        <f t="shared" si="280"/>
        <v>0</v>
      </c>
      <c r="Q491" s="52">
        <f t="shared" si="280"/>
        <v>0</v>
      </c>
      <c r="R491" s="52">
        <f t="shared" si="280"/>
        <v>0</v>
      </c>
      <c r="S491" s="52">
        <f t="shared" si="280"/>
        <v>0</v>
      </c>
      <c r="T491" s="52">
        <f t="shared" si="280"/>
        <v>0</v>
      </c>
      <c r="U491" s="52">
        <f t="shared" si="280"/>
        <v>0</v>
      </c>
      <c r="V491" s="52">
        <f t="shared" si="280"/>
        <v>0</v>
      </c>
      <c r="W491" s="75">
        <f t="shared" si="280"/>
        <v>0</v>
      </c>
    </row>
    <row r="492" spans="2:23" x14ac:dyDescent="0.2">
      <c r="B492" s="288"/>
      <c r="C492" s="16" t="s">
        <v>24</v>
      </c>
      <c r="D492" s="52">
        <f>D144</f>
        <v>0</v>
      </c>
      <c r="E492" s="52">
        <f t="shared" ref="E492:W492" si="281">E144</f>
        <v>0</v>
      </c>
      <c r="F492" s="52">
        <f t="shared" si="281"/>
        <v>0</v>
      </c>
      <c r="G492" s="52">
        <f t="shared" si="281"/>
        <v>0</v>
      </c>
      <c r="H492" s="52">
        <f t="shared" si="281"/>
        <v>0</v>
      </c>
      <c r="I492" s="52">
        <f t="shared" si="281"/>
        <v>0</v>
      </c>
      <c r="J492" s="52">
        <f t="shared" si="281"/>
        <v>0</v>
      </c>
      <c r="K492" s="52">
        <f t="shared" si="281"/>
        <v>0</v>
      </c>
      <c r="L492" s="52">
        <f t="shared" si="281"/>
        <v>0</v>
      </c>
      <c r="M492" s="52">
        <f t="shared" si="281"/>
        <v>0</v>
      </c>
      <c r="N492" s="52">
        <f t="shared" si="281"/>
        <v>0</v>
      </c>
      <c r="O492" s="52">
        <f t="shared" si="281"/>
        <v>0</v>
      </c>
      <c r="P492" s="52">
        <f t="shared" si="281"/>
        <v>0</v>
      </c>
      <c r="Q492" s="52">
        <f t="shared" si="281"/>
        <v>0</v>
      </c>
      <c r="R492" s="52">
        <f t="shared" si="281"/>
        <v>0</v>
      </c>
      <c r="S492" s="52">
        <f t="shared" si="281"/>
        <v>0</v>
      </c>
      <c r="T492" s="52">
        <f t="shared" si="281"/>
        <v>0</v>
      </c>
      <c r="U492" s="52">
        <f t="shared" si="281"/>
        <v>0</v>
      </c>
      <c r="V492" s="52">
        <f t="shared" si="281"/>
        <v>0</v>
      </c>
      <c r="W492" s="75">
        <f t="shared" si="281"/>
        <v>0</v>
      </c>
    </row>
    <row r="493" spans="2:23" ht="16" x14ac:dyDescent="0.2">
      <c r="B493" s="288" t="s">
        <v>45</v>
      </c>
      <c r="C493" s="53" t="s">
        <v>26</v>
      </c>
      <c r="D493" s="52">
        <f>D145*(1+'Calculations II'!AD$63)</f>
        <v>0</v>
      </c>
      <c r="E493" s="52">
        <f>E145*(1+'Calculations II'!AE$63)</f>
        <v>0</v>
      </c>
      <c r="F493" s="52">
        <f>F145*(1+'Calculations II'!AF$63)</f>
        <v>0</v>
      </c>
      <c r="G493" s="52">
        <f>G145*(1+'Calculations II'!AG$63)</f>
        <v>0</v>
      </c>
      <c r="H493" s="52">
        <f>H145*(1+'Calculations II'!AH$63)</f>
        <v>0</v>
      </c>
      <c r="I493" s="52">
        <f>I145*(1+'Calculations II'!AI$63)</f>
        <v>0</v>
      </c>
      <c r="J493" s="52">
        <f>J145*(1+'Calculations II'!AJ$63)</f>
        <v>0</v>
      </c>
      <c r="K493" s="52">
        <f>K145*(1+'Calculations II'!AK$63)</f>
        <v>0</v>
      </c>
      <c r="L493" s="52">
        <f>L145*(1+'Calculations II'!AL$63)</f>
        <v>0</v>
      </c>
      <c r="M493" s="52">
        <f>M145*(1+'Calculations II'!AM$63)</f>
        <v>0</v>
      </c>
      <c r="N493" s="52">
        <f>N145*(1+'Calculations II'!AN$63)</f>
        <v>0</v>
      </c>
      <c r="O493" s="52">
        <f>O145*(1+'Calculations II'!AO$63)</f>
        <v>0</v>
      </c>
      <c r="P493" s="52">
        <f>P145*(1+'Calculations II'!AP$63)</f>
        <v>0</v>
      </c>
      <c r="Q493" s="52">
        <f>Q145*(1+'Calculations II'!AQ$63)</f>
        <v>0</v>
      </c>
      <c r="R493" s="52">
        <f>R145*(1+'Calculations II'!AR$63)</f>
        <v>0</v>
      </c>
      <c r="S493" s="52">
        <f>S145*(1+'Calculations II'!AS$63)</f>
        <v>0</v>
      </c>
      <c r="T493" s="52">
        <f>T145*(1+'Calculations II'!AT$63)</f>
        <v>0</v>
      </c>
      <c r="U493" s="52">
        <f>U145*(1+'Calculations II'!AU$63)</f>
        <v>0</v>
      </c>
      <c r="V493" s="52">
        <f>V145*(1+'Calculations II'!AV$63)</f>
        <v>0</v>
      </c>
      <c r="W493" s="75">
        <f>W145*(1+'Calculations II'!AW$63)</f>
        <v>0</v>
      </c>
    </row>
    <row r="494" spans="2:23" x14ac:dyDescent="0.2">
      <c r="B494" s="288"/>
      <c r="C494" s="16" t="s">
        <v>25</v>
      </c>
      <c r="D494" s="52">
        <f>D146</f>
        <v>0</v>
      </c>
      <c r="E494" s="52">
        <f t="shared" ref="E494:W494" si="282">E146</f>
        <v>0</v>
      </c>
      <c r="F494" s="52">
        <f t="shared" si="282"/>
        <v>0</v>
      </c>
      <c r="G494" s="52">
        <f t="shared" si="282"/>
        <v>0</v>
      </c>
      <c r="H494" s="52">
        <f t="shared" si="282"/>
        <v>0</v>
      </c>
      <c r="I494" s="52">
        <f t="shared" si="282"/>
        <v>0</v>
      </c>
      <c r="J494" s="52">
        <f t="shared" si="282"/>
        <v>0</v>
      </c>
      <c r="K494" s="52">
        <f t="shared" si="282"/>
        <v>0</v>
      </c>
      <c r="L494" s="52">
        <f t="shared" si="282"/>
        <v>0</v>
      </c>
      <c r="M494" s="52">
        <f t="shared" si="282"/>
        <v>0</v>
      </c>
      <c r="N494" s="52">
        <f t="shared" si="282"/>
        <v>0</v>
      </c>
      <c r="O494" s="52">
        <f t="shared" si="282"/>
        <v>0</v>
      </c>
      <c r="P494" s="52">
        <f t="shared" si="282"/>
        <v>0</v>
      </c>
      <c r="Q494" s="52">
        <f t="shared" si="282"/>
        <v>0</v>
      </c>
      <c r="R494" s="52">
        <f t="shared" si="282"/>
        <v>0</v>
      </c>
      <c r="S494" s="52">
        <f t="shared" si="282"/>
        <v>0</v>
      </c>
      <c r="T494" s="52">
        <f t="shared" si="282"/>
        <v>0</v>
      </c>
      <c r="U494" s="52">
        <f t="shared" si="282"/>
        <v>0</v>
      </c>
      <c r="V494" s="52">
        <f t="shared" si="282"/>
        <v>0</v>
      </c>
      <c r="W494" s="75">
        <f t="shared" si="282"/>
        <v>0</v>
      </c>
    </row>
    <row r="495" spans="2:23" x14ac:dyDescent="0.2">
      <c r="B495" s="288"/>
      <c r="C495" s="16" t="s">
        <v>24</v>
      </c>
      <c r="D495" s="52">
        <f>D147</f>
        <v>0</v>
      </c>
      <c r="E495" s="52">
        <f t="shared" ref="E495:W495" si="283">E147</f>
        <v>0</v>
      </c>
      <c r="F495" s="52">
        <f t="shared" si="283"/>
        <v>0</v>
      </c>
      <c r="G495" s="52">
        <f t="shared" si="283"/>
        <v>0</v>
      </c>
      <c r="H495" s="52">
        <f t="shared" si="283"/>
        <v>0</v>
      </c>
      <c r="I495" s="52">
        <f t="shared" si="283"/>
        <v>0</v>
      </c>
      <c r="J495" s="52">
        <f t="shared" si="283"/>
        <v>0</v>
      </c>
      <c r="K495" s="52">
        <f t="shared" si="283"/>
        <v>0</v>
      </c>
      <c r="L495" s="52">
        <f t="shared" si="283"/>
        <v>0</v>
      </c>
      <c r="M495" s="52">
        <f t="shared" si="283"/>
        <v>0</v>
      </c>
      <c r="N495" s="52">
        <f t="shared" si="283"/>
        <v>0</v>
      </c>
      <c r="O495" s="52">
        <f t="shared" si="283"/>
        <v>0</v>
      </c>
      <c r="P495" s="52">
        <f t="shared" si="283"/>
        <v>0</v>
      </c>
      <c r="Q495" s="52">
        <f t="shared" si="283"/>
        <v>0</v>
      </c>
      <c r="R495" s="52">
        <f t="shared" si="283"/>
        <v>0</v>
      </c>
      <c r="S495" s="52">
        <f t="shared" si="283"/>
        <v>0</v>
      </c>
      <c r="T495" s="52">
        <f t="shared" si="283"/>
        <v>0</v>
      </c>
      <c r="U495" s="52">
        <f t="shared" si="283"/>
        <v>0</v>
      </c>
      <c r="V495" s="52">
        <f t="shared" si="283"/>
        <v>0</v>
      </c>
      <c r="W495" s="75">
        <f t="shared" si="283"/>
        <v>0</v>
      </c>
    </row>
    <row r="496" spans="2:23" ht="16" x14ac:dyDescent="0.2">
      <c r="B496" s="288" t="s">
        <v>46</v>
      </c>
      <c r="C496" s="53" t="s">
        <v>26</v>
      </c>
      <c r="D496" s="52">
        <f>D148*(1+'Calculations II'!AD$62)</f>
        <v>0</v>
      </c>
      <c r="E496" s="52">
        <f>E148*(1+'Calculations II'!AE$62)</f>
        <v>0</v>
      </c>
      <c r="F496" s="52">
        <f>F148*(1+'Calculations II'!AF$62)</f>
        <v>0</v>
      </c>
      <c r="G496" s="52">
        <f>G148*(1+'Calculations II'!AG$62)</f>
        <v>0</v>
      </c>
      <c r="H496" s="52">
        <f>H148*(1+'Calculations II'!AH$62)</f>
        <v>0</v>
      </c>
      <c r="I496" s="52">
        <f>I148*(1+'Calculations II'!AI$62)</f>
        <v>0</v>
      </c>
      <c r="J496" s="52">
        <f>J148*(1+'Calculations II'!AJ$62)</f>
        <v>0</v>
      </c>
      <c r="K496" s="52">
        <f>K148*(1+'Calculations II'!AK$62)</f>
        <v>0</v>
      </c>
      <c r="L496" s="52">
        <f>L148*(1+'Calculations II'!AL$62)</f>
        <v>0</v>
      </c>
      <c r="M496" s="52">
        <f>M148*(1+'Calculations II'!AM$62)</f>
        <v>0</v>
      </c>
      <c r="N496" s="52">
        <f>N148*(1+'Calculations II'!AN$62)</f>
        <v>0</v>
      </c>
      <c r="O496" s="52">
        <f>O148*(1+'Calculations II'!AO$62)</f>
        <v>0</v>
      </c>
      <c r="P496" s="52">
        <f>P148*(1+'Calculations II'!AP$62)</f>
        <v>0</v>
      </c>
      <c r="Q496" s="52">
        <f>Q148*(1+'Calculations II'!AQ$62)</f>
        <v>0</v>
      </c>
      <c r="R496" s="52">
        <f>R148*(1+'Calculations II'!AR$62)</f>
        <v>0</v>
      </c>
      <c r="S496" s="52">
        <f>S148*(1+'Calculations II'!AS$62)</f>
        <v>0</v>
      </c>
      <c r="T496" s="52">
        <f>T148*(1+'Calculations II'!AT$62)</f>
        <v>0</v>
      </c>
      <c r="U496" s="52">
        <f>U148*(1+'Calculations II'!AU$62)</f>
        <v>0</v>
      </c>
      <c r="V496" s="52">
        <f>V148*(1+'Calculations II'!AV$62)</f>
        <v>0</v>
      </c>
      <c r="W496" s="75">
        <f>W148*(1+'Calculations II'!AW$62)</f>
        <v>0</v>
      </c>
    </row>
    <row r="497" spans="2:23" x14ac:dyDescent="0.2">
      <c r="B497" s="288"/>
      <c r="C497" s="16" t="s">
        <v>25</v>
      </c>
      <c r="D497" s="52">
        <f>D149</f>
        <v>0</v>
      </c>
      <c r="E497" s="52">
        <f t="shared" ref="E497:W497" si="284">E149</f>
        <v>0</v>
      </c>
      <c r="F497" s="52">
        <f t="shared" si="284"/>
        <v>0</v>
      </c>
      <c r="G497" s="52">
        <f t="shared" si="284"/>
        <v>0</v>
      </c>
      <c r="H497" s="52">
        <f t="shared" si="284"/>
        <v>0</v>
      </c>
      <c r="I497" s="52">
        <f t="shared" si="284"/>
        <v>0</v>
      </c>
      <c r="J497" s="52">
        <f t="shared" si="284"/>
        <v>0</v>
      </c>
      <c r="K497" s="52">
        <f t="shared" si="284"/>
        <v>0</v>
      </c>
      <c r="L497" s="52">
        <f t="shared" si="284"/>
        <v>0</v>
      </c>
      <c r="M497" s="52">
        <f t="shared" si="284"/>
        <v>0</v>
      </c>
      <c r="N497" s="52">
        <f t="shared" si="284"/>
        <v>0</v>
      </c>
      <c r="O497" s="52">
        <f t="shared" si="284"/>
        <v>0</v>
      </c>
      <c r="P497" s="52">
        <f t="shared" si="284"/>
        <v>0</v>
      </c>
      <c r="Q497" s="52">
        <f t="shared" si="284"/>
        <v>0</v>
      </c>
      <c r="R497" s="52">
        <f t="shared" si="284"/>
        <v>0</v>
      </c>
      <c r="S497" s="52">
        <f t="shared" si="284"/>
        <v>0</v>
      </c>
      <c r="T497" s="52">
        <f t="shared" si="284"/>
        <v>0</v>
      </c>
      <c r="U497" s="52">
        <f t="shared" si="284"/>
        <v>0</v>
      </c>
      <c r="V497" s="52">
        <f t="shared" si="284"/>
        <v>0</v>
      </c>
      <c r="W497" s="75">
        <f t="shared" si="284"/>
        <v>0</v>
      </c>
    </row>
    <row r="498" spans="2:23" x14ac:dyDescent="0.2">
      <c r="B498" s="288"/>
      <c r="C498" s="16" t="s">
        <v>24</v>
      </c>
      <c r="D498" s="52">
        <f>D150</f>
        <v>0</v>
      </c>
      <c r="E498" s="52">
        <f t="shared" ref="E498:W498" si="285">E150</f>
        <v>0</v>
      </c>
      <c r="F498" s="52">
        <f t="shared" si="285"/>
        <v>0</v>
      </c>
      <c r="G498" s="52">
        <f t="shared" si="285"/>
        <v>0</v>
      </c>
      <c r="H498" s="52">
        <f t="shared" si="285"/>
        <v>0</v>
      </c>
      <c r="I498" s="52">
        <f t="shared" si="285"/>
        <v>0</v>
      </c>
      <c r="J498" s="52">
        <f t="shared" si="285"/>
        <v>0</v>
      </c>
      <c r="K498" s="52">
        <f t="shared" si="285"/>
        <v>0</v>
      </c>
      <c r="L498" s="52">
        <f t="shared" si="285"/>
        <v>0</v>
      </c>
      <c r="M498" s="52">
        <f t="shared" si="285"/>
        <v>0</v>
      </c>
      <c r="N498" s="52">
        <f t="shared" si="285"/>
        <v>0</v>
      </c>
      <c r="O498" s="52">
        <f t="shared" si="285"/>
        <v>0</v>
      </c>
      <c r="P498" s="52">
        <f t="shared" si="285"/>
        <v>0</v>
      </c>
      <c r="Q498" s="52">
        <f t="shared" si="285"/>
        <v>0</v>
      </c>
      <c r="R498" s="52">
        <f t="shared" si="285"/>
        <v>0</v>
      </c>
      <c r="S498" s="52">
        <f t="shared" si="285"/>
        <v>0</v>
      </c>
      <c r="T498" s="52">
        <f t="shared" si="285"/>
        <v>0</v>
      </c>
      <c r="U498" s="52">
        <f t="shared" si="285"/>
        <v>0</v>
      </c>
      <c r="V498" s="52">
        <f t="shared" si="285"/>
        <v>0</v>
      </c>
      <c r="W498" s="75">
        <f t="shared" si="285"/>
        <v>0</v>
      </c>
    </row>
    <row r="499" spans="2:23" ht="16" x14ac:dyDescent="0.2">
      <c r="B499" s="288" t="s">
        <v>47</v>
      </c>
      <c r="C499" s="53" t="s">
        <v>26</v>
      </c>
      <c r="D499" s="52">
        <f>D151*(1+'Calculations II'!AD$63)</f>
        <v>0</v>
      </c>
      <c r="E499" s="52">
        <f>E151*(1+'Calculations II'!AE$63)</f>
        <v>0</v>
      </c>
      <c r="F499" s="52">
        <f>F151*(1+'Calculations II'!AF$63)</f>
        <v>0</v>
      </c>
      <c r="G499" s="52">
        <f>G151*(1+'Calculations II'!AG$63)</f>
        <v>0</v>
      </c>
      <c r="H499" s="52">
        <f>H151*(1+'Calculations II'!AH$63)</f>
        <v>0</v>
      </c>
      <c r="I499" s="52">
        <f>I151*(1+'Calculations II'!AI$63)</f>
        <v>0</v>
      </c>
      <c r="J499" s="52">
        <f>J151*(1+'Calculations II'!AJ$63)</f>
        <v>0</v>
      </c>
      <c r="K499" s="52">
        <f>K151*(1+'Calculations II'!AK$63)</f>
        <v>0</v>
      </c>
      <c r="L499" s="52">
        <f>L151*(1+'Calculations II'!AL$63)</f>
        <v>0</v>
      </c>
      <c r="M499" s="52">
        <f>M151*(1+'Calculations II'!AM$63)</f>
        <v>0</v>
      </c>
      <c r="N499" s="52">
        <f>N151*(1+'Calculations II'!AN$63)</f>
        <v>0</v>
      </c>
      <c r="O499" s="52">
        <f>O151*(1+'Calculations II'!AO$63)</f>
        <v>0</v>
      </c>
      <c r="P499" s="52">
        <f>P151*(1+'Calculations II'!AP$63)</f>
        <v>0</v>
      </c>
      <c r="Q499" s="52">
        <f>Q151*(1+'Calculations II'!AQ$63)</f>
        <v>0</v>
      </c>
      <c r="R499" s="52">
        <f>R151*(1+'Calculations II'!AR$63)</f>
        <v>0</v>
      </c>
      <c r="S499" s="52">
        <f>S151*(1+'Calculations II'!AS$63)</f>
        <v>0</v>
      </c>
      <c r="T499" s="52">
        <f>T151*(1+'Calculations II'!AT$63)</f>
        <v>0</v>
      </c>
      <c r="U499" s="52">
        <f>U151*(1+'Calculations II'!AU$63)</f>
        <v>0</v>
      </c>
      <c r="V499" s="52">
        <f>V151*(1+'Calculations II'!AV$63)</f>
        <v>0</v>
      </c>
      <c r="W499" s="75">
        <f>W151*(1+'Calculations II'!AW$63)</f>
        <v>0</v>
      </c>
    </row>
    <row r="500" spans="2:23" x14ac:dyDescent="0.2">
      <c r="B500" s="288"/>
      <c r="C500" s="16" t="s">
        <v>25</v>
      </c>
      <c r="D500" s="52">
        <f>D152</f>
        <v>0</v>
      </c>
      <c r="E500" s="52">
        <f t="shared" ref="E500:W500" si="286">E152</f>
        <v>0</v>
      </c>
      <c r="F500" s="52">
        <f t="shared" si="286"/>
        <v>0</v>
      </c>
      <c r="G500" s="52">
        <f t="shared" si="286"/>
        <v>0</v>
      </c>
      <c r="H500" s="52">
        <f t="shared" si="286"/>
        <v>0</v>
      </c>
      <c r="I500" s="52">
        <f t="shared" si="286"/>
        <v>0</v>
      </c>
      <c r="J500" s="52">
        <f t="shared" si="286"/>
        <v>0</v>
      </c>
      <c r="K500" s="52">
        <f t="shared" si="286"/>
        <v>0</v>
      </c>
      <c r="L500" s="52">
        <f t="shared" si="286"/>
        <v>0</v>
      </c>
      <c r="M500" s="52">
        <f t="shared" si="286"/>
        <v>0</v>
      </c>
      <c r="N500" s="52">
        <f t="shared" si="286"/>
        <v>0</v>
      </c>
      <c r="O500" s="52">
        <f t="shared" si="286"/>
        <v>0</v>
      </c>
      <c r="P500" s="52">
        <f t="shared" si="286"/>
        <v>0</v>
      </c>
      <c r="Q500" s="52">
        <f t="shared" si="286"/>
        <v>0</v>
      </c>
      <c r="R500" s="52">
        <f t="shared" si="286"/>
        <v>0</v>
      </c>
      <c r="S500" s="52">
        <f t="shared" si="286"/>
        <v>0</v>
      </c>
      <c r="T500" s="52">
        <f t="shared" si="286"/>
        <v>0</v>
      </c>
      <c r="U500" s="52">
        <f t="shared" si="286"/>
        <v>0</v>
      </c>
      <c r="V500" s="52">
        <f t="shared" si="286"/>
        <v>0</v>
      </c>
      <c r="W500" s="75">
        <f t="shared" si="286"/>
        <v>0</v>
      </c>
    </row>
    <row r="501" spans="2:23" x14ac:dyDescent="0.2">
      <c r="B501" s="288"/>
      <c r="C501" s="16" t="s">
        <v>24</v>
      </c>
      <c r="D501" s="52">
        <f>D153</f>
        <v>0</v>
      </c>
      <c r="E501" s="52">
        <f t="shared" ref="E501:W501" si="287">E153</f>
        <v>0</v>
      </c>
      <c r="F501" s="52">
        <f t="shared" si="287"/>
        <v>0</v>
      </c>
      <c r="G501" s="52">
        <f t="shared" si="287"/>
        <v>0</v>
      </c>
      <c r="H501" s="52">
        <f t="shared" si="287"/>
        <v>0</v>
      </c>
      <c r="I501" s="52">
        <f t="shared" si="287"/>
        <v>0</v>
      </c>
      <c r="J501" s="52">
        <f t="shared" si="287"/>
        <v>0</v>
      </c>
      <c r="K501" s="52">
        <f t="shared" si="287"/>
        <v>0</v>
      </c>
      <c r="L501" s="52">
        <f t="shared" si="287"/>
        <v>0</v>
      </c>
      <c r="M501" s="52">
        <f t="shared" si="287"/>
        <v>0</v>
      </c>
      <c r="N501" s="52">
        <f t="shared" si="287"/>
        <v>0</v>
      </c>
      <c r="O501" s="52">
        <f t="shared" si="287"/>
        <v>0</v>
      </c>
      <c r="P501" s="52">
        <f t="shared" si="287"/>
        <v>0</v>
      </c>
      <c r="Q501" s="52">
        <f t="shared" si="287"/>
        <v>0</v>
      </c>
      <c r="R501" s="52">
        <f t="shared" si="287"/>
        <v>0</v>
      </c>
      <c r="S501" s="52">
        <f t="shared" si="287"/>
        <v>0</v>
      </c>
      <c r="T501" s="52">
        <f t="shared" si="287"/>
        <v>0</v>
      </c>
      <c r="U501" s="52">
        <f t="shared" si="287"/>
        <v>0</v>
      </c>
      <c r="V501" s="52">
        <f t="shared" si="287"/>
        <v>0</v>
      </c>
      <c r="W501" s="75">
        <f t="shared" si="287"/>
        <v>0</v>
      </c>
    </row>
    <row r="502" spans="2:23" ht="16" x14ac:dyDescent="0.2">
      <c r="B502" s="288" t="s">
        <v>48</v>
      </c>
      <c r="C502" s="53" t="s">
        <v>26</v>
      </c>
      <c r="D502" s="52">
        <f>D154*(1+'Calculations II'!AD$62)</f>
        <v>0</v>
      </c>
      <c r="E502" s="52">
        <f>E154*(1+'Calculations II'!AE$62)</f>
        <v>0</v>
      </c>
      <c r="F502" s="52">
        <f>F154*(1+'Calculations II'!AF$62)</f>
        <v>0</v>
      </c>
      <c r="G502" s="52">
        <f>G154*(1+'Calculations II'!AG$62)</f>
        <v>0</v>
      </c>
      <c r="H502" s="52">
        <f>H154*(1+'Calculations II'!AH$62)</f>
        <v>0</v>
      </c>
      <c r="I502" s="52">
        <f>I154*(1+'Calculations II'!AI$62)</f>
        <v>0</v>
      </c>
      <c r="J502" s="52">
        <f>J154*(1+'Calculations II'!AJ$62)</f>
        <v>0</v>
      </c>
      <c r="K502" s="52">
        <f>K154*(1+'Calculations II'!AK$62)</f>
        <v>0</v>
      </c>
      <c r="L502" s="52">
        <f>L154*(1+'Calculations II'!AL$62)</f>
        <v>0</v>
      </c>
      <c r="M502" s="52">
        <f>M154*(1+'Calculations II'!AM$62)</f>
        <v>0</v>
      </c>
      <c r="N502" s="52">
        <f>N154*(1+'Calculations II'!AN$62)</f>
        <v>0</v>
      </c>
      <c r="O502" s="52">
        <f>O154*(1+'Calculations II'!AO$62)</f>
        <v>0</v>
      </c>
      <c r="P502" s="52">
        <f>P154*(1+'Calculations II'!AP$62)</f>
        <v>0</v>
      </c>
      <c r="Q502" s="52">
        <f>Q154*(1+'Calculations II'!AQ$62)</f>
        <v>0</v>
      </c>
      <c r="R502" s="52">
        <f>R154*(1+'Calculations II'!AR$62)</f>
        <v>0</v>
      </c>
      <c r="S502" s="52">
        <f>S154*(1+'Calculations II'!AS$62)</f>
        <v>0</v>
      </c>
      <c r="T502" s="52">
        <f>T154*(1+'Calculations II'!AT$62)</f>
        <v>0</v>
      </c>
      <c r="U502" s="52">
        <f>U154*(1+'Calculations II'!AU$62)</f>
        <v>0</v>
      </c>
      <c r="V502" s="52">
        <f>V154*(1+'Calculations II'!AV$62)</f>
        <v>0</v>
      </c>
      <c r="W502" s="75">
        <f>W154*(1+'Calculations II'!AW$62)</f>
        <v>0</v>
      </c>
    </row>
    <row r="503" spans="2:23" x14ac:dyDescent="0.2">
      <c r="B503" s="288"/>
      <c r="C503" s="16" t="s">
        <v>25</v>
      </c>
      <c r="D503" s="52">
        <f>D155</f>
        <v>0</v>
      </c>
      <c r="E503" s="52">
        <f t="shared" ref="E503:W503" si="288">E155</f>
        <v>0</v>
      </c>
      <c r="F503" s="52">
        <f t="shared" si="288"/>
        <v>0</v>
      </c>
      <c r="G503" s="52">
        <f t="shared" si="288"/>
        <v>0</v>
      </c>
      <c r="H503" s="52">
        <f t="shared" si="288"/>
        <v>0</v>
      </c>
      <c r="I503" s="52">
        <f t="shared" si="288"/>
        <v>0</v>
      </c>
      <c r="J503" s="52">
        <f t="shared" si="288"/>
        <v>0</v>
      </c>
      <c r="K503" s="52">
        <f t="shared" si="288"/>
        <v>0</v>
      </c>
      <c r="L503" s="52">
        <f t="shared" si="288"/>
        <v>0</v>
      </c>
      <c r="M503" s="52">
        <f t="shared" si="288"/>
        <v>0</v>
      </c>
      <c r="N503" s="52">
        <f t="shared" si="288"/>
        <v>0</v>
      </c>
      <c r="O503" s="52">
        <f t="shared" si="288"/>
        <v>0</v>
      </c>
      <c r="P503" s="52">
        <f t="shared" si="288"/>
        <v>0</v>
      </c>
      <c r="Q503" s="52">
        <f t="shared" si="288"/>
        <v>0</v>
      </c>
      <c r="R503" s="52">
        <f t="shared" si="288"/>
        <v>0</v>
      </c>
      <c r="S503" s="52">
        <f t="shared" si="288"/>
        <v>0</v>
      </c>
      <c r="T503" s="52">
        <f t="shared" si="288"/>
        <v>0</v>
      </c>
      <c r="U503" s="52">
        <f t="shared" si="288"/>
        <v>0</v>
      </c>
      <c r="V503" s="52">
        <f t="shared" si="288"/>
        <v>0</v>
      </c>
      <c r="W503" s="75">
        <f t="shared" si="288"/>
        <v>0</v>
      </c>
    </row>
    <row r="504" spans="2:23" x14ac:dyDescent="0.2">
      <c r="B504" s="288"/>
      <c r="C504" s="16" t="s">
        <v>24</v>
      </c>
      <c r="D504" s="52">
        <f>D156</f>
        <v>0</v>
      </c>
      <c r="E504" s="52">
        <f t="shared" ref="E504:W504" si="289">E156</f>
        <v>0</v>
      </c>
      <c r="F504" s="52">
        <f t="shared" si="289"/>
        <v>0</v>
      </c>
      <c r="G504" s="52">
        <f t="shared" si="289"/>
        <v>0</v>
      </c>
      <c r="H504" s="52">
        <f t="shared" si="289"/>
        <v>0</v>
      </c>
      <c r="I504" s="52">
        <f t="shared" si="289"/>
        <v>0</v>
      </c>
      <c r="J504" s="52">
        <f t="shared" si="289"/>
        <v>0</v>
      </c>
      <c r="K504" s="52">
        <f t="shared" si="289"/>
        <v>0</v>
      </c>
      <c r="L504" s="52">
        <f t="shared" si="289"/>
        <v>0</v>
      </c>
      <c r="M504" s="52">
        <f t="shared" si="289"/>
        <v>0</v>
      </c>
      <c r="N504" s="52">
        <f t="shared" si="289"/>
        <v>0</v>
      </c>
      <c r="O504" s="52">
        <f t="shared" si="289"/>
        <v>0</v>
      </c>
      <c r="P504" s="52">
        <f t="shared" si="289"/>
        <v>0</v>
      </c>
      <c r="Q504" s="52">
        <f t="shared" si="289"/>
        <v>0</v>
      </c>
      <c r="R504" s="52">
        <f t="shared" si="289"/>
        <v>0</v>
      </c>
      <c r="S504" s="52">
        <f t="shared" si="289"/>
        <v>0</v>
      </c>
      <c r="T504" s="52">
        <f t="shared" si="289"/>
        <v>0</v>
      </c>
      <c r="U504" s="52">
        <f t="shared" si="289"/>
        <v>0</v>
      </c>
      <c r="V504" s="52">
        <f t="shared" si="289"/>
        <v>0</v>
      </c>
      <c r="W504" s="75">
        <f t="shared" si="289"/>
        <v>0</v>
      </c>
    </row>
    <row r="505" spans="2:23" ht="16" x14ac:dyDescent="0.2">
      <c r="B505" s="288" t="s">
        <v>49</v>
      </c>
      <c r="C505" s="53" t="s">
        <v>26</v>
      </c>
      <c r="D505" s="52">
        <f>D157*(1+'Calculations II'!AD$63)</f>
        <v>0</v>
      </c>
      <c r="E505" s="52">
        <f>E157*(1+'Calculations II'!AE$63)</f>
        <v>0</v>
      </c>
      <c r="F505" s="52">
        <f>F157*(1+'Calculations II'!AF$63)</f>
        <v>0</v>
      </c>
      <c r="G505" s="52">
        <f>G157*(1+'Calculations II'!AG$63)</f>
        <v>0</v>
      </c>
      <c r="H505" s="52">
        <f>H157*(1+'Calculations II'!AH$63)</f>
        <v>0</v>
      </c>
      <c r="I505" s="52">
        <f>I157*(1+'Calculations II'!AI$63)</f>
        <v>0</v>
      </c>
      <c r="J505" s="52">
        <f>J157*(1+'Calculations II'!AJ$63)</f>
        <v>0</v>
      </c>
      <c r="K505" s="52">
        <f>K157*(1+'Calculations II'!AK$63)</f>
        <v>0</v>
      </c>
      <c r="L505" s="52">
        <f>L157*(1+'Calculations II'!AL$63)</f>
        <v>0</v>
      </c>
      <c r="M505" s="52">
        <f>M157*(1+'Calculations II'!AM$63)</f>
        <v>0</v>
      </c>
      <c r="N505" s="52">
        <f>N157*(1+'Calculations II'!AN$63)</f>
        <v>0</v>
      </c>
      <c r="O505" s="52">
        <f>O157*(1+'Calculations II'!AO$63)</f>
        <v>0</v>
      </c>
      <c r="P505" s="52">
        <f>P157*(1+'Calculations II'!AP$63)</f>
        <v>0</v>
      </c>
      <c r="Q505" s="52">
        <f>Q157*(1+'Calculations II'!AQ$63)</f>
        <v>0</v>
      </c>
      <c r="R505" s="52">
        <f>R157*(1+'Calculations II'!AR$63)</f>
        <v>0</v>
      </c>
      <c r="S505" s="52">
        <f>S157*(1+'Calculations II'!AS$63)</f>
        <v>0</v>
      </c>
      <c r="T505" s="52">
        <f>T157*(1+'Calculations II'!AT$63)</f>
        <v>0</v>
      </c>
      <c r="U505" s="52">
        <f>U157*(1+'Calculations II'!AU$63)</f>
        <v>0</v>
      </c>
      <c r="V505" s="52">
        <f>V157*(1+'Calculations II'!AV$63)</f>
        <v>0</v>
      </c>
      <c r="W505" s="75">
        <f>W157*(1+'Calculations II'!AW$63)</f>
        <v>0</v>
      </c>
    </row>
    <row r="506" spans="2:23" x14ac:dyDescent="0.2">
      <c r="B506" s="288"/>
      <c r="C506" s="16" t="s">
        <v>25</v>
      </c>
      <c r="D506" s="52">
        <f>D158</f>
        <v>0</v>
      </c>
      <c r="E506" s="52">
        <f t="shared" ref="E506:W506" si="290">E158</f>
        <v>0</v>
      </c>
      <c r="F506" s="52">
        <f t="shared" si="290"/>
        <v>0</v>
      </c>
      <c r="G506" s="52">
        <f t="shared" si="290"/>
        <v>0</v>
      </c>
      <c r="H506" s="52">
        <f t="shared" si="290"/>
        <v>0</v>
      </c>
      <c r="I506" s="52">
        <f t="shared" si="290"/>
        <v>0</v>
      </c>
      <c r="J506" s="52">
        <f t="shared" si="290"/>
        <v>0</v>
      </c>
      <c r="K506" s="52">
        <f t="shared" si="290"/>
        <v>0</v>
      </c>
      <c r="L506" s="52">
        <f t="shared" si="290"/>
        <v>0</v>
      </c>
      <c r="M506" s="52">
        <f t="shared" si="290"/>
        <v>0</v>
      </c>
      <c r="N506" s="52">
        <f t="shared" si="290"/>
        <v>0</v>
      </c>
      <c r="O506" s="52">
        <f t="shared" si="290"/>
        <v>0</v>
      </c>
      <c r="P506" s="52">
        <f t="shared" si="290"/>
        <v>0</v>
      </c>
      <c r="Q506" s="52">
        <f t="shared" si="290"/>
        <v>0</v>
      </c>
      <c r="R506" s="52">
        <f t="shared" si="290"/>
        <v>0</v>
      </c>
      <c r="S506" s="52">
        <f t="shared" si="290"/>
        <v>0</v>
      </c>
      <c r="T506" s="52">
        <f t="shared" si="290"/>
        <v>0</v>
      </c>
      <c r="U506" s="52">
        <f t="shared" si="290"/>
        <v>0</v>
      </c>
      <c r="V506" s="52">
        <f t="shared" si="290"/>
        <v>0</v>
      </c>
      <c r="W506" s="75">
        <f t="shared" si="290"/>
        <v>0</v>
      </c>
    </row>
    <row r="507" spans="2:23" x14ac:dyDescent="0.2">
      <c r="B507" s="288"/>
      <c r="C507" s="16" t="s">
        <v>24</v>
      </c>
      <c r="D507" s="52">
        <f>D159</f>
        <v>0</v>
      </c>
      <c r="E507" s="52">
        <f t="shared" ref="E507:W507" si="291">E159</f>
        <v>0</v>
      </c>
      <c r="F507" s="52">
        <f t="shared" si="291"/>
        <v>0</v>
      </c>
      <c r="G507" s="52">
        <f t="shared" si="291"/>
        <v>0</v>
      </c>
      <c r="H507" s="52">
        <f t="shared" si="291"/>
        <v>0</v>
      </c>
      <c r="I507" s="52">
        <f t="shared" si="291"/>
        <v>0</v>
      </c>
      <c r="J507" s="52">
        <f t="shared" si="291"/>
        <v>0</v>
      </c>
      <c r="K507" s="52">
        <f t="shared" si="291"/>
        <v>0</v>
      </c>
      <c r="L507" s="52">
        <f t="shared" si="291"/>
        <v>0</v>
      </c>
      <c r="M507" s="52">
        <f t="shared" si="291"/>
        <v>0</v>
      </c>
      <c r="N507" s="52">
        <f t="shared" si="291"/>
        <v>0</v>
      </c>
      <c r="O507" s="52">
        <f t="shared" si="291"/>
        <v>0</v>
      </c>
      <c r="P507" s="52">
        <f t="shared" si="291"/>
        <v>0</v>
      </c>
      <c r="Q507" s="52">
        <f t="shared" si="291"/>
        <v>0</v>
      </c>
      <c r="R507" s="52">
        <f t="shared" si="291"/>
        <v>0</v>
      </c>
      <c r="S507" s="52">
        <f t="shared" si="291"/>
        <v>0</v>
      </c>
      <c r="T507" s="52">
        <f t="shared" si="291"/>
        <v>0</v>
      </c>
      <c r="U507" s="52">
        <f t="shared" si="291"/>
        <v>0</v>
      </c>
      <c r="V507" s="52">
        <f t="shared" si="291"/>
        <v>0</v>
      </c>
      <c r="W507" s="75">
        <f t="shared" si="291"/>
        <v>0</v>
      </c>
    </row>
    <row r="508" spans="2:23" ht="16" x14ac:dyDescent="0.2">
      <c r="B508" s="288" t="s">
        <v>50</v>
      </c>
      <c r="C508" s="53" t="s">
        <v>26</v>
      </c>
      <c r="D508" s="52">
        <f>D160*(1+'Calculations II'!AD$62)</f>
        <v>0</v>
      </c>
      <c r="E508" s="52">
        <f>E160*(1+'Calculations II'!AE$62)</f>
        <v>0</v>
      </c>
      <c r="F508" s="52">
        <f>F160*(1+'Calculations II'!AF$62)</f>
        <v>0</v>
      </c>
      <c r="G508" s="52">
        <f>G160*(1+'Calculations II'!AG$62)</f>
        <v>0</v>
      </c>
      <c r="H508" s="52">
        <f>H160*(1+'Calculations II'!AH$62)</f>
        <v>0</v>
      </c>
      <c r="I508" s="52">
        <f>I160*(1+'Calculations II'!AI$62)</f>
        <v>0</v>
      </c>
      <c r="J508" s="52">
        <f>J160*(1+'Calculations II'!AJ$62)</f>
        <v>0</v>
      </c>
      <c r="K508" s="52">
        <f>K160*(1+'Calculations II'!AK$62)</f>
        <v>0</v>
      </c>
      <c r="L508" s="52">
        <f>L160*(1+'Calculations II'!AL$62)</f>
        <v>0</v>
      </c>
      <c r="M508" s="52">
        <f>M160*(1+'Calculations II'!AM$62)</f>
        <v>0</v>
      </c>
      <c r="N508" s="52">
        <f>N160*(1+'Calculations II'!AN$62)</f>
        <v>0</v>
      </c>
      <c r="O508" s="52">
        <f>O160*(1+'Calculations II'!AO$62)</f>
        <v>0</v>
      </c>
      <c r="P508" s="52">
        <f>P160*(1+'Calculations II'!AP$62)</f>
        <v>0</v>
      </c>
      <c r="Q508" s="52">
        <f>Q160*(1+'Calculations II'!AQ$62)</f>
        <v>0</v>
      </c>
      <c r="R508" s="52">
        <f>R160*(1+'Calculations II'!AR$62)</f>
        <v>0</v>
      </c>
      <c r="S508" s="52">
        <f>S160*(1+'Calculations II'!AS$62)</f>
        <v>0</v>
      </c>
      <c r="T508" s="52">
        <f>T160*(1+'Calculations II'!AT$62)</f>
        <v>0</v>
      </c>
      <c r="U508" s="52">
        <f>U160*(1+'Calculations II'!AU$62)</f>
        <v>0</v>
      </c>
      <c r="V508" s="52">
        <f>V160*(1+'Calculations II'!AV$62)</f>
        <v>0</v>
      </c>
      <c r="W508" s="75">
        <f>W160*(1+'Calculations II'!AW$62)</f>
        <v>0</v>
      </c>
    </row>
    <row r="509" spans="2:23" x14ac:dyDescent="0.2">
      <c r="B509" s="288"/>
      <c r="C509" s="16" t="s">
        <v>25</v>
      </c>
      <c r="D509" s="52">
        <f>D161</f>
        <v>0</v>
      </c>
      <c r="E509" s="52">
        <f t="shared" ref="E509:W509" si="292">E161</f>
        <v>0</v>
      </c>
      <c r="F509" s="52">
        <f t="shared" si="292"/>
        <v>0</v>
      </c>
      <c r="G509" s="52">
        <f t="shared" si="292"/>
        <v>0</v>
      </c>
      <c r="H509" s="52">
        <f t="shared" si="292"/>
        <v>0</v>
      </c>
      <c r="I509" s="52">
        <f t="shared" si="292"/>
        <v>0</v>
      </c>
      <c r="J509" s="52">
        <f t="shared" si="292"/>
        <v>0</v>
      </c>
      <c r="K509" s="52">
        <f t="shared" si="292"/>
        <v>0</v>
      </c>
      <c r="L509" s="52">
        <f t="shared" si="292"/>
        <v>0</v>
      </c>
      <c r="M509" s="52">
        <f t="shared" si="292"/>
        <v>0</v>
      </c>
      <c r="N509" s="52">
        <f t="shared" si="292"/>
        <v>0</v>
      </c>
      <c r="O509" s="52">
        <f t="shared" si="292"/>
        <v>0</v>
      </c>
      <c r="P509" s="52">
        <f t="shared" si="292"/>
        <v>0</v>
      </c>
      <c r="Q509" s="52">
        <f t="shared" si="292"/>
        <v>0</v>
      </c>
      <c r="R509" s="52">
        <f t="shared" si="292"/>
        <v>0</v>
      </c>
      <c r="S509" s="52">
        <f t="shared" si="292"/>
        <v>0</v>
      </c>
      <c r="T509" s="52">
        <f t="shared" si="292"/>
        <v>0</v>
      </c>
      <c r="U509" s="52">
        <f t="shared" si="292"/>
        <v>0</v>
      </c>
      <c r="V509" s="52">
        <f t="shared" si="292"/>
        <v>0</v>
      </c>
      <c r="W509" s="75">
        <f t="shared" si="292"/>
        <v>0</v>
      </c>
    </row>
    <row r="510" spans="2:23" x14ac:dyDescent="0.2">
      <c r="B510" s="288"/>
      <c r="C510" s="16" t="s">
        <v>24</v>
      </c>
      <c r="D510" s="52">
        <f>D162</f>
        <v>0</v>
      </c>
      <c r="E510" s="52">
        <f t="shared" ref="E510:W510" si="293">E162</f>
        <v>0</v>
      </c>
      <c r="F510" s="52">
        <f t="shared" si="293"/>
        <v>0</v>
      </c>
      <c r="G510" s="52">
        <f t="shared" si="293"/>
        <v>0</v>
      </c>
      <c r="H510" s="52">
        <f t="shared" si="293"/>
        <v>0</v>
      </c>
      <c r="I510" s="52">
        <f t="shared" si="293"/>
        <v>0</v>
      </c>
      <c r="J510" s="52">
        <f t="shared" si="293"/>
        <v>0</v>
      </c>
      <c r="K510" s="52">
        <f t="shared" si="293"/>
        <v>0</v>
      </c>
      <c r="L510" s="52">
        <f t="shared" si="293"/>
        <v>0</v>
      </c>
      <c r="M510" s="52">
        <f t="shared" si="293"/>
        <v>0</v>
      </c>
      <c r="N510" s="52">
        <f t="shared" si="293"/>
        <v>0</v>
      </c>
      <c r="O510" s="52">
        <f t="shared" si="293"/>
        <v>0</v>
      </c>
      <c r="P510" s="52">
        <f t="shared" si="293"/>
        <v>0</v>
      </c>
      <c r="Q510" s="52">
        <f t="shared" si="293"/>
        <v>0</v>
      </c>
      <c r="R510" s="52">
        <f t="shared" si="293"/>
        <v>0</v>
      </c>
      <c r="S510" s="52">
        <f t="shared" si="293"/>
        <v>0</v>
      </c>
      <c r="T510" s="52">
        <f t="shared" si="293"/>
        <v>0</v>
      </c>
      <c r="U510" s="52">
        <f t="shared" si="293"/>
        <v>0</v>
      </c>
      <c r="V510" s="52">
        <f t="shared" si="293"/>
        <v>0</v>
      </c>
      <c r="W510" s="75">
        <f t="shared" si="293"/>
        <v>0</v>
      </c>
    </row>
    <row r="511" spans="2:23" ht="16" x14ac:dyDescent="0.2">
      <c r="B511" s="288" t="s">
        <v>51</v>
      </c>
      <c r="C511" s="53" t="s">
        <v>26</v>
      </c>
      <c r="D511" s="52">
        <f>D163*(1+'Calculations II'!AD$63)</f>
        <v>0</v>
      </c>
      <c r="E511" s="52">
        <f>E163*(1+'Calculations II'!AE$63)</f>
        <v>0</v>
      </c>
      <c r="F511" s="52">
        <f>F163*(1+'Calculations II'!AF$63)</f>
        <v>0</v>
      </c>
      <c r="G511" s="52">
        <f>G163*(1+'Calculations II'!AG$63)</f>
        <v>0</v>
      </c>
      <c r="H511" s="52">
        <f>H163*(1+'Calculations II'!AH$63)</f>
        <v>0</v>
      </c>
      <c r="I511" s="52">
        <f>I163*(1+'Calculations II'!AI$63)</f>
        <v>0</v>
      </c>
      <c r="J511" s="52">
        <f>J163*(1+'Calculations II'!AJ$63)</f>
        <v>0</v>
      </c>
      <c r="K511" s="52">
        <f>K163*(1+'Calculations II'!AK$63)</f>
        <v>0</v>
      </c>
      <c r="L511" s="52">
        <f>L163*(1+'Calculations II'!AL$63)</f>
        <v>0</v>
      </c>
      <c r="M511" s="52">
        <f>M163*(1+'Calculations II'!AM$63)</f>
        <v>0</v>
      </c>
      <c r="N511" s="52">
        <f>N163*(1+'Calculations II'!AN$63)</f>
        <v>0</v>
      </c>
      <c r="O511" s="52">
        <f>O163*(1+'Calculations II'!AO$63)</f>
        <v>0</v>
      </c>
      <c r="P511" s="52">
        <f>P163*(1+'Calculations II'!AP$63)</f>
        <v>0</v>
      </c>
      <c r="Q511" s="52">
        <f>Q163*(1+'Calculations II'!AQ$63)</f>
        <v>0</v>
      </c>
      <c r="R511" s="52">
        <f>R163*(1+'Calculations II'!AR$63)</f>
        <v>0</v>
      </c>
      <c r="S511" s="52">
        <f>S163*(1+'Calculations II'!AS$63)</f>
        <v>0</v>
      </c>
      <c r="T511" s="52">
        <f>T163*(1+'Calculations II'!AT$63)</f>
        <v>0</v>
      </c>
      <c r="U511" s="52">
        <f>U163*(1+'Calculations II'!AU$63)</f>
        <v>0</v>
      </c>
      <c r="V511" s="52">
        <f>V163*(1+'Calculations II'!AV$63)</f>
        <v>0</v>
      </c>
      <c r="W511" s="75">
        <f>W163*(1+'Calculations II'!AW$63)</f>
        <v>0</v>
      </c>
    </row>
    <row r="512" spans="2:23" x14ac:dyDescent="0.2">
      <c r="B512" s="288"/>
      <c r="C512" s="16" t="s">
        <v>25</v>
      </c>
      <c r="D512" s="52">
        <f>D164</f>
        <v>0</v>
      </c>
      <c r="E512" s="52">
        <f t="shared" ref="E512:W512" si="294">E164</f>
        <v>0</v>
      </c>
      <c r="F512" s="52">
        <f t="shared" si="294"/>
        <v>0</v>
      </c>
      <c r="G512" s="52">
        <f t="shared" si="294"/>
        <v>0</v>
      </c>
      <c r="H512" s="52">
        <f t="shared" si="294"/>
        <v>0</v>
      </c>
      <c r="I512" s="52">
        <f t="shared" si="294"/>
        <v>0</v>
      </c>
      <c r="J512" s="52">
        <f t="shared" si="294"/>
        <v>0</v>
      </c>
      <c r="K512" s="52">
        <f t="shared" si="294"/>
        <v>0</v>
      </c>
      <c r="L512" s="52">
        <f t="shared" si="294"/>
        <v>0</v>
      </c>
      <c r="M512" s="52">
        <f t="shared" si="294"/>
        <v>0</v>
      </c>
      <c r="N512" s="52">
        <f t="shared" si="294"/>
        <v>0</v>
      </c>
      <c r="O512" s="52">
        <f t="shared" si="294"/>
        <v>0</v>
      </c>
      <c r="P512" s="52">
        <f t="shared" si="294"/>
        <v>0</v>
      </c>
      <c r="Q512" s="52">
        <f t="shared" si="294"/>
        <v>0</v>
      </c>
      <c r="R512" s="52">
        <f t="shared" si="294"/>
        <v>0</v>
      </c>
      <c r="S512" s="52">
        <f t="shared" si="294"/>
        <v>0</v>
      </c>
      <c r="T512" s="52">
        <f t="shared" si="294"/>
        <v>0</v>
      </c>
      <c r="U512" s="52">
        <f t="shared" si="294"/>
        <v>0</v>
      </c>
      <c r="V512" s="52">
        <f t="shared" si="294"/>
        <v>0</v>
      </c>
      <c r="W512" s="75">
        <f t="shared" si="294"/>
        <v>0</v>
      </c>
    </row>
    <row r="513" spans="2:23" x14ac:dyDescent="0.2">
      <c r="B513" s="288"/>
      <c r="C513" s="16" t="s">
        <v>24</v>
      </c>
      <c r="D513" s="52">
        <f>D165</f>
        <v>0</v>
      </c>
      <c r="E513" s="52">
        <f t="shared" ref="E513:W513" si="295">E165</f>
        <v>0</v>
      </c>
      <c r="F513" s="52">
        <f t="shared" si="295"/>
        <v>0</v>
      </c>
      <c r="G513" s="52">
        <f t="shared" si="295"/>
        <v>0</v>
      </c>
      <c r="H513" s="52">
        <f t="shared" si="295"/>
        <v>0</v>
      </c>
      <c r="I513" s="52">
        <f t="shared" si="295"/>
        <v>0</v>
      </c>
      <c r="J513" s="52">
        <f t="shared" si="295"/>
        <v>0</v>
      </c>
      <c r="K513" s="52">
        <f t="shared" si="295"/>
        <v>0</v>
      </c>
      <c r="L513" s="52">
        <f t="shared" si="295"/>
        <v>0</v>
      </c>
      <c r="M513" s="52">
        <f t="shared" si="295"/>
        <v>0</v>
      </c>
      <c r="N513" s="52">
        <f t="shared" si="295"/>
        <v>0</v>
      </c>
      <c r="O513" s="52">
        <f t="shared" si="295"/>
        <v>0</v>
      </c>
      <c r="P513" s="52">
        <f t="shared" si="295"/>
        <v>0</v>
      </c>
      <c r="Q513" s="52">
        <f t="shared" si="295"/>
        <v>0</v>
      </c>
      <c r="R513" s="52">
        <f t="shared" si="295"/>
        <v>0</v>
      </c>
      <c r="S513" s="52">
        <f t="shared" si="295"/>
        <v>0</v>
      </c>
      <c r="T513" s="52">
        <f t="shared" si="295"/>
        <v>0</v>
      </c>
      <c r="U513" s="52">
        <f t="shared" si="295"/>
        <v>0</v>
      </c>
      <c r="V513" s="52">
        <f t="shared" si="295"/>
        <v>0</v>
      </c>
      <c r="W513" s="75">
        <f t="shared" si="295"/>
        <v>0</v>
      </c>
    </row>
    <row r="514" spans="2:23" ht="16" x14ac:dyDescent="0.2">
      <c r="B514" s="288" t="s">
        <v>52</v>
      </c>
      <c r="C514" s="53" t="s">
        <v>26</v>
      </c>
      <c r="D514" s="52">
        <f>D166*(1+'Calculations II'!AD$62)</f>
        <v>0</v>
      </c>
      <c r="E514" s="52">
        <f>E166*(1+'Calculations II'!AE$62)</f>
        <v>0</v>
      </c>
      <c r="F514" s="52">
        <f>F166*(1+'Calculations II'!AF$62)</f>
        <v>0</v>
      </c>
      <c r="G514" s="52">
        <f>G166*(1+'Calculations II'!AG$62)</f>
        <v>0</v>
      </c>
      <c r="H514" s="52">
        <f>H166*(1+'Calculations II'!AH$62)</f>
        <v>0</v>
      </c>
      <c r="I514" s="52">
        <f>I166*(1+'Calculations II'!AI$62)</f>
        <v>0</v>
      </c>
      <c r="J514" s="52">
        <f>J166*(1+'Calculations II'!AJ$62)</f>
        <v>0</v>
      </c>
      <c r="K514" s="52">
        <f>K166*(1+'Calculations II'!AK$62)</f>
        <v>0</v>
      </c>
      <c r="L514" s="52">
        <f>L166*(1+'Calculations II'!AL$62)</f>
        <v>0</v>
      </c>
      <c r="M514" s="52">
        <f>M166*(1+'Calculations II'!AM$62)</f>
        <v>0</v>
      </c>
      <c r="N514" s="52">
        <f>N166*(1+'Calculations II'!AN$62)</f>
        <v>0</v>
      </c>
      <c r="O514" s="52">
        <f>O166*(1+'Calculations II'!AO$62)</f>
        <v>0</v>
      </c>
      <c r="P514" s="52">
        <f>P166*(1+'Calculations II'!AP$62)</f>
        <v>0</v>
      </c>
      <c r="Q514" s="52">
        <f>Q166*(1+'Calculations II'!AQ$62)</f>
        <v>0</v>
      </c>
      <c r="R514" s="52">
        <f>R166*(1+'Calculations II'!AR$62)</f>
        <v>0</v>
      </c>
      <c r="S514" s="52">
        <f>S166*(1+'Calculations II'!AS$62)</f>
        <v>0</v>
      </c>
      <c r="T514" s="52">
        <f>T166*(1+'Calculations II'!AT$62)</f>
        <v>0</v>
      </c>
      <c r="U514" s="52">
        <f>U166*(1+'Calculations II'!AU$62)</f>
        <v>0</v>
      </c>
      <c r="V514" s="52">
        <f>V166*(1+'Calculations II'!AV$62)</f>
        <v>0</v>
      </c>
      <c r="W514" s="75">
        <f>W166*(1+'Calculations II'!AW$62)</f>
        <v>0</v>
      </c>
    </row>
    <row r="515" spans="2:23" x14ac:dyDescent="0.2">
      <c r="B515" s="288"/>
      <c r="C515" s="16" t="s">
        <v>25</v>
      </c>
      <c r="D515" s="52">
        <f>D167</f>
        <v>0</v>
      </c>
      <c r="E515" s="52">
        <f t="shared" ref="E515:W515" si="296">E167</f>
        <v>0</v>
      </c>
      <c r="F515" s="52">
        <f t="shared" si="296"/>
        <v>0</v>
      </c>
      <c r="G515" s="52">
        <f t="shared" si="296"/>
        <v>0</v>
      </c>
      <c r="H515" s="52">
        <f t="shared" si="296"/>
        <v>0</v>
      </c>
      <c r="I515" s="52">
        <f t="shared" si="296"/>
        <v>0</v>
      </c>
      <c r="J515" s="52">
        <f t="shared" si="296"/>
        <v>0</v>
      </c>
      <c r="K515" s="52">
        <f t="shared" si="296"/>
        <v>0</v>
      </c>
      <c r="L515" s="52">
        <f t="shared" si="296"/>
        <v>0</v>
      </c>
      <c r="M515" s="52">
        <f t="shared" si="296"/>
        <v>0</v>
      </c>
      <c r="N515" s="52">
        <f t="shared" si="296"/>
        <v>0</v>
      </c>
      <c r="O515" s="52">
        <f t="shared" si="296"/>
        <v>0</v>
      </c>
      <c r="P515" s="52">
        <f t="shared" si="296"/>
        <v>0</v>
      </c>
      <c r="Q515" s="52">
        <f t="shared" si="296"/>
        <v>0</v>
      </c>
      <c r="R515" s="52">
        <f t="shared" si="296"/>
        <v>0</v>
      </c>
      <c r="S515" s="52">
        <f t="shared" si="296"/>
        <v>0</v>
      </c>
      <c r="T515" s="52">
        <f t="shared" si="296"/>
        <v>0</v>
      </c>
      <c r="U515" s="52">
        <f t="shared" si="296"/>
        <v>0</v>
      </c>
      <c r="V515" s="52">
        <f t="shared" si="296"/>
        <v>0</v>
      </c>
      <c r="W515" s="75">
        <f t="shared" si="296"/>
        <v>0</v>
      </c>
    </row>
    <row r="516" spans="2:23" x14ac:dyDescent="0.2">
      <c r="B516" s="288"/>
      <c r="C516" s="16" t="s">
        <v>24</v>
      </c>
      <c r="D516" s="52">
        <f>D168</f>
        <v>0</v>
      </c>
      <c r="E516" s="52">
        <f t="shared" ref="E516:W516" si="297">E168</f>
        <v>0</v>
      </c>
      <c r="F516" s="52">
        <f t="shared" si="297"/>
        <v>0</v>
      </c>
      <c r="G516" s="52">
        <f t="shared" si="297"/>
        <v>0</v>
      </c>
      <c r="H516" s="52">
        <f t="shared" si="297"/>
        <v>0</v>
      </c>
      <c r="I516" s="52">
        <f t="shared" si="297"/>
        <v>0</v>
      </c>
      <c r="J516" s="52">
        <f t="shared" si="297"/>
        <v>0</v>
      </c>
      <c r="K516" s="52">
        <f t="shared" si="297"/>
        <v>0</v>
      </c>
      <c r="L516" s="52">
        <f t="shared" si="297"/>
        <v>0</v>
      </c>
      <c r="M516" s="52">
        <f t="shared" si="297"/>
        <v>0</v>
      </c>
      <c r="N516" s="52">
        <f t="shared" si="297"/>
        <v>0</v>
      </c>
      <c r="O516" s="52">
        <f t="shared" si="297"/>
        <v>0</v>
      </c>
      <c r="P516" s="52">
        <f t="shared" si="297"/>
        <v>0</v>
      </c>
      <c r="Q516" s="52">
        <f t="shared" si="297"/>
        <v>0</v>
      </c>
      <c r="R516" s="52">
        <f t="shared" si="297"/>
        <v>0</v>
      </c>
      <c r="S516" s="52">
        <f t="shared" si="297"/>
        <v>0</v>
      </c>
      <c r="T516" s="52">
        <f t="shared" si="297"/>
        <v>0</v>
      </c>
      <c r="U516" s="52">
        <f t="shared" si="297"/>
        <v>0</v>
      </c>
      <c r="V516" s="52">
        <f t="shared" si="297"/>
        <v>0</v>
      </c>
      <c r="W516" s="75">
        <f t="shared" si="297"/>
        <v>0</v>
      </c>
    </row>
    <row r="517" spans="2:23" ht="16" x14ac:dyDescent="0.2">
      <c r="B517" s="288" t="s">
        <v>53</v>
      </c>
      <c r="C517" s="53" t="s">
        <v>26</v>
      </c>
      <c r="D517" s="52">
        <f>D169*(1+'Calculations II'!AD$63)</f>
        <v>0</v>
      </c>
      <c r="E517" s="52">
        <f>E169*(1+'Calculations II'!AE$63)</f>
        <v>0</v>
      </c>
      <c r="F517" s="52">
        <f>F169*(1+'Calculations II'!AF$63)</f>
        <v>0</v>
      </c>
      <c r="G517" s="52">
        <f>G169*(1+'Calculations II'!AG$63)</f>
        <v>0</v>
      </c>
      <c r="H517" s="52">
        <f>H169*(1+'Calculations II'!AH$63)</f>
        <v>0</v>
      </c>
      <c r="I517" s="52">
        <f>I169*(1+'Calculations II'!AI$63)</f>
        <v>0</v>
      </c>
      <c r="J517" s="52">
        <f>J169*(1+'Calculations II'!AJ$63)</f>
        <v>0</v>
      </c>
      <c r="K517" s="52">
        <f>K169*(1+'Calculations II'!AK$63)</f>
        <v>0</v>
      </c>
      <c r="L517" s="52">
        <f>L169*(1+'Calculations II'!AL$63)</f>
        <v>0</v>
      </c>
      <c r="M517" s="52">
        <f>M169*(1+'Calculations II'!AM$63)</f>
        <v>0</v>
      </c>
      <c r="N517" s="52">
        <f>N169*(1+'Calculations II'!AN$63)</f>
        <v>0</v>
      </c>
      <c r="O517" s="52">
        <f>O169*(1+'Calculations II'!AO$63)</f>
        <v>0</v>
      </c>
      <c r="P517" s="52">
        <f>P169*(1+'Calculations II'!AP$63)</f>
        <v>0</v>
      </c>
      <c r="Q517" s="52">
        <f>Q169*(1+'Calculations II'!AQ$63)</f>
        <v>0</v>
      </c>
      <c r="R517" s="52">
        <f>R169*(1+'Calculations II'!AR$63)</f>
        <v>0</v>
      </c>
      <c r="S517" s="52">
        <f>S169*(1+'Calculations II'!AS$63)</f>
        <v>0</v>
      </c>
      <c r="T517" s="52">
        <f>T169*(1+'Calculations II'!AT$63)</f>
        <v>0</v>
      </c>
      <c r="U517" s="52">
        <f>U169*(1+'Calculations II'!AU$63)</f>
        <v>0</v>
      </c>
      <c r="V517" s="52">
        <f>V169*(1+'Calculations II'!AV$63)</f>
        <v>0</v>
      </c>
      <c r="W517" s="75">
        <f>W169*(1+'Calculations II'!AW$63)</f>
        <v>0</v>
      </c>
    </row>
    <row r="518" spans="2:23" x14ac:dyDescent="0.2">
      <c r="B518" s="288"/>
      <c r="C518" s="16" t="s">
        <v>25</v>
      </c>
      <c r="D518" s="52">
        <f>D170</f>
        <v>0</v>
      </c>
      <c r="E518" s="52">
        <f t="shared" ref="E518:W518" si="298">E170</f>
        <v>0</v>
      </c>
      <c r="F518" s="52">
        <f t="shared" si="298"/>
        <v>0</v>
      </c>
      <c r="G518" s="52">
        <f t="shared" si="298"/>
        <v>0</v>
      </c>
      <c r="H518" s="52">
        <f t="shared" si="298"/>
        <v>0</v>
      </c>
      <c r="I518" s="52">
        <f t="shared" si="298"/>
        <v>0</v>
      </c>
      <c r="J518" s="52">
        <f t="shared" si="298"/>
        <v>0</v>
      </c>
      <c r="K518" s="52">
        <f t="shared" si="298"/>
        <v>0</v>
      </c>
      <c r="L518" s="52">
        <f t="shared" si="298"/>
        <v>0</v>
      </c>
      <c r="M518" s="52">
        <f t="shared" si="298"/>
        <v>0</v>
      </c>
      <c r="N518" s="52">
        <f t="shared" si="298"/>
        <v>0</v>
      </c>
      <c r="O518" s="52">
        <f t="shared" si="298"/>
        <v>0</v>
      </c>
      <c r="P518" s="52">
        <f t="shared" si="298"/>
        <v>0</v>
      </c>
      <c r="Q518" s="52">
        <f t="shared" si="298"/>
        <v>0</v>
      </c>
      <c r="R518" s="52">
        <f t="shared" si="298"/>
        <v>0</v>
      </c>
      <c r="S518" s="52">
        <f t="shared" si="298"/>
        <v>0</v>
      </c>
      <c r="T518" s="52">
        <f t="shared" si="298"/>
        <v>0</v>
      </c>
      <c r="U518" s="52">
        <f t="shared" si="298"/>
        <v>0</v>
      </c>
      <c r="V518" s="52">
        <f t="shared" si="298"/>
        <v>0</v>
      </c>
      <c r="W518" s="75">
        <f t="shared" si="298"/>
        <v>0</v>
      </c>
    </row>
    <row r="519" spans="2:23" x14ac:dyDescent="0.2">
      <c r="B519" s="288"/>
      <c r="C519" s="16" t="s">
        <v>24</v>
      </c>
      <c r="D519" s="52">
        <f>D171</f>
        <v>0</v>
      </c>
      <c r="E519" s="52">
        <f t="shared" ref="E519:W519" si="299">E171</f>
        <v>0</v>
      </c>
      <c r="F519" s="52">
        <f t="shared" si="299"/>
        <v>0</v>
      </c>
      <c r="G519" s="52">
        <f t="shared" si="299"/>
        <v>0</v>
      </c>
      <c r="H519" s="52">
        <f t="shared" si="299"/>
        <v>0</v>
      </c>
      <c r="I519" s="52">
        <f t="shared" si="299"/>
        <v>0</v>
      </c>
      <c r="J519" s="52">
        <f t="shared" si="299"/>
        <v>0</v>
      </c>
      <c r="K519" s="52">
        <f t="shared" si="299"/>
        <v>0</v>
      </c>
      <c r="L519" s="52">
        <f t="shared" si="299"/>
        <v>0</v>
      </c>
      <c r="M519" s="52">
        <f t="shared" si="299"/>
        <v>0</v>
      </c>
      <c r="N519" s="52">
        <f t="shared" si="299"/>
        <v>0</v>
      </c>
      <c r="O519" s="52">
        <f t="shared" si="299"/>
        <v>0</v>
      </c>
      <c r="P519" s="52">
        <f t="shared" si="299"/>
        <v>0</v>
      </c>
      <c r="Q519" s="52">
        <f t="shared" si="299"/>
        <v>0</v>
      </c>
      <c r="R519" s="52">
        <f t="shared" si="299"/>
        <v>0</v>
      </c>
      <c r="S519" s="52">
        <f t="shared" si="299"/>
        <v>0</v>
      </c>
      <c r="T519" s="52">
        <f t="shared" si="299"/>
        <v>0</v>
      </c>
      <c r="U519" s="52">
        <f t="shared" si="299"/>
        <v>0</v>
      </c>
      <c r="V519" s="52">
        <f t="shared" si="299"/>
        <v>0</v>
      </c>
      <c r="W519" s="75">
        <f t="shared" si="299"/>
        <v>0</v>
      </c>
    </row>
    <row r="520" spans="2:23" x14ac:dyDescent="0.2">
      <c r="B520" s="62"/>
      <c r="C520" s="16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74"/>
    </row>
    <row r="521" spans="2:23" x14ac:dyDescent="0.2">
      <c r="B521" s="9" t="s">
        <v>54</v>
      </c>
      <c r="C521" s="10"/>
      <c r="D521" s="52">
        <f>(D441+D443+D444-D446-D447+D449+D450-D452-D453+D455+D456-D458-D459+D461+D462-D464-D465+D467+D468-D470-D471+D473+D474-D476-D477+D479+D480-D482-D483+D485+D486-D488-D489+D491+D492-D494-D495+D497+D498-D500-D501+D503+D504-D506-D507+D509+D510-D512-D513+D515+D516-D518-D519)/(1+Results!$H$91)^(D440+1-$D$440)</f>
        <v>30085914.897551887</v>
      </c>
      <c r="E521" s="52">
        <f>(E441+E443+E444-E446-E447+E449+E450-E452-E453+E455+E456-E458-E459+E461+E462-E464-E465+E467+E468-E470-E471+E473+E474-E476-E477+E479+E480-E482-E483+E485+E486-E488-E489+E491+E492-E494-E495+E497+E498-E500-E501+E503+E504-E506-E507+E509+E510-E512-E513+E515+E516-E518-E519)/(1+Results!$H$91)^(E440+1-$D$440)</f>
        <v>46508382.514576718</v>
      </c>
      <c r="F521" s="52">
        <f>(F441+F443+F444-F446-F447+F449+F450-F452-F453+F455+F456-F458-F459+F461+F462-F464-F465+F467+F468-F470-F471+F473+F474-F476-F477+F479+F480-F482-F483+F485+F486-F488-F489+F491+F492-F494-F495+F497+F498-F500-F501+F503+F504-F506-F507+F509+F510-F512-F513+F515+F516-F518-F519)/(1+Results!$H$91)^(F440+1-$D$440)</f>
        <v>40196852.16711314</v>
      </c>
      <c r="G521" s="52">
        <f>(G441+G443+G444-G446-G447+G449+G450-G452-G453+G455+G456-G458-G459+G461+G462-G464-G465+G467+G468-G470-G471+G473+G474-G476-G477+G479+G480-G482-G483+G485+G486-G488-G489+G491+G492-G494-G495+G497+G498-G500-G501+G503+G504-G506-G507+G509+G510-G512-G513+G515+G516-G518-G519)/(1+Results!$H$91)^(G440+1-$D$440)</f>
        <v>-4299703.7398459334</v>
      </c>
      <c r="H521" s="52">
        <f>(H441+H443+H444-H446-H447+H449+H450-H452-H453+H455+H456-H458-H459+H461+H462-H464-H465+H467+H468-H470-H471+H473+H474-H476-H477+H479+H480-H482-H483+H485+H486-H488-H489+H491+H492-H494-H495+H497+H498-H500-H501+H503+H504-H506-H507+H509+H510-H512-H513+H515+H516-H518-H519)/(1+Results!$H$91)^(H440+1-$D$440)</f>
        <v>-4319098.3591198074</v>
      </c>
      <c r="I521" s="52">
        <f>(I441+I443+I444-I446-I447+I449+I450-I452-I453+I455+I456-I458-I459+I461+I462-I464-I465+I467+I468-I470-I471+I473+I474-I476-I477+I479+I480-I482-I483+I485+I486-I488-I489+I491+I492-I494-I495+I497+I498-I500-I501+I503+I504-I506-I507+I509+I510-I512-I513+I515+I516-I518-I519)/(1+Results!$H$91)^(I440+1-$D$440)</f>
        <v>-4146996.5891953255</v>
      </c>
      <c r="J521" s="52">
        <f>(J441+J443+J444-J446-J447+J449+J450-J452-J453+J455+J456-J458-J459+J461+J462-J464-J465+J467+J468-J470-J471+J473+J474-J476-J477+J479+J480-J482-J483+J485+J486-J488-J489+J491+J492-J494-J495+J497+J498-J500-J501+J503+J504-J506-J507+J509+J510-J512-J513+J515+J516-J518-J519)/(1+Results!$H$91)^(J440+1-$D$440)</f>
        <v>-3980539.7027183035</v>
      </c>
      <c r="K521" s="52">
        <f>(K441+K443+K444-K446-K447+K449+K450-K452-K453+K455+K456-K458-K459+K461+K462-K464-K465+K467+K468-K470-K471+K473+K474-K476-K477+K479+K480-K482-K483+K485+K486-K488-K489+K491+K492-K494-K495+K497+K498-K500-K501+K503+K504-K506-K507+K509+K510-K512-K513+K515+K516-K518-K519)/(1+Results!$H$91)^(K440+1-$D$440)</f>
        <v>-3819640.0681447801</v>
      </c>
      <c r="L521" s="52">
        <f>(L441+L443+L444-L446-L447+L449+L450-L452-L453+L455+L456-L458-L459+L461+L462-L464-L465+L467+L468-L470-L471+L473+L474-L476-L477+L479+L480-L482-L483+L485+L486-L488-L489+L491+L492-L494-L495+L497+L498-L500-L501+L503+L504-L506-L507+L509+L510-L512-L513+L515+L516-L518-L519)/(1+Results!$H$91)^(L440+1-$D$440)</f>
        <v>-4070495.2720595063</v>
      </c>
      <c r="M521" s="52">
        <f>(M441+M443+M444-M446-M447+M449+M450-M452-M453+M455+M456-M458-M459+M461+M462-M464-M465+M467+M468-M470-M471+M473+M474-M476-M477+M479+M480-M482-M483+M485+M486-M488-M489+M491+M492-M494-M495+M497+M498-M500-M501+M503+M504-M506-M507+M509+M510-M512-M513+M515+M516-M518-M519)/(1+Results!$H$91)^(M440+1-$D$440)</f>
        <v>-3918966.4805830372</v>
      </c>
      <c r="N521" s="52">
        <f>(N441+N443+N444-N446-N447+N449+N450-N452-N453+N455+N456-N458-N459+N461+N462-N464-N465+N467+N468-N470-N471+N473+N474-N476-N477+N479+N480-N482-N483+N485+N486-N488-N489+N491+N492-N494-N495+N497+N498-N500-N501+N503+N504-N506-N507+N509+N510-N512-N513+N515+N516-N518-N519)/(1+Results!$H$91)^(N440+1-$D$440)</f>
        <v>2040434.3851004299</v>
      </c>
      <c r="O521" s="52">
        <f>(O441+O443+O444-O446-O447+O449+O450-O452-O453+O455+O456-O458-O459+O461+O462-O464-O465+O467+O468-O470-O471+O473+O474-O476-O477+O479+O480-O482-O483+O485+O486-O488-O489+O491+O492-O494-O495+O497+O498-O500-O501+O503+O504-O506-O507+O509+O510-O512-O513+O515+O516-O518-O519)/(1+Results!$H$91)^(O440+1-$D$440)</f>
        <v>-3595583.5841372758</v>
      </c>
      <c r="P521" s="52">
        <f>(P441+P443+P444-P446-P447+P449+P450-P452-P453+P455+P456-P458-P459+P461+P462-P464-P465+P467+P468-P470-P471+P473+P474-P476-P477+P479+P480-P482-P483+P485+P486-P488-P489+P491+P492-P494-P495+P497+P498-P500-P501+P503+P504-P506-P507+P509+P510-P512-P513+P515+P516-P518-P519)/(1+Results!$H$91)^(P440+1-$D$440)</f>
        <v>-4109449.0383282187</v>
      </c>
      <c r="Q521" s="52">
        <f>(Q441+Q443+Q444-Q446-Q447+Q449+Q450-Q452-Q453+Q455+Q456-Q458-Q459+Q461+Q462-Q464-Q465+Q467+Q468-Q470-Q471+Q473+Q474-Q476-Q477+Q479+Q480-Q482-Q483+Q485+Q486-Q488-Q489+Q491+Q492-Q494-Q495+Q497+Q498-Q500-Q501+Q503+Q504-Q506-Q507+Q509+Q510-Q512-Q513+Q515+Q516-Q518-Q519)/(1+Results!$H$91)^(Q440+1-$D$440)</f>
        <v>-3945803.8235358871</v>
      </c>
      <c r="R521" s="52">
        <f>(R441+R443+R444-R446-R447+R449+R450-R452-R453+R455+R456-R458-R459+R461+R462-R464-R465+R467+R468-R470-R471+R473+R474-R476-R477+R479+R480-R482-R483+R485+R486-R488-R489+R491+R492-R494-R495+R497+R498-R500-R501+R503+R504-R506-R507+R509+R510-R512-R513+R515+R516-R518-R519)/(1+Results!$H$91)^(R440+1-$D$440)</f>
        <v>-3772440.9166987594</v>
      </c>
      <c r="S521" s="52">
        <f>(S441+S443+S444-S446-S447+S449+S450-S452-S453+S455+S456-S458-S459+S461+S462-S464-S465+S467+S468-S470-S471+S473+S474-S476-S477+S479+S480-S482-S483+S485+S486-S488-S489+S491+S492-S494-S495+S497+S498-S500-S501+S503+S504-S506-S507+S509+S510-S512-S513+S515+S516-S518-S519)/(1+Results!$H$91)^(S440+1-$D$440)</f>
        <v>-3606061.6944335052</v>
      </c>
      <c r="T521" s="52">
        <f>(T441+T443+T444-T446-T447+T449+T450-T452-T453+T455+T456-T458-T459+T461+T462-T464-T465+T467+T468-T470-T471+T473+T474-T476-T477+T479+T480-T482-T483+T485+T486-T488-T489+T491+T492-T494-T495+T497+T498-T500-T501+T503+T504-T506-T507+T509+T510-T512-T513+T515+T516-T518-T519)/(1+Results!$H$91)^(T440+1-$D$440)</f>
        <v>-4265669.4617715031</v>
      </c>
      <c r="U521" s="52">
        <f>(U441+U443+U444-U446-U447+U449+U450-U452-U453+U455+U456-U458-U459+U461+U462-U464-U465+U467+U468-U470-U471+U473+U474-U476-U477+U479+U480-U482-U483+U485+U486-U488-U489+U491+U492-U494-U495+U497+U498-U500-U501+U503+U504-U506-U507+U509+U510-U512-U513+U515+U516-U518-U519)/(1+Results!$H$91)^(U440+1-$D$440)</f>
        <v>-4086551.3030286394</v>
      </c>
      <c r="V521" s="52">
        <f>(V441+V443+V444-V446-V447+V449+V450-V452-V453+V455+V456-V458-V459+V461+V462-V464-V465+V467+V468-V470-V471+V473+V474-V476-V477+V479+V480-V482-V483+V485+V486-V488-V489+V491+V492-V494-V495+V497+V498-V500-V501+V503+V504-V506-V507+V509+V510-V512-V513+V515+V516-V518-V519)/(1+Results!$H$91)^(V440+1-$D$440)</f>
        <v>-3900489.40048431</v>
      </c>
      <c r="W521" s="75">
        <f>(W441+W443+W444-W446-W447+W449+W450-W452-W453+W455+W456-W458-W459+W461+W462-W464-W465+W467+W468-W470-W471+W473+W474-W476-W477+W479+W480-W482-W483+W485+W486-W488-W489+W491+W492-W494-W495+W497+W498-W500-W501+W503+W504-W506-W507+W509+W510-W512-W513+W515+W516-W518-W519)/(1+Results!$H$91)^(W440+1-$D$440)</f>
        <v>-9132915.2321236655</v>
      </c>
    </row>
    <row r="522" spans="2:23" x14ac:dyDescent="0.2">
      <c r="B522" s="9" t="s">
        <v>2</v>
      </c>
      <c r="C522" s="10"/>
      <c r="D522" s="52">
        <f>(D442-D445+D448-D451+D454-D457+D460-D463+D466-D469+D472-D475+D478-D481+D484-D487+D490-D493+D496-D499+D502-D505+D508-D511+D514-D517)/(1+Results!$H$91)^(D440+1-$D$440)</f>
        <v>0</v>
      </c>
      <c r="E522" s="52">
        <f>(E442-E445+E448-E451+E454-E457+E460-E463+E466-E469+E472-E475+E478-E481+E484-E487+E490-E493+E496-E499+E502-E505+E508-E511+E514-E517)/(1+Results!$H$91)^(E440+1-$D$440)</f>
        <v>0</v>
      </c>
      <c r="F522" s="52">
        <f>(F442-F445+F448-F451+F454-F457+F460-F463+F466-F469+F472-F475+F478-F481+F484-F487+F490-F493+F496-F499+F502-F505+F508-F511+F514-F517)/(1+Results!$H$91)^(F440+1-$D$440)</f>
        <v>-4212579.6032358399</v>
      </c>
      <c r="G522" s="52">
        <f>(G442-G445+G448-G451+G454-G457+G460-G463+G466-G469+G472-G475+G478-G481+G484-G487+G490-G493+G496-G499+G502-G505+G508-G511+G514-G517)/(1+Results!$H$91)^(G440+1-$D$440)</f>
        <v>-2590751.1557273213</v>
      </c>
      <c r="H522" s="52">
        <f>(H442-H445+H448-H451+H454-H457+H460-H463+H466-H469+H472-H475+H478-H481+H484-H487+H490-H493+H496-H499+H502-H505+H508-H511+H514-H517)/(1+Results!$H$91)^(H440+1-$D$440)</f>
        <v>-1947791.1378984856</v>
      </c>
      <c r="I522" s="52">
        <f>(I442-I445+I448-I451+I454-I457+I460-I463+I466-I469+I472-I475+I478-I481+I484-I487+I490-I493+I496-I499+I502-I505+I508-I511+I514-I517)/(1+Results!$H$91)^(I440+1-$D$440)</f>
        <v>-492610.56404082506</v>
      </c>
      <c r="J522" s="52">
        <f>(J442-J445+J448-J451+J454-J457+J460-J463+J466-J469+J472-J475+J478-J481+J484-J487+J490-J493+J496-J499+J502-J505+J508-J511+J514-J517)/(1+Results!$H$91)^(J440+1-$D$440)</f>
        <v>879032.00338422216</v>
      </c>
      <c r="K522" s="52">
        <f>(K442-K445+K448-K451+K454-K457+K460-K463+K466-K469+K472-K475+K478-K481+K484-K487+K490-K493+K496-K499+K502-K505+K508-K511+K514-K517)/(1+Results!$H$91)^(K440+1-$D$440)</f>
        <v>2168313.1488307142</v>
      </c>
      <c r="L522" s="52">
        <f>(L442-L445+L448-L451+L454-L457+L460-L463+L466-L469+L472-L475+L478-L481+L484-L487+L490-L493+L496-L499+L502-L505+L508-L511+L514-L517)/(1+Results!$H$91)^(L440+1-$D$440)</f>
        <v>2383218.6267013005</v>
      </c>
      <c r="M522" s="52">
        <f>(M442-M445+M448-M451+M454-M457+M460-M463+M466-M469+M472-M475+M478-M481+M484-M487+M490-M493+M496-M499+M502-M505+M508-M511+M514-M517)/(1+Results!$H$91)^(M440+1-$D$440)</f>
        <v>3548262.254988011</v>
      </c>
      <c r="N522" s="52">
        <f>(N442-N445+N448-N451+N454-N457+N460-N463+N466-N469+N472-N475+N478-N481+N484-N487+N490-N493+N496-N499+N502-N505+N508-N511+N514-N517)/(1+Results!$H$91)^(N440+1-$D$440)</f>
        <v>4637251.3230129434</v>
      </c>
      <c r="O522" s="52">
        <f>(O442-O445+O448-O451+O454-O457+O460-O463+O466-O469+O472-O475+O478-O481+O484-O487+O490-O493+O496-O499+O502-O505+O508-O511+O514-O517)/(1+Results!$H$91)^(O440+1-$D$440)</f>
        <v>5658738.6484467573</v>
      </c>
      <c r="P522" s="52">
        <f>(P442-P445+P448-P451+P454-P457+P460-P463+P466-P469+P472-P475+P478-P481+P484-P487+P490-P493+P496-P499+P502-P505+P508-P511+P514-P517)/(1+Results!$H$91)^(P440+1-$D$440)</f>
        <v>5457450.9405649398</v>
      </c>
      <c r="Q522" s="52">
        <f>(Q442-Q445+Q448-Q451+Q454-Q457+Q460-Q463+Q466-Q469+Q472-Q475+Q478-Q481+Q484-Q487+Q490-Q493+Q496-Q499+Q502-Q505+Q508-Q511+Q514-Q517)/(1+Results!$H$91)^(Q440+1-$D$440)</f>
        <v>6392024.5820949208</v>
      </c>
      <c r="R522" s="52">
        <f>(R442-R445+R448-R451+R454-R457+R460-R463+R466-R469+R472-R475+R478-R481+R484-R487+R490-R493+R496-R499+R502-R505+R508-R511+R514-R517)/(1+Results!$H$91)^(R440+1-$D$440)</f>
        <v>7259147.6853624107</v>
      </c>
      <c r="S522" s="52">
        <f>(S442-S445+S448-S451+S454-S457+S460-S463+S466-S469+S472-S475+S478-S481+S484-S487+S490-S493+S496-S499+S502-S505+S508-S511+S514-S517)/(1+Results!$H$91)^(S440+1-$D$440)</f>
        <v>8071873.9014835106</v>
      </c>
      <c r="T522" s="52">
        <f>(T442-T445+T448-T451+T454-T457+T460-T463+T466-T469+T472-T475+T478-T481+T484-T487+T490-T493+T496-T499+T502-T505+T508-T511+T514-T517)/(1+Results!$H$91)^(T440+1-$D$440)</f>
        <v>7618566.2214838536</v>
      </c>
      <c r="U522" s="52">
        <f>(U442-U445+U448-U451+U454-U457+U460-U463+U466-U469+U472-U475+U478-U481+U484-U487+U490-U493+U496-U499+U502-U505+U508-U511+U514-U517)/(1+Results!$H$91)^(U440+1-$D$440)</f>
        <v>8365719.6521883477</v>
      </c>
      <c r="V522" s="52">
        <f>(V442-V445+V448-V451+V454-V457+V460-V463+V466-V469+V472-V475+V478-V481+V484-V487+V490-V493+V496-V499+V502-V505+V508-V511+V514-V517)/(1+Results!$H$91)^(V440+1-$D$440)</f>
        <v>9060005.4049396887</v>
      </c>
      <c r="W522" s="75">
        <f>(W442-W445+W448-W451+W454-W457+W460-W463+W466-W469+W472-W475+W478-W481+W484-W487+W490-W493+W496-W499+W502-W505+W508-W511+W514-W517)/(1+Results!$H$91)^(W440+1-$D$440)</f>
        <v>17787162.689798281</v>
      </c>
    </row>
    <row r="523" spans="2:23" x14ac:dyDescent="0.2">
      <c r="B523" s="9"/>
      <c r="C523" s="10"/>
      <c r="D523" s="54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9"/>
    </row>
    <row r="524" spans="2:23" ht="16" thickBot="1" x14ac:dyDescent="0.25">
      <c r="B524" s="66" t="s">
        <v>1</v>
      </c>
      <c r="C524" s="23"/>
      <c r="D524" s="91">
        <f>SUM(D522:W522)-SUM(D521:W521)</f>
        <v>30181855.324243717</v>
      </c>
      <c r="E524" s="92"/>
      <c r="F524" s="93"/>
      <c r="G524" s="51"/>
      <c r="H524" s="94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63"/>
    </row>
  </sheetData>
  <mergeCells count="156">
    <mergeCell ref="B253:B255"/>
    <mergeCell ref="B256:B258"/>
    <mergeCell ref="B235:B237"/>
    <mergeCell ref="B238:B240"/>
    <mergeCell ref="B241:B243"/>
    <mergeCell ref="B244:B246"/>
    <mergeCell ref="B247:B249"/>
    <mergeCell ref="B250:B252"/>
    <mergeCell ref="B232:B234"/>
    <mergeCell ref="B226:B228"/>
    <mergeCell ref="B229:B231"/>
    <mergeCell ref="B196:B198"/>
    <mergeCell ref="B154:B156"/>
    <mergeCell ref="B157:B159"/>
    <mergeCell ref="B160:B162"/>
    <mergeCell ref="B163:B165"/>
    <mergeCell ref="B166:B168"/>
    <mergeCell ref="B169:B171"/>
    <mergeCell ref="B181:B183"/>
    <mergeCell ref="B184:B186"/>
    <mergeCell ref="B187:B189"/>
    <mergeCell ref="B190:B192"/>
    <mergeCell ref="B193:B195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151:B153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61:B63"/>
    <mergeCell ref="B64:B66"/>
    <mergeCell ref="B67:B69"/>
    <mergeCell ref="B115:B117"/>
    <mergeCell ref="B73:B75"/>
    <mergeCell ref="B76:B78"/>
    <mergeCell ref="B79:B81"/>
    <mergeCell ref="B82:B84"/>
    <mergeCell ref="B94:B96"/>
    <mergeCell ref="B97:B99"/>
    <mergeCell ref="B100:B102"/>
    <mergeCell ref="B103:B105"/>
    <mergeCell ref="B106:B108"/>
    <mergeCell ref="B109:B111"/>
    <mergeCell ref="B112:B114"/>
    <mergeCell ref="B268:B270"/>
    <mergeCell ref="B271:B273"/>
    <mergeCell ref="B274:B276"/>
    <mergeCell ref="B277:B279"/>
    <mergeCell ref="B280:B282"/>
    <mergeCell ref="B34:B3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70:B72"/>
    <mergeCell ref="B37:B39"/>
    <mergeCell ref="B40:B42"/>
    <mergeCell ref="B43:B45"/>
    <mergeCell ref="B46:B48"/>
    <mergeCell ref="B49:B51"/>
    <mergeCell ref="B52:B54"/>
    <mergeCell ref="B55:B57"/>
    <mergeCell ref="B58:B60"/>
    <mergeCell ref="B298:B300"/>
    <mergeCell ref="B301:B303"/>
    <mergeCell ref="B304:B306"/>
    <mergeCell ref="B307:B309"/>
    <mergeCell ref="B310:B312"/>
    <mergeCell ref="B283:B285"/>
    <mergeCell ref="B286:B288"/>
    <mergeCell ref="B289:B291"/>
    <mergeCell ref="B292:B294"/>
    <mergeCell ref="B295:B297"/>
    <mergeCell ref="B328:B330"/>
    <mergeCell ref="B331:B333"/>
    <mergeCell ref="B334:B336"/>
    <mergeCell ref="B337:B339"/>
    <mergeCell ref="B340:B342"/>
    <mergeCell ref="B313:B315"/>
    <mergeCell ref="B316:B318"/>
    <mergeCell ref="B319:B321"/>
    <mergeCell ref="B322:B324"/>
    <mergeCell ref="B325:B327"/>
    <mergeCell ref="B367:B369"/>
    <mergeCell ref="B370:B372"/>
    <mergeCell ref="B373:B375"/>
    <mergeCell ref="B376:B378"/>
    <mergeCell ref="B379:B381"/>
    <mergeCell ref="B343:B345"/>
    <mergeCell ref="B355:B357"/>
    <mergeCell ref="B358:B360"/>
    <mergeCell ref="B361:B363"/>
    <mergeCell ref="B364:B366"/>
    <mergeCell ref="B397:B399"/>
    <mergeCell ref="B400:B402"/>
    <mergeCell ref="B403:B405"/>
    <mergeCell ref="B406:B408"/>
    <mergeCell ref="B409:B411"/>
    <mergeCell ref="B382:B384"/>
    <mergeCell ref="B385:B387"/>
    <mergeCell ref="B388:B390"/>
    <mergeCell ref="B391:B393"/>
    <mergeCell ref="B394:B396"/>
    <mergeCell ref="B427:B429"/>
    <mergeCell ref="B430:B432"/>
    <mergeCell ref="B442:B444"/>
    <mergeCell ref="B445:B447"/>
    <mergeCell ref="B448:B450"/>
    <mergeCell ref="B412:B414"/>
    <mergeCell ref="B415:B417"/>
    <mergeCell ref="B418:B420"/>
    <mergeCell ref="B421:B423"/>
    <mergeCell ref="B424:B426"/>
    <mergeCell ref="B466:B468"/>
    <mergeCell ref="B469:B471"/>
    <mergeCell ref="B472:B474"/>
    <mergeCell ref="B475:B477"/>
    <mergeCell ref="B478:B480"/>
    <mergeCell ref="B451:B453"/>
    <mergeCell ref="B454:B456"/>
    <mergeCell ref="B457:B459"/>
    <mergeCell ref="B460:B462"/>
    <mergeCell ref="B463:B465"/>
    <mergeCell ref="B511:B513"/>
    <mergeCell ref="B514:B516"/>
    <mergeCell ref="B517:B519"/>
    <mergeCell ref="B496:B498"/>
    <mergeCell ref="B499:B501"/>
    <mergeCell ref="B502:B504"/>
    <mergeCell ref="B505:B507"/>
    <mergeCell ref="B508:B510"/>
    <mergeCell ref="B481:B483"/>
    <mergeCell ref="B484:B486"/>
    <mergeCell ref="B487:B489"/>
    <mergeCell ref="B490:B492"/>
    <mergeCell ref="B493:B49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5" ma:contentTypeDescription="Create a new document." ma:contentTypeScope="" ma:versionID="845e4a7a3ce3c5044aaa3b6b22d8c393">
  <xsd:schema xmlns:xsd="http://www.w3.org/2001/XMLSchema" xmlns:xs="http://www.w3.org/2001/XMLSchema" xmlns:p="http://schemas.microsoft.com/office/2006/metadata/properties" xmlns:ns1="http://schemas.microsoft.com/sharepoint/v3" xmlns:ns3="543abfbf-1b39-4535-8b1b-c72a4cdaa484" xmlns:ns4="2834bc84-a818-4cb9-8b4d-5179cfe104eb" targetNamespace="http://schemas.microsoft.com/office/2006/metadata/properties" ma:root="true" ma:fieldsID="f3c3e101c4171351deb20fcd282a9a64" ns1:_="" ns3:_="" ns4:_="">
    <xsd:import namespace="http://schemas.microsoft.com/sharepoint/v3"/>
    <xsd:import namespace="543abfbf-1b39-4535-8b1b-c72a4cdaa484"/>
    <xsd:import namespace="2834bc84-a818-4cb9-8b4d-5179cfe104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2214B9-CBB9-469C-9DED-49D2DC5C9816}">
  <ds:schemaRefs>
    <ds:schemaRef ds:uri="http://www.w3.org/XML/1998/namespace"/>
    <ds:schemaRef ds:uri="543abfbf-1b39-4535-8b1b-c72a4cdaa484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2834bc84-a818-4cb9-8b4d-5179cfe104e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D88DE1-B14A-4B99-989A-75530FE61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8AD001-7EE9-4CFE-8B35-55960C066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3abfbf-1b39-4535-8b1b-c72a4cdaa484"/>
    <ds:schemaRef ds:uri="2834bc84-a818-4cb9-8b4d-5179cfe10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scenario</vt:lpstr>
      <vt:lpstr>Climate impacts</vt:lpstr>
      <vt:lpstr>Results</vt:lpstr>
      <vt:lpstr>Calculations I</vt:lpstr>
      <vt:lpstr>Calculations II</vt:lpstr>
      <vt:lpstr>Expected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Oleksandr Kit</cp:lastModifiedBy>
  <dcterms:created xsi:type="dcterms:W3CDTF">2019-11-13T16:49:21Z</dcterms:created>
  <dcterms:modified xsi:type="dcterms:W3CDTF">2022-06-01T08:08:14Z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