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gacarvalho/Desktop/CIT_Wright_learnings/"/>
    </mc:Choice>
  </mc:AlternateContent>
  <xr:revisionPtr revIDLastSave="0" documentId="8_{9568F37A-4894-6E46-81A3-8B980A200F4A}" xr6:coauthVersionLast="47" xr6:coauthVersionMax="47" xr10:uidLastSave="{00000000-0000-0000-0000-000000000000}"/>
  <bookViews>
    <workbookView xWindow="2400" yWindow="780" windowWidth="51780" windowHeight="20340" xr2:uid="{FFE7309D-C556-DA4B-A48F-BBD7BBB3C4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6" i="1" l="1"/>
  <c r="G157" i="1"/>
  <c r="G158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26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G163" i="1"/>
  <c r="G170" i="1"/>
  <c r="G159" i="1"/>
  <c r="G160" i="1"/>
  <c r="G161" i="1"/>
  <c r="G162" i="1"/>
  <c r="G164" i="1"/>
  <c r="G165" i="1"/>
  <c r="G166" i="1"/>
  <c r="G167" i="1"/>
  <c r="G168" i="1"/>
  <c r="G169" i="1"/>
  <c r="F126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276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F276" i="1"/>
  <c r="I126" i="1"/>
  <c r="H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A327" i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E225" i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5" i="1"/>
  <c r="I77" i="1"/>
  <c r="I78" i="1"/>
  <c r="I79" i="1"/>
  <c r="I80" i="1"/>
  <c r="I81" i="1"/>
  <c r="I82" i="1"/>
  <c r="I83" i="1"/>
  <c r="I84" i="1"/>
  <c r="I85" i="1"/>
  <c r="I86" i="1"/>
  <c r="I87" i="1"/>
  <c r="I88" i="1"/>
  <c r="I76" i="1"/>
  <c r="I3" i="1"/>
  <c r="C47" i="1" s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5" i="1"/>
  <c r="G2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75" i="1"/>
  <c r="F2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75" i="1"/>
  <c r="E2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75" i="1"/>
  <c r="D2" i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I14" i="1"/>
  <c r="I15" i="1"/>
  <c r="I4" i="1"/>
  <c r="I5" i="1"/>
  <c r="I6" i="1"/>
  <c r="I7" i="1"/>
  <c r="I8" i="1"/>
  <c r="I9" i="1"/>
  <c r="I10" i="1"/>
  <c r="I11" i="1"/>
  <c r="I12" i="1"/>
  <c r="I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E41" i="1"/>
  <c r="G46" i="1"/>
  <c r="E46" i="1"/>
  <c r="D46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  <c r="G6" i="1"/>
  <c r="E6" i="1"/>
  <c r="D6" i="1"/>
  <c r="G5" i="1"/>
  <c r="E5" i="1"/>
  <c r="D5" i="1"/>
  <c r="G4" i="1"/>
  <c r="E4" i="1"/>
  <c r="D4" i="1"/>
  <c r="G3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C48" i="1" l="1"/>
  <c r="F48" i="1" s="1"/>
  <c r="E47" i="1"/>
  <c r="F47" i="1"/>
  <c r="D47" i="1"/>
  <c r="C49" i="1"/>
  <c r="D49" i="1" s="1"/>
  <c r="E48" i="1"/>
  <c r="D48" i="1"/>
  <c r="E49" i="1"/>
  <c r="F49" i="1" l="1"/>
  <c r="C50" i="1"/>
  <c r="F50" i="1" l="1"/>
  <c r="D50" i="1"/>
  <c r="C51" i="1"/>
  <c r="E50" i="1"/>
  <c r="F51" i="1" l="1"/>
  <c r="D51" i="1"/>
  <c r="E51" i="1"/>
  <c r="C52" i="1"/>
  <c r="F52" i="1" l="1"/>
  <c r="E52" i="1"/>
  <c r="D52" i="1"/>
  <c r="C53" i="1"/>
  <c r="F53" i="1" l="1"/>
  <c r="C54" i="1"/>
  <c r="C55" i="1" s="1"/>
  <c r="E53" i="1"/>
  <c r="D53" i="1"/>
  <c r="F55" i="1" l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F54" i="1"/>
  <c r="D54" i="1"/>
  <c r="E54" i="1"/>
  <c r="C67" i="1" l="1"/>
  <c r="F67" i="1" s="1"/>
  <c r="F66" i="1"/>
  <c r="F56" i="1"/>
  <c r="F57" i="1" l="1"/>
  <c r="F58" i="1" l="1"/>
  <c r="F59" i="1" l="1"/>
  <c r="F60" i="1" l="1"/>
  <c r="F61" i="1" l="1"/>
  <c r="F62" i="1" l="1"/>
  <c r="F63" i="1" l="1"/>
  <c r="F64" i="1" l="1"/>
  <c r="F65" i="1" l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<sst xmlns="http://schemas.openxmlformats.org/spreadsheetml/2006/main" count="41" uniqueCount="19">
  <si>
    <t>Year</t>
  </si>
  <si>
    <t>Avalanche_L_D0_noduplicates</t>
  </si>
  <si>
    <t>Degree_L_D0_noduplicates</t>
  </si>
  <si>
    <t>Mercure_Avalanche</t>
  </si>
  <si>
    <t>GoH2004_Avalanche</t>
  </si>
  <si>
    <t>Cohen2002_Avalanche</t>
  </si>
  <si>
    <t>4/5*(lamdba+1) -1.2</t>
  </si>
  <si>
    <t>Cohen2002_Avalanche inverse</t>
  </si>
  <si>
    <t>Degree -Aval</t>
  </si>
  <si>
    <t>Degrees_L_D0_noduplicates</t>
  </si>
  <si>
    <t>Mean_Degrees_L_D0_noduplicates</t>
  </si>
  <si>
    <t>Variance_Degrees_L_D0_noduplicates</t>
  </si>
  <si>
    <t>Molley Reed Var/Mean</t>
  </si>
  <si>
    <t>Mer</t>
  </si>
  <si>
    <t>Avalanche_L_noduplicates</t>
  </si>
  <si>
    <t>Degree_L_noduplicates</t>
  </si>
  <si>
    <t>Mean_Degree_L_noduplicates</t>
  </si>
  <si>
    <t>Variance_Degree_L_noduplicates</t>
  </si>
  <si>
    <t>Molloy 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</si>
</sst>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to Avalanche size exponents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047846889952153E-2"/>
          <c:y val="9.2282217422606186E-2"/>
          <c:w val="0.95186602870813397"/>
          <c:h val="0.85823109584304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Avalanche_L_noduplicates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</c:numCache>
            </c:numRef>
          </c:xVal>
          <c:yVal>
            <c:numRef>
              <c:f>Sheet1!$B$2:$B$54</c:f>
              <c:numCache>
                <c:formatCode>General</c:formatCode>
                <c:ptCount val="53"/>
                <c:pt idx="0">
                  <c:v>4.3675392113968003</c:v>
                </c:pt>
                <c:pt idx="1">
                  <c:v>4.2933379550842101</c:v>
                </c:pt>
                <c:pt idx="2">
                  <c:v>4.1394414727300797</c:v>
                </c:pt>
                <c:pt idx="3">
                  <c:v>3.9761020989699301</c:v>
                </c:pt>
                <c:pt idx="4">
                  <c:v>3.8002547776648798</c:v>
                </c:pt>
                <c:pt idx="5">
                  <c:v>3.6504364369757001</c:v>
                </c:pt>
                <c:pt idx="6">
                  <c:v>3.50813706399398</c:v>
                </c:pt>
                <c:pt idx="7">
                  <c:v>3.3832290787771502</c:v>
                </c:pt>
                <c:pt idx="8">
                  <c:v>3.2728377433339202</c:v>
                </c:pt>
                <c:pt idx="9">
                  <c:v>3.1631150859822399</c:v>
                </c:pt>
                <c:pt idx="10">
                  <c:v>3.05461352517327</c:v>
                </c:pt>
                <c:pt idx="11">
                  <c:v>2.9584580714228199</c:v>
                </c:pt>
                <c:pt idx="12">
                  <c:v>2.87781541297141</c:v>
                </c:pt>
                <c:pt idx="13">
                  <c:v>2.80818696032284</c:v>
                </c:pt>
                <c:pt idx="14">
                  <c:v>2.7524337924230999</c:v>
                </c:pt>
                <c:pt idx="15">
                  <c:v>2.7087409825853901</c:v>
                </c:pt>
                <c:pt idx="16">
                  <c:v>2.67461547493602</c:v>
                </c:pt>
                <c:pt idx="17">
                  <c:v>2.65179350097503</c:v>
                </c:pt>
                <c:pt idx="18">
                  <c:v>2.6334360025935699</c:v>
                </c:pt>
                <c:pt idx="19">
                  <c:v>2.6143878250969101</c:v>
                </c:pt>
                <c:pt idx="20">
                  <c:v>2.6020086497219199</c:v>
                </c:pt>
                <c:pt idx="21">
                  <c:v>2.5959160571578601</c:v>
                </c:pt>
                <c:pt idx="22">
                  <c:v>2.59224243413927</c:v>
                </c:pt>
                <c:pt idx="23">
                  <c:v>2.5907247705028098</c:v>
                </c:pt>
                <c:pt idx="24">
                  <c:v>2.59125842250821</c:v>
                </c:pt>
                <c:pt idx="25">
                  <c:v>2.5948131832230201</c:v>
                </c:pt>
                <c:pt idx="26">
                  <c:v>2.5991383630239802</c:v>
                </c:pt>
                <c:pt idx="27">
                  <c:v>2.6066838397259602</c:v>
                </c:pt>
                <c:pt idx="28">
                  <c:v>2.6127631926006698</c:v>
                </c:pt>
                <c:pt idx="29">
                  <c:v>2.6228569065846199</c:v>
                </c:pt>
                <c:pt idx="30">
                  <c:v>2.6325366133060899</c:v>
                </c:pt>
                <c:pt idx="31">
                  <c:v>2.6389351001585202</c:v>
                </c:pt>
                <c:pt idx="32">
                  <c:v>2.6405067739649399</c:v>
                </c:pt>
                <c:pt idx="33">
                  <c:v>2.6455357367314498</c:v>
                </c:pt>
                <c:pt idx="34">
                  <c:v>2.6503356792897401</c:v>
                </c:pt>
                <c:pt idx="35">
                  <c:v>2.65427307508268</c:v>
                </c:pt>
                <c:pt idx="36">
                  <c:v>2.6578399286846102</c:v>
                </c:pt>
                <c:pt idx="37">
                  <c:v>2.6611427610287999</c:v>
                </c:pt>
                <c:pt idx="38">
                  <c:v>2.66413471157284</c:v>
                </c:pt>
                <c:pt idx="39">
                  <c:v>2.6672107500645699</c:v>
                </c:pt>
                <c:pt idx="40">
                  <c:v>2.66985509073398</c:v>
                </c:pt>
                <c:pt idx="41">
                  <c:v>2.6731909252039401</c:v>
                </c:pt>
                <c:pt idx="42">
                  <c:v>2.6785346912602299</c:v>
                </c:pt>
                <c:pt idx="43">
                  <c:v>2.68962623929517</c:v>
                </c:pt>
                <c:pt idx="44">
                  <c:v>2.6990719373629601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5442-9573-28F8322A48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Degree_L_noduplicates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</c:numCache>
            </c:numRef>
          </c:xVal>
          <c:yVal>
            <c:numRef>
              <c:f>Sheet1!$C$2:$C$54</c:f>
              <c:numCache>
                <c:formatCode>General</c:formatCode>
                <c:ptCount val="53"/>
                <c:pt idx="0">
                  <c:v>5.1083534435221303</c:v>
                </c:pt>
                <c:pt idx="1">
                  <c:v>4.97442930507653</c:v>
                </c:pt>
                <c:pt idx="2">
                  <c:v>4.8667948075829504</c:v>
                </c:pt>
                <c:pt idx="3">
                  <c:v>4.7342189857000001</c:v>
                </c:pt>
                <c:pt idx="4">
                  <c:v>4.6052448699865902</c:v>
                </c:pt>
                <c:pt idx="5">
                  <c:v>4.4969501543401904</c:v>
                </c:pt>
                <c:pt idx="6">
                  <c:v>4.3938137723196302</c:v>
                </c:pt>
                <c:pt idx="7">
                  <c:v>4.3103676446894603</c:v>
                </c:pt>
                <c:pt idx="8">
                  <c:v>4.2361599530601799</c:v>
                </c:pt>
                <c:pt idx="9">
                  <c:v>4.1585518717451597</c:v>
                </c:pt>
                <c:pt idx="10">
                  <c:v>4.0825834846175999</c:v>
                </c:pt>
                <c:pt idx="11">
                  <c:v>4.0151049743287803</c:v>
                </c:pt>
                <c:pt idx="12">
                  <c:v>3.9626566639624801</c:v>
                </c:pt>
                <c:pt idx="13">
                  <c:v>3.9161490614352399</c:v>
                </c:pt>
                <c:pt idx="14">
                  <c:v>3.87902022968427</c:v>
                </c:pt>
                <c:pt idx="15">
                  <c:v>3.8500213488093902</c:v>
                </c:pt>
                <c:pt idx="16">
                  <c:v>3.8290162752857899</c:v>
                </c:pt>
                <c:pt idx="17">
                  <c:v>3.81412793456593</c:v>
                </c:pt>
                <c:pt idx="18">
                  <c:v>3.8056132146874999</c:v>
                </c:pt>
                <c:pt idx="19">
                  <c:v>3.7992035172049801</c:v>
                </c:pt>
                <c:pt idx="20">
                  <c:v>3.7989820102335599</c:v>
                </c:pt>
                <c:pt idx="21">
                  <c:v>3.8087638127760202</c:v>
                </c:pt>
                <c:pt idx="22">
                  <c:v>3.81748172887422</c:v>
                </c:pt>
                <c:pt idx="23">
                  <c:v>3.8265470430235</c:v>
                </c:pt>
                <c:pt idx="24">
                  <c:v>3.8368051506652199</c:v>
                </c:pt>
                <c:pt idx="25">
                  <c:v>3.8491988899120502</c:v>
                </c:pt>
                <c:pt idx="26">
                  <c:v>3.86025338746893</c:v>
                </c:pt>
                <c:pt idx="27">
                  <c:v>3.8707034003084799</c:v>
                </c:pt>
                <c:pt idx="28">
                  <c:v>3.87869882415528</c:v>
                </c:pt>
                <c:pt idx="29">
                  <c:v>3.8882217243195099</c:v>
                </c:pt>
                <c:pt idx="30">
                  <c:v>3.89338081423685</c:v>
                </c:pt>
                <c:pt idx="31">
                  <c:v>3.8922748617833598</c:v>
                </c:pt>
                <c:pt idx="32">
                  <c:v>3.87609292078433</c:v>
                </c:pt>
                <c:pt idx="33">
                  <c:v>3.87273777316345</c:v>
                </c:pt>
                <c:pt idx="34">
                  <c:v>3.87163136464474</c:v>
                </c:pt>
                <c:pt idx="35">
                  <c:v>3.8708681308554498</c:v>
                </c:pt>
                <c:pt idx="36">
                  <c:v>3.86972178336721</c:v>
                </c:pt>
                <c:pt idx="37">
                  <c:v>3.8672581146172198</c:v>
                </c:pt>
                <c:pt idx="38">
                  <c:v>3.8640539309589399</c:v>
                </c:pt>
                <c:pt idx="39">
                  <c:v>3.8607265695270199</c:v>
                </c:pt>
                <c:pt idx="40">
                  <c:v>3.8562579301622999</c:v>
                </c:pt>
                <c:pt idx="41">
                  <c:v>3.8530694474236702</c:v>
                </c:pt>
                <c:pt idx="42">
                  <c:v>3.85439072527147</c:v>
                </c:pt>
                <c:pt idx="43">
                  <c:v>3.8662261001241101</c:v>
                </c:pt>
                <c:pt idx="44">
                  <c:v>3.8786984930638901</c:v>
                </c:pt>
                <c:pt idx="45">
                  <c:v>3.7770118420290948</c:v>
                </c:pt>
                <c:pt idx="46">
                  <c:v>3.6952865331119051</c:v>
                </c:pt>
                <c:pt idx="47">
                  <c:v>3.5946236392383053</c:v>
                </c:pt>
                <c:pt idx="48">
                  <c:v>3.4966954684896239</c:v>
                </c:pt>
                <c:pt idx="49">
                  <c:v>3.4144688655287174</c:v>
                </c:pt>
                <c:pt idx="50">
                  <c:v>3.3361589102865854</c:v>
                </c:pt>
                <c:pt idx="51">
                  <c:v>3.2727994789023707</c:v>
                </c:pt>
                <c:pt idx="52">
                  <c:v>3.2164546576447042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5442-9573-28F8322A48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Mercure_Avalanche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4.8866827548177048</c:v>
                </c:pt>
                <c:pt idx="1">
                  <c:v>4.7795434440612246</c:v>
                </c:pt>
                <c:pt idx="2">
                  <c:v>4.6934358460663601</c:v>
                </c:pt>
                <c:pt idx="3">
                  <c:v>4.5873751885600003</c:v>
                </c:pt>
                <c:pt idx="4">
                  <c:v>4.4841958959892727</c:v>
                </c:pt>
                <c:pt idx="5">
                  <c:v>4.3975601234721529</c:v>
                </c:pt>
                <c:pt idx="6">
                  <c:v>4.315051017855704</c:v>
                </c:pt>
                <c:pt idx="7">
                  <c:v>4.2482941157515688</c:v>
                </c:pt>
                <c:pt idx="8">
                  <c:v>4.1889279624481439</c:v>
                </c:pt>
                <c:pt idx="9">
                  <c:v>4.1268414973961276</c:v>
                </c:pt>
                <c:pt idx="10">
                  <c:v>4.0660667876940799</c:v>
                </c:pt>
                <c:pt idx="11">
                  <c:v>4.0120839794630241</c:v>
                </c:pt>
                <c:pt idx="12">
                  <c:v>3.9701253311699847</c:v>
                </c:pt>
                <c:pt idx="13">
                  <c:v>3.9329192491481919</c:v>
                </c:pt>
                <c:pt idx="14">
                  <c:v>3.9032161837474164</c:v>
                </c:pt>
                <c:pt idx="15">
                  <c:v>3.8800170790475121</c:v>
                </c:pt>
                <c:pt idx="16">
                  <c:v>3.8632130202286321</c:v>
                </c:pt>
                <c:pt idx="17">
                  <c:v>3.8513023476527439</c:v>
                </c:pt>
                <c:pt idx="18">
                  <c:v>3.8444905717500002</c:v>
                </c:pt>
                <c:pt idx="19">
                  <c:v>3.8393628137639837</c:v>
                </c:pt>
                <c:pt idx="20">
                  <c:v>3.8391856081868485</c:v>
                </c:pt>
                <c:pt idx="21">
                  <c:v>3.8470110502208161</c:v>
                </c:pt>
                <c:pt idx="22">
                  <c:v>3.8539853830993764</c:v>
                </c:pt>
                <c:pt idx="23">
                  <c:v>3.8612376344188002</c:v>
                </c:pt>
                <c:pt idx="24">
                  <c:v>3.8694441205321759</c:v>
                </c:pt>
                <c:pt idx="25">
                  <c:v>3.8793591119296402</c:v>
                </c:pt>
                <c:pt idx="26">
                  <c:v>3.8882027099751442</c:v>
                </c:pt>
                <c:pt idx="27">
                  <c:v>3.8965627202467843</c:v>
                </c:pt>
                <c:pt idx="28">
                  <c:v>3.9029590593242243</c:v>
                </c:pt>
                <c:pt idx="29">
                  <c:v>3.9105773794556082</c:v>
                </c:pt>
                <c:pt idx="30">
                  <c:v>3.9147046513894801</c:v>
                </c:pt>
                <c:pt idx="31">
                  <c:v>3.913819889426688</c:v>
                </c:pt>
                <c:pt idx="32">
                  <c:v>3.9008743366274645</c:v>
                </c:pt>
                <c:pt idx="33">
                  <c:v>3.8981902185307606</c:v>
                </c:pt>
                <c:pt idx="34">
                  <c:v>3.8973050917157921</c:v>
                </c:pt>
                <c:pt idx="35">
                  <c:v>3.8966945046843602</c:v>
                </c:pt>
                <c:pt idx="36">
                  <c:v>3.8957774266937677</c:v>
                </c:pt>
                <c:pt idx="37">
                  <c:v>3.8938064916937765</c:v>
                </c:pt>
                <c:pt idx="38">
                  <c:v>3.8912431447671523</c:v>
                </c:pt>
                <c:pt idx="39">
                  <c:v>3.8885812556216162</c:v>
                </c:pt>
                <c:pt idx="40">
                  <c:v>3.8850063441298404</c:v>
                </c:pt>
                <c:pt idx="41">
                  <c:v>3.8824555579389362</c:v>
                </c:pt>
                <c:pt idx="42">
                  <c:v>3.8835125802171762</c:v>
                </c:pt>
                <c:pt idx="43">
                  <c:v>3.8929808800992882</c:v>
                </c:pt>
                <c:pt idx="44">
                  <c:v>3.9029587944511124</c:v>
                </c:pt>
                <c:pt idx="45">
                  <c:v>3.8216094736232762</c:v>
                </c:pt>
                <c:pt idx="46">
                  <c:v>3.7562292264895243</c:v>
                </c:pt>
                <c:pt idx="47">
                  <c:v>3.6756989113906444</c:v>
                </c:pt>
                <c:pt idx="48">
                  <c:v>3.5973563747916995</c:v>
                </c:pt>
                <c:pt idx="49">
                  <c:v>3.5315750924229743</c:v>
                </c:pt>
                <c:pt idx="50">
                  <c:v>3.468927128229268</c:v>
                </c:pt>
                <c:pt idx="51">
                  <c:v>3.4182395831218972</c:v>
                </c:pt>
                <c:pt idx="52">
                  <c:v>3.373163726115763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5-5442-9573-28F8322A484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GoH2004_Avalanche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</c:numCache>
            </c:numRef>
          </c:xVal>
          <c:yVal>
            <c:numRef>
              <c:f>Sheet1!$E$2:$E$54</c:f>
              <c:numCache>
                <c:formatCode>General</c:formatCode>
                <c:ptCount val="5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1.3375348929776172</c:v>
                </c:pt>
                <c:pt idx="13">
                  <c:v>1.342917998680023</c:v>
                </c:pt>
                <c:pt idx="14">
                  <c:v>1.3473403867362426</c:v>
                </c:pt>
                <c:pt idx="15">
                  <c:v>1.350874564647649</c:v>
                </c:pt>
                <c:pt idx="16">
                  <c:v>1.3534797621123544</c:v>
                </c:pt>
                <c:pt idx="17">
                  <c:v>1.3553498715239636</c:v>
                </c:pt>
                <c:pt idx="18">
                  <c:v>1.3564283183316073</c:v>
                </c:pt>
                <c:pt idx="19">
                  <c:v>1.3572444782430488</c:v>
                </c:pt>
                <c:pt idx="20">
                  <c:v>1.357272750001189</c:v>
                </c:pt>
                <c:pt idx="21">
                  <c:v>1.3560285117073114</c:v>
                </c:pt>
                <c:pt idx="22">
                  <c:v>1.3549268801823142</c:v>
                </c:pt>
                <c:pt idx="23">
                  <c:v>1.3537885571259838</c:v>
                </c:pt>
                <c:pt idx="24">
                  <c:v>1.3525092302393429</c:v>
                </c:pt>
                <c:pt idx="25">
                  <c:v>1.3509758492257689</c:v>
                </c:pt>
                <c:pt idx="26">
                  <c:v>1.3496193744166531</c:v>
                </c:pt>
                <c:pt idx="27">
                  <c:v>1.3483466804311939</c:v>
                </c:pt>
                <c:pt idx="28">
                  <c:v>1.3473791671462672</c:v>
                </c:pt>
                <c:pt idx="29">
                  <c:v>1.3462338059366299</c:v>
                </c:pt>
                <c:pt idx="30">
                  <c:v>1.3456164480940465</c:v>
                </c:pt>
                <c:pt idx="31">
                  <c:v>1.3457486054362779</c:v>
                </c:pt>
                <c:pt idx="32">
                  <c:v>1.3476939123814169</c:v>
                </c:pt>
                <c:pt idx="33">
                  <c:v>1.3480999934424238</c:v>
                </c:pt>
                <c:pt idx="34">
                  <c:v>1.3482341126064814</c:v>
                </c:pt>
                <c:pt idx="35">
                  <c:v>1.3483266922824575</c:v>
                </c:pt>
                <c:pt idx="36">
                  <c:v>1.348465835885541</c:v>
                </c:pt>
                <c:pt idx="37">
                  <c:v>1.3487652523859019</c:v>
                </c:pt>
                <c:pt idx="38">
                  <c:v>1.3491554363521294</c:v>
                </c:pt>
                <c:pt idx="39">
                  <c:v>1.3495615451865208</c:v>
                </c:pt>
                <c:pt idx="40">
                  <c:v>1.3501084371407512</c:v>
                </c:pt>
                <c:pt idx="41">
                  <c:v>1.3504997051168883</c:v>
                </c:pt>
                <c:pt idx="42">
                  <c:v>1.3503374612124603</c:v>
                </c:pt>
                <c:pt idx="43">
                  <c:v>1.3488908289393844</c:v>
                </c:pt>
                <c:pt idx="44">
                  <c:v>1.3473792070998267</c:v>
                </c:pt>
                <c:pt idx="45">
                  <c:v>1.3600992926516742</c:v>
                </c:pt>
                <c:pt idx="46">
                  <c:v>1.3710180671757473</c:v>
                </c:pt>
                <c:pt idx="47">
                  <c:v>1.3854123522491171</c:v>
                </c:pt>
                <c:pt idx="48">
                  <c:v>1.4005294248420894</c:v>
                </c:pt>
                <c:pt idx="49">
                  <c:v>1.4141697639083124</c:v>
                </c:pt>
                <c:pt idx="50">
                  <c:v>1.4280530727583622</c:v>
                </c:pt>
                <c:pt idx="51">
                  <c:v>1.4399860213286135</c:v>
                </c:pt>
                <c:pt idx="52">
                  <c:v>1.4511709709697562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5-5442-9573-28F8322A484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Cohen2002_Avalanche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</c:numCache>
            </c:numRef>
          </c:xVal>
          <c:yVal>
            <c:numRef>
              <c:f>Sheet1!$F$2:$F$54</c:f>
              <c:numCache>
                <c:formatCode>General</c:formatCode>
                <c:ptCount val="5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2.5095134662937242</c:v>
                </c:pt>
                <c:pt idx="13">
                  <c:v>2.5218800667057586</c:v>
                </c:pt>
                <c:pt idx="14">
                  <c:v>2.532192247961071</c:v>
                </c:pt>
                <c:pt idx="15">
                  <c:v>2.5405343028303782</c:v>
                </c:pt>
                <c:pt idx="16">
                  <c:v>2.5467419910431071</c:v>
                </c:pt>
                <c:pt idx="17">
                  <c:v>2.5512290401058579</c:v>
                </c:pt>
                <c:pt idx="18">
                  <c:v>2.5538284677281071</c:v>
                </c:pt>
                <c:pt idx="19">
                  <c:v>2.5558014924034143</c:v>
                </c:pt>
                <c:pt idx="20">
                  <c:v>2.555869927721051</c:v>
                </c:pt>
                <c:pt idx="21">
                  <c:v>2.5528637807416321</c:v>
                </c:pt>
                <c:pt idx="22">
                  <c:v>2.5502118585915126</c:v>
                </c:pt>
                <c:pt idx="23">
                  <c:v>2.5474811085865552</c:v>
                </c:pt>
                <c:pt idx="24">
                  <c:v>2.5444235604619458</c:v>
                </c:pt>
                <c:pt idx="25">
                  <c:v>2.5407747135558583</c:v>
                </c:pt>
                <c:pt idx="26">
                  <c:v>2.5375611767387265</c:v>
                </c:pt>
                <c:pt idx="27">
                  <c:v>2.5345582842448993</c:v>
                </c:pt>
                <c:pt idx="28">
                  <c:v>2.5322832947689902</c:v>
                </c:pt>
                <c:pt idx="29">
                  <c:v>2.5295988215369074</c:v>
                </c:pt>
                <c:pt idx="30">
                  <c:v>2.5281557690247656</c:v>
                </c:pt>
                <c:pt idx="31">
                  <c:v>2.5284644531278917</c:v>
                </c:pt>
                <c:pt idx="32">
                  <c:v>2.5330226391888599</c:v>
                </c:pt>
                <c:pt idx="33">
                  <c:v>2.5339775884964335</c:v>
                </c:pt>
                <c:pt idx="34">
                  <c:v>2.5342932475326481</c:v>
                </c:pt>
                <c:pt idx="35">
                  <c:v>2.5345112162142356</c:v>
                </c:pt>
                <c:pt idx="36">
                  <c:v>2.5348389310622914</c:v>
                </c:pt>
                <c:pt idx="37">
                  <c:v>2.5355445999521047</c:v>
                </c:pt>
                <c:pt idx="38">
                  <c:v>2.5364651651927055</c:v>
                </c:pt>
                <c:pt idx="39">
                  <c:v>2.5374244751361781</c:v>
                </c:pt>
                <c:pt idx="40">
                  <c:v>2.5387182372401051</c:v>
                </c:pt>
                <c:pt idx="41">
                  <c:v>2.5396451824243846</c:v>
                </c:pt>
                <c:pt idx="42">
                  <c:v>2.5392606781149678</c:v>
                </c:pt>
                <c:pt idx="43">
                  <c:v>2.5358407536651089</c:v>
                </c:pt>
                <c:pt idx="44">
                  <c:v>2.5322833885756419</c:v>
                </c:pt>
                <c:pt idx="45">
                  <c:v>2.5627424513154295</c:v>
                </c:pt>
                <c:pt idx="46">
                  <c:v>2.5898707861286305</c:v>
                </c:pt>
                <c:pt idx="47">
                  <c:v>2.6271072216624507</c:v>
                </c:pt>
                <c:pt idx="48">
                  <c:v>2.668138590016004</c:v>
                </c:pt>
                <c:pt idx="49">
                  <c:v>2.7069791526490814</c:v>
                </c:pt>
                <c:pt idx="50">
                  <c:v>2.7484139740425899</c:v>
                </c:pt>
                <c:pt idx="51">
                  <c:v>2.7856697119819489</c:v>
                </c:pt>
                <c:pt idx="52">
                  <c:v>2.8220610556386845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B5-5442-9573-28F8322A484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4/5*(lamdba+1) -1.2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</c:numCache>
            </c:numRef>
          </c:xVal>
          <c:yVal>
            <c:numRef>
              <c:f>Sheet1!$G$2:$G$54</c:f>
              <c:numCache>
                <c:formatCode>General</c:formatCode>
                <c:ptCount val="53"/>
                <c:pt idx="0">
                  <c:v>3.6866827548177046</c:v>
                </c:pt>
                <c:pt idx="1">
                  <c:v>3.5795434440612244</c:v>
                </c:pt>
                <c:pt idx="2">
                  <c:v>3.4934358460663599</c:v>
                </c:pt>
                <c:pt idx="3">
                  <c:v>3.3873751885600001</c:v>
                </c:pt>
                <c:pt idx="4">
                  <c:v>3.2841958959892725</c:v>
                </c:pt>
                <c:pt idx="5">
                  <c:v>3.1975601234721527</c:v>
                </c:pt>
                <c:pt idx="6">
                  <c:v>3.1150510178557038</c:v>
                </c:pt>
                <c:pt idx="7">
                  <c:v>3.0482941157515686</c:v>
                </c:pt>
                <c:pt idx="8">
                  <c:v>2.9889279624481437</c:v>
                </c:pt>
                <c:pt idx="9">
                  <c:v>2.9268414973961274</c:v>
                </c:pt>
                <c:pt idx="10">
                  <c:v>2.8660667876940797</c:v>
                </c:pt>
                <c:pt idx="11">
                  <c:v>2.8120839794630239</c:v>
                </c:pt>
                <c:pt idx="12">
                  <c:v>2.7701253311699849</c:v>
                </c:pt>
                <c:pt idx="13">
                  <c:v>2.7329192491481917</c:v>
                </c:pt>
                <c:pt idx="14">
                  <c:v>2.7032161837474167</c:v>
                </c:pt>
                <c:pt idx="15">
                  <c:v>2.680017079047512</c:v>
                </c:pt>
                <c:pt idx="16">
                  <c:v>2.6632130202286319</c:v>
                </c:pt>
                <c:pt idx="17">
                  <c:v>2.6513023476527442</c:v>
                </c:pt>
                <c:pt idx="18">
                  <c:v>2.6444905717500005</c:v>
                </c:pt>
                <c:pt idx="19">
                  <c:v>2.6393628137639835</c:v>
                </c:pt>
                <c:pt idx="20">
                  <c:v>2.6391856081868488</c:v>
                </c:pt>
                <c:pt idx="21">
                  <c:v>2.647011050220816</c:v>
                </c:pt>
                <c:pt idx="22">
                  <c:v>2.6539853830993767</c:v>
                </c:pt>
                <c:pt idx="23">
                  <c:v>2.6612376344188</c:v>
                </c:pt>
                <c:pt idx="24">
                  <c:v>2.6694441205321757</c:v>
                </c:pt>
                <c:pt idx="25">
                  <c:v>2.6793591119296405</c:v>
                </c:pt>
                <c:pt idx="26">
                  <c:v>2.688202709975144</c:v>
                </c:pt>
                <c:pt idx="27">
                  <c:v>2.6965627202467841</c:v>
                </c:pt>
                <c:pt idx="28">
                  <c:v>2.7029590593242245</c:v>
                </c:pt>
                <c:pt idx="29">
                  <c:v>2.7105773794556081</c:v>
                </c:pt>
                <c:pt idx="30">
                  <c:v>2.7147046513894804</c:v>
                </c:pt>
                <c:pt idx="31">
                  <c:v>2.7138198894266878</c:v>
                </c:pt>
                <c:pt idx="32">
                  <c:v>2.7008743366274643</c:v>
                </c:pt>
                <c:pt idx="33">
                  <c:v>2.6981902185307609</c:v>
                </c:pt>
                <c:pt idx="34">
                  <c:v>2.6973050917157924</c:v>
                </c:pt>
                <c:pt idx="35">
                  <c:v>2.69669450468436</c:v>
                </c:pt>
                <c:pt idx="36">
                  <c:v>2.695777426693768</c:v>
                </c:pt>
                <c:pt idx="37">
                  <c:v>2.6938064916937767</c:v>
                </c:pt>
                <c:pt idx="38">
                  <c:v>2.6912431447671521</c:v>
                </c:pt>
                <c:pt idx="39">
                  <c:v>2.6885812556216164</c:v>
                </c:pt>
                <c:pt idx="40">
                  <c:v>2.6850063441298406</c:v>
                </c:pt>
                <c:pt idx="41">
                  <c:v>2.682455557938936</c:v>
                </c:pt>
                <c:pt idx="42">
                  <c:v>2.683512580217176</c:v>
                </c:pt>
                <c:pt idx="43">
                  <c:v>2.692980880099288</c:v>
                </c:pt>
                <c:pt idx="44">
                  <c:v>2.7029587944511126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B5-5442-9573-28F8322A484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Cohen2002_Avalanche inverse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</c:numCache>
            </c:numRef>
          </c:xVal>
          <c:yVal>
            <c:numRef>
              <c:f>Sheet1!$H$2:$H$54</c:f>
              <c:numCache>
                <c:formatCode>General</c:formatCode>
                <c:ptCount val="53"/>
                <c:pt idx="0">
                  <c:v>4.1469001083887171</c:v>
                </c:pt>
                <c:pt idx="1">
                  <c:v>4.019911537627717</c:v>
                </c:pt>
                <c:pt idx="2">
                  <c:v>3.8935984812885303</c:v>
                </c:pt>
                <c:pt idx="3">
                  <c:v>3.7525945158242675</c:v>
                </c:pt>
                <c:pt idx="4">
                  <c:v>3.6170349248584062</c:v>
                </c:pt>
                <c:pt idx="5">
                  <c:v>3.4986179980428966</c:v>
                </c:pt>
                <c:pt idx="6">
                  <c:v>3.4005483814018107</c:v>
                </c:pt>
                <c:pt idx="7">
                  <c:v>3.3045504905154233</c:v>
                </c:pt>
                <c:pt idx="8">
                  <c:v>3.2026646513793886</c:v>
                </c:pt>
                <c:pt idx="9">
                  <c:v>3.1115133273496114</c:v>
                </c:pt>
                <c:pt idx="10">
                  <c:v>3.0194902397179675</c:v>
                </c:pt>
                <c:pt idx="11">
                  <c:v>2.9395333153084748</c:v>
                </c:pt>
                <c:pt idx="12">
                  <c:v>2.8832909047888275</c:v>
                </c:pt>
                <c:pt idx="13">
                  <c:v>2.8220610556386845</c:v>
                </c:pt>
                <c:pt idx="14">
                  <c:v>2.7856697119819489</c:v>
                </c:pt>
                <c:pt idx="15">
                  <c:v>2.7484139740425899</c:v>
                </c:pt>
                <c:pt idx="16">
                  <c:v>2.7069791526490814</c:v>
                </c:pt>
                <c:pt idx="17">
                  <c:v>2.668138590016004</c:v>
                </c:pt>
                <c:pt idx="18">
                  <c:v>2.6271072216624507</c:v>
                </c:pt>
                <c:pt idx="19">
                  <c:v>2.5898707861286305</c:v>
                </c:pt>
                <c:pt idx="20">
                  <c:v>2.5627424513154295</c:v>
                </c:pt>
                <c:pt idx="21">
                  <c:v>2.555869927721051</c:v>
                </c:pt>
                <c:pt idx="22">
                  <c:v>2.5558014924034143</c:v>
                </c:pt>
                <c:pt idx="23">
                  <c:v>2.5538284677281071</c:v>
                </c:pt>
                <c:pt idx="24">
                  <c:v>2.5528637807416321</c:v>
                </c:pt>
                <c:pt idx="25">
                  <c:v>2.5512290401058579</c:v>
                </c:pt>
                <c:pt idx="26">
                  <c:v>2.5502118585915126</c:v>
                </c:pt>
                <c:pt idx="27">
                  <c:v>2.5474811085865552</c:v>
                </c:pt>
                <c:pt idx="28">
                  <c:v>2.5467419910431071</c:v>
                </c:pt>
                <c:pt idx="29">
                  <c:v>2.5444235604619458</c:v>
                </c:pt>
                <c:pt idx="30">
                  <c:v>2.5407747135558583</c:v>
                </c:pt>
                <c:pt idx="31">
                  <c:v>2.5405343028303782</c:v>
                </c:pt>
                <c:pt idx="32">
                  <c:v>2.5396451824243846</c:v>
                </c:pt>
                <c:pt idx="33">
                  <c:v>2.5392606781149678</c:v>
                </c:pt>
                <c:pt idx="34">
                  <c:v>2.5387182372401051</c:v>
                </c:pt>
                <c:pt idx="35">
                  <c:v>2.5375611767387265</c:v>
                </c:pt>
                <c:pt idx="36">
                  <c:v>2.5374244751361781</c:v>
                </c:pt>
                <c:pt idx="37">
                  <c:v>2.5364651651927055</c:v>
                </c:pt>
                <c:pt idx="38">
                  <c:v>2.5358407536651089</c:v>
                </c:pt>
                <c:pt idx="39">
                  <c:v>2.5355445999521047</c:v>
                </c:pt>
                <c:pt idx="40">
                  <c:v>2.5348389310622914</c:v>
                </c:pt>
                <c:pt idx="41">
                  <c:v>2.5345582842448993</c:v>
                </c:pt>
                <c:pt idx="42">
                  <c:v>2.5345112162142356</c:v>
                </c:pt>
                <c:pt idx="43">
                  <c:v>2.5342932475326481</c:v>
                </c:pt>
                <c:pt idx="44">
                  <c:v>2.5339775884964335</c:v>
                </c:pt>
                <c:pt idx="45">
                  <c:v>2.5330226391888599</c:v>
                </c:pt>
                <c:pt idx="46">
                  <c:v>2.5322833885756419</c:v>
                </c:pt>
                <c:pt idx="47">
                  <c:v>2.5322832947689902</c:v>
                </c:pt>
                <c:pt idx="48">
                  <c:v>2.532192247961071</c:v>
                </c:pt>
                <c:pt idx="49">
                  <c:v>2.5295988215369074</c:v>
                </c:pt>
                <c:pt idx="50">
                  <c:v>2.5284644531278917</c:v>
                </c:pt>
                <c:pt idx="51">
                  <c:v>2.5281557690247656</c:v>
                </c:pt>
                <c:pt idx="52">
                  <c:v>2.5218800667057586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B5-5442-9573-28F8322A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54559"/>
        <c:axId val="250325375"/>
      </c:scatterChart>
      <c:valAx>
        <c:axId val="25045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25375"/>
        <c:crosses val="autoZero"/>
        <c:crossBetween val="midCat"/>
      </c:valAx>
      <c:valAx>
        <c:axId val="2503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Avalanche_L_D0_noduplicates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Sheet1!$A$75:$A$119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Sheet1!$B$75:$B$119</c:f>
              <c:numCache>
                <c:formatCode>General</c:formatCode>
                <c:ptCount val="45"/>
                <c:pt idx="0">
                  <c:v>4.39961516967292</c:v>
                </c:pt>
                <c:pt idx="1">
                  <c:v>4.3394890094276697</c:v>
                </c:pt>
                <c:pt idx="2">
                  <c:v>4.1953441132805098</c:v>
                </c:pt>
                <c:pt idx="3">
                  <c:v>4.0345439479535399</c:v>
                </c:pt>
                <c:pt idx="4">
                  <c:v>3.8589534333088502</c:v>
                </c:pt>
                <c:pt idx="5">
                  <c:v>3.7102347632472998</c:v>
                </c:pt>
                <c:pt idx="6">
                  <c:v>3.5686159483082398</c:v>
                </c:pt>
                <c:pt idx="7">
                  <c:v>3.4469075258534501</c:v>
                </c:pt>
                <c:pt idx="8">
                  <c:v>3.3398671044112702</c:v>
                </c:pt>
                <c:pt idx="9">
                  <c:v>3.22928838546258</c:v>
                </c:pt>
                <c:pt idx="10">
                  <c:v>3.1193027877972099</c:v>
                </c:pt>
                <c:pt idx="11">
                  <c:v>3.0232010256999899</c:v>
                </c:pt>
                <c:pt idx="12">
                  <c:v>2.9452565555936498</c:v>
                </c:pt>
                <c:pt idx="13">
                  <c:v>2.8787325349992798</c:v>
                </c:pt>
                <c:pt idx="14">
                  <c:v>2.82681084280842</c:v>
                </c:pt>
                <c:pt idx="15">
                  <c:v>2.78769977055804</c:v>
                </c:pt>
                <c:pt idx="16">
                  <c:v>2.75912736002801</c:v>
                </c:pt>
                <c:pt idx="17">
                  <c:v>2.7423538239690899</c:v>
                </c:pt>
                <c:pt idx="18">
                  <c:v>2.7314661069140902</c:v>
                </c:pt>
                <c:pt idx="19">
                  <c:v>2.7204337892933399</c:v>
                </c:pt>
                <c:pt idx="20">
                  <c:v>2.71712310109648</c:v>
                </c:pt>
                <c:pt idx="21">
                  <c:v>2.7240275579977902</c:v>
                </c:pt>
                <c:pt idx="22">
                  <c:v>2.7323813291221501</c:v>
                </c:pt>
                <c:pt idx="23">
                  <c:v>2.7419102312194199</c:v>
                </c:pt>
                <c:pt idx="24">
                  <c:v>2.7527163910414698</c:v>
                </c:pt>
                <c:pt idx="25">
                  <c:v>2.7663430796201101</c:v>
                </c:pt>
                <c:pt idx="26">
                  <c:v>2.7783984938345299</c:v>
                </c:pt>
                <c:pt idx="27">
                  <c:v>2.79348032915563</c:v>
                </c:pt>
                <c:pt idx="28">
                  <c:v>2.80609836030981</c:v>
                </c:pt>
                <c:pt idx="29">
                  <c:v>2.8222920646160401</c:v>
                </c:pt>
                <c:pt idx="30">
                  <c:v>2.8354615158787002</c:v>
                </c:pt>
                <c:pt idx="31">
                  <c:v>2.8442819376127901</c:v>
                </c:pt>
                <c:pt idx="32">
                  <c:v>2.8456458078251501</c:v>
                </c:pt>
                <c:pt idx="33">
                  <c:v>2.8519275147720098</c:v>
                </c:pt>
                <c:pt idx="34">
                  <c:v>2.8579757333349001</c:v>
                </c:pt>
                <c:pt idx="35">
                  <c:v>2.86239174814177</c:v>
                </c:pt>
                <c:pt idx="36">
                  <c:v>2.8663947498345999</c:v>
                </c:pt>
                <c:pt idx="37">
                  <c:v>2.86987967180491</c:v>
                </c:pt>
                <c:pt idx="38">
                  <c:v>2.8732838635782998</c:v>
                </c:pt>
                <c:pt idx="39">
                  <c:v>2.8773625023689</c:v>
                </c:pt>
                <c:pt idx="40">
                  <c:v>2.8811723406308101</c:v>
                </c:pt>
                <c:pt idx="41">
                  <c:v>2.88616720667213</c:v>
                </c:pt>
                <c:pt idx="42">
                  <c:v>2.8942419544763101</c:v>
                </c:pt>
                <c:pt idx="43">
                  <c:v>2.9134964671111399</c:v>
                </c:pt>
                <c:pt idx="44">
                  <c:v>2.9317680246999198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7-684D-9E5C-98D79768AC97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Degree_L_D0_noduplicates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Sheet1!$A$75:$A$119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Sheet1!$C$75:$C$119</c:f>
              <c:numCache>
                <c:formatCode>General</c:formatCode>
                <c:ptCount val="45"/>
                <c:pt idx="0">
                  <c:v>5.1083534435221303</c:v>
                </c:pt>
                <c:pt idx="1">
                  <c:v>4.97442930507653</c:v>
                </c:pt>
                <c:pt idx="2">
                  <c:v>4.8667948075829504</c:v>
                </c:pt>
                <c:pt idx="3">
                  <c:v>4.7342189857000001</c:v>
                </c:pt>
                <c:pt idx="4">
                  <c:v>4.6052448699865902</c:v>
                </c:pt>
                <c:pt idx="5">
                  <c:v>4.4969501543401904</c:v>
                </c:pt>
                <c:pt idx="6">
                  <c:v>4.3938137723196302</c:v>
                </c:pt>
                <c:pt idx="7">
                  <c:v>4.3103676446894603</c:v>
                </c:pt>
                <c:pt idx="8">
                  <c:v>4.2361599530601799</c:v>
                </c:pt>
                <c:pt idx="9">
                  <c:v>4.1585518717451597</c:v>
                </c:pt>
                <c:pt idx="10">
                  <c:v>4.0825834846175999</c:v>
                </c:pt>
                <c:pt idx="11">
                  <c:v>4.0151049743287803</c:v>
                </c:pt>
                <c:pt idx="12">
                  <c:v>3.9626566639624801</c:v>
                </c:pt>
                <c:pt idx="13">
                  <c:v>3.9161490614352399</c:v>
                </c:pt>
                <c:pt idx="14">
                  <c:v>3.87902022968427</c:v>
                </c:pt>
                <c:pt idx="15">
                  <c:v>3.8500213488093902</c:v>
                </c:pt>
                <c:pt idx="16">
                  <c:v>3.8290162752857899</c:v>
                </c:pt>
                <c:pt idx="17">
                  <c:v>3.81412793456593</c:v>
                </c:pt>
                <c:pt idx="18">
                  <c:v>3.8056132146874999</c:v>
                </c:pt>
                <c:pt idx="19">
                  <c:v>3.7992046392921499</c:v>
                </c:pt>
                <c:pt idx="20">
                  <c:v>3.79898305666726</c:v>
                </c:pt>
                <c:pt idx="21">
                  <c:v>3.8087647878042499</c:v>
                </c:pt>
                <c:pt idx="22">
                  <c:v>3.8174844566089301</c:v>
                </c:pt>
                <c:pt idx="23">
                  <c:v>3.8265504484156998</c:v>
                </c:pt>
                <c:pt idx="24">
                  <c:v>3.8368091504942599</c:v>
                </c:pt>
                <c:pt idx="25">
                  <c:v>3.8492041250948699</c:v>
                </c:pt>
                <c:pt idx="26">
                  <c:v>3.86025899963288</c:v>
                </c:pt>
                <c:pt idx="27">
                  <c:v>3.87070996465002</c:v>
                </c:pt>
                <c:pt idx="28">
                  <c:v>3.8787068217815599</c:v>
                </c:pt>
                <c:pt idx="29">
                  <c:v>3.8882292119444499</c:v>
                </c:pt>
                <c:pt idx="30">
                  <c:v>3.8933878470495</c:v>
                </c:pt>
                <c:pt idx="31">
                  <c:v>3.89228199371993</c:v>
                </c:pt>
                <c:pt idx="32">
                  <c:v>3.8760996031474901</c:v>
                </c:pt>
                <c:pt idx="33">
                  <c:v>3.8727445310517599</c:v>
                </c:pt>
                <c:pt idx="34">
                  <c:v>3.8716381964832198</c:v>
                </c:pt>
                <c:pt idx="35">
                  <c:v>3.8708746153921401</c:v>
                </c:pt>
                <c:pt idx="36">
                  <c:v>3.8697283397323301</c:v>
                </c:pt>
                <c:pt idx="37">
                  <c:v>3.8672647159517499</c:v>
                </c:pt>
                <c:pt idx="38">
                  <c:v>3.8640605696580299</c:v>
                </c:pt>
                <c:pt idx="39">
                  <c:v>3.8607332336612701</c:v>
                </c:pt>
                <c:pt idx="40">
                  <c:v>3.8562642865511099</c:v>
                </c:pt>
                <c:pt idx="41">
                  <c:v>3.8530755161127299</c:v>
                </c:pt>
                <c:pt idx="42">
                  <c:v>3.8543965486019101</c:v>
                </c:pt>
                <c:pt idx="43">
                  <c:v>3.8662317315856201</c:v>
                </c:pt>
                <c:pt idx="44">
                  <c:v>3.87870404701841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7-684D-9E5C-98D79768AC97}"/>
            </c:ext>
          </c:extLst>
        </c:ser>
        <c:ser>
          <c:idx val="2"/>
          <c:order val="2"/>
          <c:tx>
            <c:strRef>
              <c:f>Sheet1!$D$74</c:f>
              <c:strCache>
                <c:ptCount val="1"/>
                <c:pt idx="0">
                  <c:v>Mercure_Avalanche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Sheet1!$A$75:$A$119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Sheet1!$D$75:$D$119</c:f>
              <c:numCache>
                <c:formatCode>General</c:formatCode>
                <c:ptCount val="45"/>
                <c:pt idx="0">
                  <c:v>4.8866827548177048</c:v>
                </c:pt>
                <c:pt idx="1">
                  <c:v>4.7795434440612246</c:v>
                </c:pt>
                <c:pt idx="2">
                  <c:v>4.6934358460663601</c:v>
                </c:pt>
                <c:pt idx="3">
                  <c:v>4.5873751885600003</c:v>
                </c:pt>
                <c:pt idx="4">
                  <c:v>4.4841958959892727</c:v>
                </c:pt>
                <c:pt idx="5">
                  <c:v>4.3975601234721529</c:v>
                </c:pt>
                <c:pt idx="6">
                  <c:v>4.315051017855704</c:v>
                </c:pt>
                <c:pt idx="7">
                  <c:v>4.2482941157515688</c:v>
                </c:pt>
                <c:pt idx="8">
                  <c:v>4.1889279624481439</c:v>
                </c:pt>
                <c:pt idx="9">
                  <c:v>4.1268414973961276</c:v>
                </c:pt>
                <c:pt idx="10">
                  <c:v>4.0660667876940799</c:v>
                </c:pt>
                <c:pt idx="11">
                  <c:v>4.0120839794630241</c:v>
                </c:pt>
                <c:pt idx="12">
                  <c:v>3.9701253311699847</c:v>
                </c:pt>
                <c:pt idx="13">
                  <c:v>3.9329192491481919</c:v>
                </c:pt>
                <c:pt idx="14">
                  <c:v>3.9032161837474164</c:v>
                </c:pt>
                <c:pt idx="15">
                  <c:v>3.8800170790475121</c:v>
                </c:pt>
                <c:pt idx="16">
                  <c:v>3.8632130202286321</c:v>
                </c:pt>
                <c:pt idx="17">
                  <c:v>3.8513023476527439</c:v>
                </c:pt>
                <c:pt idx="18">
                  <c:v>3.8444905717500002</c:v>
                </c:pt>
                <c:pt idx="19">
                  <c:v>3.8393628137639837</c:v>
                </c:pt>
                <c:pt idx="20">
                  <c:v>3.8391856081868485</c:v>
                </c:pt>
                <c:pt idx="21">
                  <c:v>3.8470110502208161</c:v>
                </c:pt>
                <c:pt idx="22">
                  <c:v>3.8539853830993764</c:v>
                </c:pt>
                <c:pt idx="23">
                  <c:v>3.8612376344188002</c:v>
                </c:pt>
                <c:pt idx="24">
                  <c:v>3.8694441205321759</c:v>
                </c:pt>
                <c:pt idx="25">
                  <c:v>3.8793591119296402</c:v>
                </c:pt>
                <c:pt idx="26">
                  <c:v>3.8882027099751442</c:v>
                </c:pt>
                <c:pt idx="27">
                  <c:v>3.8965627202467843</c:v>
                </c:pt>
                <c:pt idx="28">
                  <c:v>3.9029590593242243</c:v>
                </c:pt>
                <c:pt idx="29">
                  <c:v>3.9105773794556082</c:v>
                </c:pt>
                <c:pt idx="30">
                  <c:v>3.9147046513894801</c:v>
                </c:pt>
                <c:pt idx="31">
                  <c:v>3.913819889426688</c:v>
                </c:pt>
                <c:pt idx="32">
                  <c:v>3.9008743366274645</c:v>
                </c:pt>
                <c:pt idx="33">
                  <c:v>3.8981902185307606</c:v>
                </c:pt>
                <c:pt idx="34">
                  <c:v>3.8973050917157921</c:v>
                </c:pt>
                <c:pt idx="35">
                  <c:v>3.8966945046843602</c:v>
                </c:pt>
                <c:pt idx="36">
                  <c:v>3.8957774266937677</c:v>
                </c:pt>
                <c:pt idx="37">
                  <c:v>3.8938064916937765</c:v>
                </c:pt>
                <c:pt idx="38">
                  <c:v>3.8912431447671523</c:v>
                </c:pt>
                <c:pt idx="39">
                  <c:v>3.8885812556216162</c:v>
                </c:pt>
                <c:pt idx="40">
                  <c:v>3.8850063441298404</c:v>
                </c:pt>
                <c:pt idx="41">
                  <c:v>3.8824555579389362</c:v>
                </c:pt>
                <c:pt idx="42">
                  <c:v>3.8835125802171762</c:v>
                </c:pt>
                <c:pt idx="43">
                  <c:v>3.8929808800992882</c:v>
                </c:pt>
                <c:pt idx="44">
                  <c:v>3.9029587944511124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7-684D-9E5C-98D79768AC97}"/>
            </c:ext>
          </c:extLst>
        </c:ser>
        <c:ser>
          <c:idx val="3"/>
          <c:order val="3"/>
          <c:tx>
            <c:strRef>
              <c:f>Sheet1!$E$74</c:f>
              <c:strCache>
                <c:ptCount val="1"/>
                <c:pt idx="0">
                  <c:v>GoH2004_Avalanche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Sheet1!$A$75:$A$119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Sheet1!$E$75:$E$119</c:f>
              <c:numCache>
                <c:formatCode>General</c:formatCode>
                <c:ptCount val="4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1.3375348929776172</c:v>
                </c:pt>
                <c:pt idx="13">
                  <c:v>1.342917998680023</c:v>
                </c:pt>
                <c:pt idx="14">
                  <c:v>1.3473403867362426</c:v>
                </c:pt>
                <c:pt idx="15">
                  <c:v>1.350874564647649</c:v>
                </c:pt>
                <c:pt idx="16">
                  <c:v>1.3534797621123544</c:v>
                </c:pt>
                <c:pt idx="17">
                  <c:v>1.3553498715239636</c:v>
                </c:pt>
                <c:pt idx="18">
                  <c:v>1.3564283183316073</c:v>
                </c:pt>
                <c:pt idx="19">
                  <c:v>1.3572444782430488</c:v>
                </c:pt>
                <c:pt idx="20">
                  <c:v>1.357272750001189</c:v>
                </c:pt>
                <c:pt idx="21">
                  <c:v>1.3560285117073114</c:v>
                </c:pt>
                <c:pt idx="22">
                  <c:v>1.3549268801823142</c:v>
                </c:pt>
                <c:pt idx="23">
                  <c:v>1.3537885571259838</c:v>
                </c:pt>
                <c:pt idx="24">
                  <c:v>1.3525092302393429</c:v>
                </c:pt>
                <c:pt idx="25">
                  <c:v>1.3509758492257689</c:v>
                </c:pt>
                <c:pt idx="26">
                  <c:v>1.3496193744166531</c:v>
                </c:pt>
                <c:pt idx="27">
                  <c:v>1.3483466804311939</c:v>
                </c:pt>
                <c:pt idx="28">
                  <c:v>1.3473791671462672</c:v>
                </c:pt>
                <c:pt idx="29">
                  <c:v>1.3462338059366299</c:v>
                </c:pt>
                <c:pt idx="30">
                  <c:v>1.3456164480940465</c:v>
                </c:pt>
                <c:pt idx="31">
                  <c:v>1.3457486054362779</c:v>
                </c:pt>
                <c:pt idx="32">
                  <c:v>1.3476939123814169</c:v>
                </c:pt>
                <c:pt idx="33">
                  <c:v>1.3480999934424238</c:v>
                </c:pt>
                <c:pt idx="34">
                  <c:v>1.3482341126064814</c:v>
                </c:pt>
                <c:pt idx="35">
                  <c:v>1.3483266922824575</c:v>
                </c:pt>
                <c:pt idx="36">
                  <c:v>1.348465835885541</c:v>
                </c:pt>
                <c:pt idx="37">
                  <c:v>1.3487652523859019</c:v>
                </c:pt>
                <c:pt idx="38">
                  <c:v>1.3491554363521294</c:v>
                </c:pt>
                <c:pt idx="39">
                  <c:v>1.3495615451865208</c:v>
                </c:pt>
                <c:pt idx="40">
                  <c:v>1.3501084371407512</c:v>
                </c:pt>
                <c:pt idx="41">
                  <c:v>1.3504997051168883</c:v>
                </c:pt>
                <c:pt idx="42">
                  <c:v>1.3503374612124603</c:v>
                </c:pt>
                <c:pt idx="43">
                  <c:v>1.3488908289393844</c:v>
                </c:pt>
                <c:pt idx="44">
                  <c:v>1.3473792070998267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7-684D-9E5C-98D79768AC97}"/>
            </c:ext>
          </c:extLst>
        </c:ser>
        <c:ser>
          <c:idx val="4"/>
          <c:order val="4"/>
          <c:tx>
            <c:strRef>
              <c:f>Sheet1!$F$74</c:f>
              <c:strCache>
                <c:ptCount val="1"/>
                <c:pt idx="0">
                  <c:v>Cohen2002_Avalanche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Sheet1!$A$75:$A$119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Sheet1!$F$75:$F$119</c:f>
              <c:numCache>
                <c:formatCode>General</c:formatCode>
                <c:ptCount val="4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2.5095134662937242</c:v>
                </c:pt>
                <c:pt idx="13">
                  <c:v>2.5218800667057586</c:v>
                </c:pt>
                <c:pt idx="14">
                  <c:v>2.532192247961071</c:v>
                </c:pt>
                <c:pt idx="15">
                  <c:v>2.5405343028303782</c:v>
                </c:pt>
                <c:pt idx="16">
                  <c:v>2.5467419910431071</c:v>
                </c:pt>
                <c:pt idx="17">
                  <c:v>2.5512290401058579</c:v>
                </c:pt>
                <c:pt idx="18">
                  <c:v>2.5538284677281071</c:v>
                </c:pt>
                <c:pt idx="19">
                  <c:v>2.5558014924034143</c:v>
                </c:pt>
                <c:pt idx="20">
                  <c:v>2.555869927721051</c:v>
                </c:pt>
                <c:pt idx="21">
                  <c:v>2.5528637807416321</c:v>
                </c:pt>
                <c:pt idx="22">
                  <c:v>2.5502118585915126</c:v>
                </c:pt>
                <c:pt idx="23">
                  <c:v>2.5474811085865552</c:v>
                </c:pt>
                <c:pt idx="24">
                  <c:v>2.5444235604619458</c:v>
                </c:pt>
                <c:pt idx="25">
                  <c:v>2.5407747135558583</c:v>
                </c:pt>
                <c:pt idx="26">
                  <c:v>2.5375611767387265</c:v>
                </c:pt>
                <c:pt idx="27">
                  <c:v>2.5345582842448993</c:v>
                </c:pt>
                <c:pt idx="28">
                  <c:v>2.5322832947689902</c:v>
                </c:pt>
                <c:pt idx="29">
                  <c:v>2.5295988215369074</c:v>
                </c:pt>
                <c:pt idx="30">
                  <c:v>2.5281557690247656</c:v>
                </c:pt>
                <c:pt idx="31">
                  <c:v>2.5284644531278917</c:v>
                </c:pt>
                <c:pt idx="32">
                  <c:v>2.5330226391888599</c:v>
                </c:pt>
                <c:pt idx="33">
                  <c:v>2.5339775884964335</c:v>
                </c:pt>
                <c:pt idx="34">
                  <c:v>2.5342932475326481</c:v>
                </c:pt>
                <c:pt idx="35">
                  <c:v>2.5345112162142356</c:v>
                </c:pt>
                <c:pt idx="36">
                  <c:v>2.5348389310622914</c:v>
                </c:pt>
                <c:pt idx="37">
                  <c:v>2.5355445999521047</c:v>
                </c:pt>
                <c:pt idx="38">
                  <c:v>2.5364651651927055</c:v>
                </c:pt>
                <c:pt idx="39">
                  <c:v>2.5374244751361781</c:v>
                </c:pt>
                <c:pt idx="40">
                  <c:v>2.5387182372401051</c:v>
                </c:pt>
                <c:pt idx="41">
                  <c:v>2.5396451824243846</c:v>
                </c:pt>
                <c:pt idx="42">
                  <c:v>2.5392606781149678</c:v>
                </c:pt>
                <c:pt idx="43">
                  <c:v>2.5358407536651089</c:v>
                </c:pt>
                <c:pt idx="44">
                  <c:v>2.5322833885756419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67-684D-9E5C-98D79768AC97}"/>
            </c:ext>
          </c:extLst>
        </c:ser>
        <c:ser>
          <c:idx val="5"/>
          <c:order val="5"/>
          <c:tx>
            <c:strRef>
              <c:f>Sheet1!$G$74</c:f>
              <c:strCache>
                <c:ptCount val="1"/>
                <c:pt idx="0">
                  <c:v>4/5*(lamdba+1) -1.2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Sheet1!$A$75:$A$119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Sheet1!$G$75:$G$119</c:f>
              <c:numCache>
                <c:formatCode>General</c:formatCode>
                <c:ptCount val="45"/>
                <c:pt idx="0">
                  <c:v>3.6866827548177046</c:v>
                </c:pt>
                <c:pt idx="1">
                  <c:v>3.5795434440612244</c:v>
                </c:pt>
                <c:pt idx="2">
                  <c:v>3.4934358460663599</c:v>
                </c:pt>
                <c:pt idx="3">
                  <c:v>3.3873751885600001</c:v>
                </c:pt>
                <c:pt idx="4">
                  <c:v>3.2841958959892725</c:v>
                </c:pt>
                <c:pt idx="5">
                  <c:v>3.1975601234721527</c:v>
                </c:pt>
                <c:pt idx="6">
                  <c:v>3.1150510178557038</c:v>
                </c:pt>
                <c:pt idx="7">
                  <c:v>3.0482941157515686</c:v>
                </c:pt>
                <c:pt idx="8">
                  <c:v>2.9889279624481437</c:v>
                </c:pt>
                <c:pt idx="9">
                  <c:v>2.9268414973961274</c:v>
                </c:pt>
                <c:pt idx="10">
                  <c:v>2.8660667876940797</c:v>
                </c:pt>
                <c:pt idx="11">
                  <c:v>2.8120839794630239</c:v>
                </c:pt>
                <c:pt idx="12">
                  <c:v>2.7701253311699849</c:v>
                </c:pt>
                <c:pt idx="13">
                  <c:v>2.7329192491481917</c:v>
                </c:pt>
                <c:pt idx="14">
                  <c:v>2.7032161837474167</c:v>
                </c:pt>
                <c:pt idx="15">
                  <c:v>2.680017079047512</c:v>
                </c:pt>
                <c:pt idx="16">
                  <c:v>2.6632130202286319</c:v>
                </c:pt>
                <c:pt idx="17">
                  <c:v>2.6513023476527442</c:v>
                </c:pt>
                <c:pt idx="18">
                  <c:v>2.6444905717500005</c:v>
                </c:pt>
                <c:pt idx="19">
                  <c:v>2.6393628137639835</c:v>
                </c:pt>
                <c:pt idx="20">
                  <c:v>2.6391856081868488</c:v>
                </c:pt>
                <c:pt idx="21">
                  <c:v>2.647011050220816</c:v>
                </c:pt>
                <c:pt idx="22">
                  <c:v>2.6539853830993767</c:v>
                </c:pt>
                <c:pt idx="23">
                  <c:v>2.6612376344188</c:v>
                </c:pt>
                <c:pt idx="24">
                  <c:v>2.6694441205321757</c:v>
                </c:pt>
                <c:pt idx="25">
                  <c:v>2.6793591119296405</c:v>
                </c:pt>
                <c:pt idx="26">
                  <c:v>2.688202709975144</c:v>
                </c:pt>
                <c:pt idx="27">
                  <c:v>2.6965627202467841</c:v>
                </c:pt>
                <c:pt idx="28">
                  <c:v>2.7029590593242245</c:v>
                </c:pt>
                <c:pt idx="29">
                  <c:v>2.7105773794556081</c:v>
                </c:pt>
                <c:pt idx="30">
                  <c:v>2.7147046513894804</c:v>
                </c:pt>
                <c:pt idx="31">
                  <c:v>2.7138198894266878</c:v>
                </c:pt>
                <c:pt idx="32">
                  <c:v>2.7008743366274643</c:v>
                </c:pt>
                <c:pt idx="33">
                  <c:v>2.6981902185307609</c:v>
                </c:pt>
                <c:pt idx="34">
                  <c:v>2.6973050917157924</c:v>
                </c:pt>
                <c:pt idx="35">
                  <c:v>2.69669450468436</c:v>
                </c:pt>
                <c:pt idx="36">
                  <c:v>2.695777426693768</c:v>
                </c:pt>
                <c:pt idx="37">
                  <c:v>2.6938064916937767</c:v>
                </c:pt>
                <c:pt idx="38">
                  <c:v>2.6912431447671521</c:v>
                </c:pt>
                <c:pt idx="39">
                  <c:v>2.6885812556216164</c:v>
                </c:pt>
                <c:pt idx="40">
                  <c:v>2.6850063441298406</c:v>
                </c:pt>
                <c:pt idx="41">
                  <c:v>2.682455557938936</c:v>
                </c:pt>
                <c:pt idx="42">
                  <c:v>2.683512580217176</c:v>
                </c:pt>
                <c:pt idx="43">
                  <c:v>2.692980880099288</c:v>
                </c:pt>
                <c:pt idx="44">
                  <c:v>2.7029587944511126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67-684D-9E5C-98D79768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54095"/>
        <c:axId val="605457935"/>
      </c:scatterChart>
      <c:valAx>
        <c:axId val="60605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7935"/>
        <c:crosses val="autoZero"/>
        <c:crossBetween val="midCat"/>
      </c:valAx>
      <c:valAx>
        <c:axId val="6054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Avalanche_L_noduplicates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4.3675392113968003</c:v>
                </c:pt>
                <c:pt idx="1">
                  <c:v>4.2933379550842101</c:v>
                </c:pt>
                <c:pt idx="2">
                  <c:v>4.1394414727300797</c:v>
                </c:pt>
                <c:pt idx="3">
                  <c:v>3.9761020989699301</c:v>
                </c:pt>
                <c:pt idx="4">
                  <c:v>3.8002547776648798</c:v>
                </c:pt>
                <c:pt idx="5">
                  <c:v>3.6504364369757001</c:v>
                </c:pt>
                <c:pt idx="6">
                  <c:v>3.50813706399398</c:v>
                </c:pt>
                <c:pt idx="7">
                  <c:v>3.3832290787771502</c:v>
                </c:pt>
                <c:pt idx="8">
                  <c:v>3.2728377433339202</c:v>
                </c:pt>
                <c:pt idx="9">
                  <c:v>3.1631150859822399</c:v>
                </c:pt>
                <c:pt idx="10">
                  <c:v>3.05461352517327</c:v>
                </c:pt>
                <c:pt idx="11">
                  <c:v>2.9584580714228199</c:v>
                </c:pt>
                <c:pt idx="12">
                  <c:v>2.87781541297141</c:v>
                </c:pt>
                <c:pt idx="13">
                  <c:v>2.80818696032284</c:v>
                </c:pt>
                <c:pt idx="14">
                  <c:v>2.7524337924230999</c:v>
                </c:pt>
                <c:pt idx="15">
                  <c:v>2.7087409825853901</c:v>
                </c:pt>
                <c:pt idx="16">
                  <c:v>2.67461547493602</c:v>
                </c:pt>
                <c:pt idx="17">
                  <c:v>2.65179350097503</c:v>
                </c:pt>
                <c:pt idx="18">
                  <c:v>2.6334360025935699</c:v>
                </c:pt>
                <c:pt idx="19">
                  <c:v>2.6143878250969101</c:v>
                </c:pt>
                <c:pt idx="20">
                  <c:v>2.6020086497219199</c:v>
                </c:pt>
                <c:pt idx="21">
                  <c:v>2.5959160571578601</c:v>
                </c:pt>
                <c:pt idx="22">
                  <c:v>2.59224243413927</c:v>
                </c:pt>
                <c:pt idx="23">
                  <c:v>2.5907247705028098</c:v>
                </c:pt>
                <c:pt idx="24">
                  <c:v>2.59125842250821</c:v>
                </c:pt>
                <c:pt idx="25">
                  <c:v>2.5948131832230201</c:v>
                </c:pt>
                <c:pt idx="26">
                  <c:v>2.5991383630239802</c:v>
                </c:pt>
                <c:pt idx="27">
                  <c:v>2.6066838397259602</c:v>
                </c:pt>
                <c:pt idx="28">
                  <c:v>2.6127631926006698</c:v>
                </c:pt>
                <c:pt idx="29">
                  <c:v>2.6228569065846199</c:v>
                </c:pt>
                <c:pt idx="30">
                  <c:v>2.6325366133060899</c:v>
                </c:pt>
                <c:pt idx="31">
                  <c:v>2.6389351001585202</c:v>
                </c:pt>
                <c:pt idx="32">
                  <c:v>2.6405067739649399</c:v>
                </c:pt>
                <c:pt idx="33">
                  <c:v>2.6455357367314498</c:v>
                </c:pt>
                <c:pt idx="34">
                  <c:v>2.6503356792897401</c:v>
                </c:pt>
                <c:pt idx="35">
                  <c:v>2.65427307508268</c:v>
                </c:pt>
                <c:pt idx="36">
                  <c:v>2.6578399286846102</c:v>
                </c:pt>
                <c:pt idx="37">
                  <c:v>2.6611427610287999</c:v>
                </c:pt>
                <c:pt idx="38">
                  <c:v>2.66413471157284</c:v>
                </c:pt>
                <c:pt idx="39">
                  <c:v>2.6672107500645699</c:v>
                </c:pt>
                <c:pt idx="40">
                  <c:v>2.66985509073398</c:v>
                </c:pt>
                <c:pt idx="41">
                  <c:v>2.6731909252039401</c:v>
                </c:pt>
                <c:pt idx="42">
                  <c:v>2.6785346912602299</c:v>
                </c:pt>
                <c:pt idx="43">
                  <c:v>2.68962623929517</c:v>
                </c:pt>
                <c:pt idx="44">
                  <c:v>2.6990719373629601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A240-A119-31C1660671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Degree_L_noduplicates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5.1083534435221303</c:v>
                </c:pt>
                <c:pt idx="1">
                  <c:v>4.97442930507653</c:v>
                </c:pt>
                <c:pt idx="2">
                  <c:v>4.8667948075829504</c:v>
                </c:pt>
                <c:pt idx="3">
                  <c:v>4.7342189857000001</c:v>
                </c:pt>
                <c:pt idx="4">
                  <c:v>4.6052448699865902</c:v>
                </c:pt>
                <c:pt idx="5">
                  <c:v>4.4969501543401904</c:v>
                </c:pt>
                <c:pt idx="6">
                  <c:v>4.3938137723196302</c:v>
                </c:pt>
                <c:pt idx="7">
                  <c:v>4.3103676446894603</c:v>
                </c:pt>
                <c:pt idx="8">
                  <c:v>4.2361599530601799</c:v>
                </c:pt>
                <c:pt idx="9">
                  <c:v>4.1585518717451597</c:v>
                </c:pt>
                <c:pt idx="10">
                  <c:v>4.0825834846175999</c:v>
                </c:pt>
                <c:pt idx="11">
                  <c:v>4.0151049743287803</c:v>
                </c:pt>
                <c:pt idx="12">
                  <c:v>3.9626566639624801</c:v>
                </c:pt>
                <c:pt idx="13">
                  <c:v>3.9161490614352399</c:v>
                </c:pt>
                <c:pt idx="14">
                  <c:v>3.87902022968427</c:v>
                </c:pt>
                <c:pt idx="15">
                  <c:v>3.8500213488093902</c:v>
                </c:pt>
                <c:pt idx="16">
                  <c:v>3.8290162752857899</c:v>
                </c:pt>
                <c:pt idx="17">
                  <c:v>3.81412793456593</c:v>
                </c:pt>
                <c:pt idx="18">
                  <c:v>3.8056132146874999</c:v>
                </c:pt>
                <c:pt idx="19">
                  <c:v>3.7992035172049801</c:v>
                </c:pt>
                <c:pt idx="20">
                  <c:v>3.7989820102335599</c:v>
                </c:pt>
                <c:pt idx="21">
                  <c:v>3.8087638127760202</c:v>
                </c:pt>
                <c:pt idx="22">
                  <c:v>3.81748172887422</c:v>
                </c:pt>
                <c:pt idx="23">
                  <c:v>3.8265470430235</c:v>
                </c:pt>
                <c:pt idx="24">
                  <c:v>3.8368051506652199</c:v>
                </c:pt>
                <c:pt idx="25">
                  <c:v>3.8491988899120502</c:v>
                </c:pt>
                <c:pt idx="26">
                  <c:v>3.86025338746893</c:v>
                </c:pt>
                <c:pt idx="27">
                  <c:v>3.8707034003084799</c:v>
                </c:pt>
                <c:pt idx="28">
                  <c:v>3.87869882415528</c:v>
                </c:pt>
                <c:pt idx="29">
                  <c:v>3.8882217243195099</c:v>
                </c:pt>
                <c:pt idx="30">
                  <c:v>3.89338081423685</c:v>
                </c:pt>
                <c:pt idx="31">
                  <c:v>3.8922748617833598</c:v>
                </c:pt>
                <c:pt idx="32">
                  <c:v>3.87609292078433</c:v>
                </c:pt>
                <c:pt idx="33">
                  <c:v>3.87273777316345</c:v>
                </c:pt>
                <c:pt idx="34">
                  <c:v>3.87163136464474</c:v>
                </c:pt>
                <c:pt idx="35">
                  <c:v>3.8708681308554498</c:v>
                </c:pt>
                <c:pt idx="36">
                  <c:v>3.86972178336721</c:v>
                </c:pt>
                <c:pt idx="37">
                  <c:v>3.8672581146172198</c:v>
                </c:pt>
                <c:pt idx="38">
                  <c:v>3.8640539309589399</c:v>
                </c:pt>
                <c:pt idx="39">
                  <c:v>3.8607265695270199</c:v>
                </c:pt>
                <c:pt idx="40">
                  <c:v>3.8562579301622999</c:v>
                </c:pt>
                <c:pt idx="41">
                  <c:v>3.8530694474236702</c:v>
                </c:pt>
                <c:pt idx="42">
                  <c:v>3.85439072527147</c:v>
                </c:pt>
                <c:pt idx="43">
                  <c:v>3.8662261001241101</c:v>
                </c:pt>
                <c:pt idx="44">
                  <c:v>3.8786984930638901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0-A240-A119-31C1660671D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Mercure_Avalanche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4.8866827548177048</c:v>
                </c:pt>
                <c:pt idx="1">
                  <c:v>4.7795434440612246</c:v>
                </c:pt>
                <c:pt idx="2">
                  <c:v>4.6934358460663601</c:v>
                </c:pt>
                <c:pt idx="3">
                  <c:v>4.5873751885600003</c:v>
                </c:pt>
                <c:pt idx="4">
                  <c:v>4.4841958959892727</c:v>
                </c:pt>
                <c:pt idx="5">
                  <c:v>4.3975601234721529</c:v>
                </c:pt>
                <c:pt idx="6">
                  <c:v>4.315051017855704</c:v>
                </c:pt>
                <c:pt idx="7">
                  <c:v>4.2482941157515688</c:v>
                </c:pt>
                <c:pt idx="8">
                  <c:v>4.1889279624481439</c:v>
                </c:pt>
                <c:pt idx="9">
                  <c:v>4.1268414973961276</c:v>
                </c:pt>
                <c:pt idx="10">
                  <c:v>4.0660667876940799</c:v>
                </c:pt>
                <c:pt idx="11">
                  <c:v>4.0120839794630241</c:v>
                </c:pt>
                <c:pt idx="12">
                  <c:v>3.9701253311699847</c:v>
                </c:pt>
                <c:pt idx="13">
                  <c:v>3.9329192491481919</c:v>
                </c:pt>
                <c:pt idx="14">
                  <c:v>3.9032161837474164</c:v>
                </c:pt>
                <c:pt idx="15">
                  <c:v>3.8800170790475121</c:v>
                </c:pt>
                <c:pt idx="16">
                  <c:v>3.8632130202286321</c:v>
                </c:pt>
                <c:pt idx="17">
                  <c:v>3.8513023476527439</c:v>
                </c:pt>
                <c:pt idx="18">
                  <c:v>3.8444905717500002</c:v>
                </c:pt>
                <c:pt idx="19">
                  <c:v>3.8393628137639837</c:v>
                </c:pt>
                <c:pt idx="20">
                  <c:v>3.8391856081868485</c:v>
                </c:pt>
                <c:pt idx="21">
                  <c:v>3.8470110502208161</c:v>
                </c:pt>
                <c:pt idx="22">
                  <c:v>3.8539853830993764</c:v>
                </c:pt>
                <c:pt idx="23">
                  <c:v>3.8612376344188002</c:v>
                </c:pt>
                <c:pt idx="24">
                  <c:v>3.8694441205321759</c:v>
                </c:pt>
                <c:pt idx="25">
                  <c:v>3.8793591119296402</c:v>
                </c:pt>
                <c:pt idx="26">
                  <c:v>3.8882027099751442</c:v>
                </c:pt>
                <c:pt idx="27">
                  <c:v>3.8965627202467843</c:v>
                </c:pt>
                <c:pt idx="28">
                  <c:v>3.9029590593242243</c:v>
                </c:pt>
                <c:pt idx="29">
                  <c:v>3.9105773794556082</c:v>
                </c:pt>
                <c:pt idx="30">
                  <c:v>3.9147046513894801</c:v>
                </c:pt>
                <c:pt idx="31">
                  <c:v>3.913819889426688</c:v>
                </c:pt>
                <c:pt idx="32">
                  <c:v>3.9008743366274645</c:v>
                </c:pt>
                <c:pt idx="33">
                  <c:v>3.8981902185307606</c:v>
                </c:pt>
                <c:pt idx="34">
                  <c:v>3.8973050917157921</c:v>
                </c:pt>
                <c:pt idx="35">
                  <c:v>3.8966945046843602</c:v>
                </c:pt>
                <c:pt idx="36">
                  <c:v>3.8957774266937677</c:v>
                </c:pt>
                <c:pt idx="37">
                  <c:v>3.8938064916937765</c:v>
                </c:pt>
                <c:pt idx="38">
                  <c:v>3.8912431447671523</c:v>
                </c:pt>
                <c:pt idx="39">
                  <c:v>3.8885812556216162</c:v>
                </c:pt>
                <c:pt idx="40">
                  <c:v>3.8850063441298404</c:v>
                </c:pt>
                <c:pt idx="41">
                  <c:v>3.8824555579389362</c:v>
                </c:pt>
                <c:pt idx="42">
                  <c:v>3.8835125802171762</c:v>
                </c:pt>
                <c:pt idx="43">
                  <c:v>3.8929808800992882</c:v>
                </c:pt>
                <c:pt idx="44">
                  <c:v>3.9029587944511124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0-A240-A119-31C1660671D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GoH2004_Avalanche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Sheet1!$E$2:$E$46</c:f>
              <c:numCache>
                <c:formatCode>General</c:formatCode>
                <c:ptCount val="4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1.3375348929776172</c:v>
                </c:pt>
                <c:pt idx="13">
                  <c:v>1.342917998680023</c:v>
                </c:pt>
                <c:pt idx="14">
                  <c:v>1.3473403867362426</c:v>
                </c:pt>
                <c:pt idx="15">
                  <c:v>1.350874564647649</c:v>
                </c:pt>
                <c:pt idx="16">
                  <c:v>1.3534797621123544</c:v>
                </c:pt>
                <c:pt idx="17">
                  <c:v>1.3553498715239636</c:v>
                </c:pt>
                <c:pt idx="18">
                  <c:v>1.3564283183316073</c:v>
                </c:pt>
                <c:pt idx="19">
                  <c:v>1.3572444782430488</c:v>
                </c:pt>
                <c:pt idx="20">
                  <c:v>1.357272750001189</c:v>
                </c:pt>
                <c:pt idx="21">
                  <c:v>1.3560285117073114</c:v>
                </c:pt>
                <c:pt idx="22">
                  <c:v>1.3549268801823142</c:v>
                </c:pt>
                <c:pt idx="23">
                  <c:v>1.3537885571259838</c:v>
                </c:pt>
                <c:pt idx="24">
                  <c:v>1.3525092302393429</c:v>
                </c:pt>
                <c:pt idx="25">
                  <c:v>1.3509758492257689</c:v>
                </c:pt>
                <c:pt idx="26">
                  <c:v>1.3496193744166531</c:v>
                </c:pt>
                <c:pt idx="27">
                  <c:v>1.3483466804311939</c:v>
                </c:pt>
                <c:pt idx="28">
                  <c:v>1.3473791671462672</c:v>
                </c:pt>
                <c:pt idx="29">
                  <c:v>1.3462338059366299</c:v>
                </c:pt>
                <c:pt idx="30">
                  <c:v>1.3456164480940465</c:v>
                </c:pt>
                <c:pt idx="31">
                  <c:v>1.3457486054362779</c:v>
                </c:pt>
                <c:pt idx="32">
                  <c:v>1.3476939123814169</c:v>
                </c:pt>
                <c:pt idx="33">
                  <c:v>1.3480999934424238</c:v>
                </c:pt>
                <c:pt idx="34">
                  <c:v>1.3482341126064814</c:v>
                </c:pt>
                <c:pt idx="35">
                  <c:v>1.3483266922824575</c:v>
                </c:pt>
                <c:pt idx="36">
                  <c:v>1.348465835885541</c:v>
                </c:pt>
                <c:pt idx="37">
                  <c:v>1.3487652523859019</c:v>
                </c:pt>
                <c:pt idx="38">
                  <c:v>1.3491554363521294</c:v>
                </c:pt>
                <c:pt idx="39">
                  <c:v>1.3495615451865208</c:v>
                </c:pt>
                <c:pt idx="40">
                  <c:v>1.3501084371407512</c:v>
                </c:pt>
                <c:pt idx="41">
                  <c:v>1.3504997051168883</c:v>
                </c:pt>
                <c:pt idx="42">
                  <c:v>1.3503374612124603</c:v>
                </c:pt>
                <c:pt idx="43">
                  <c:v>1.3488908289393844</c:v>
                </c:pt>
                <c:pt idx="44">
                  <c:v>1.3473792070998267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0-A240-A119-31C1660671D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Cohen2002_Avalanche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Sheet1!$F$2:$F$46</c:f>
              <c:numCache>
                <c:formatCode>General</c:formatCode>
                <c:ptCount val="4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2.5095134662937242</c:v>
                </c:pt>
                <c:pt idx="13">
                  <c:v>2.5218800667057586</c:v>
                </c:pt>
                <c:pt idx="14">
                  <c:v>2.532192247961071</c:v>
                </c:pt>
                <c:pt idx="15">
                  <c:v>2.5405343028303782</c:v>
                </c:pt>
                <c:pt idx="16">
                  <c:v>2.5467419910431071</c:v>
                </c:pt>
                <c:pt idx="17">
                  <c:v>2.5512290401058579</c:v>
                </c:pt>
                <c:pt idx="18">
                  <c:v>2.5538284677281071</c:v>
                </c:pt>
                <c:pt idx="19">
                  <c:v>2.5558014924034143</c:v>
                </c:pt>
                <c:pt idx="20">
                  <c:v>2.555869927721051</c:v>
                </c:pt>
                <c:pt idx="21">
                  <c:v>2.5528637807416321</c:v>
                </c:pt>
                <c:pt idx="22">
                  <c:v>2.5502118585915126</c:v>
                </c:pt>
                <c:pt idx="23">
                  <c:v>2.5474811085865552</c:v>
                </c:pt>
                <c:pt idx="24">
                  <c:v>2.5444235604619458</c:v>
                </c:pt>
                <c:pt idx="25">
                  <c:v>2.5407747135558583</c:v>
                </c:pt>
                <c:pt idx="26">
                  <c:v>2.5375611767387265</c:v>
                </c:pt>
                <c:pt idx="27">
                  <c:v>2.5345582842448993</c:v>
                </c:pt>
                <c:pt idx="28">
                  <c:v>2.5322832947689902</c:v>
                </c:pt>
                <c:pt idx="29">
                  <c:v>2.5295988215369074</c:v>
                </c:pt>
                <c:pt idx="30">
                  <c:v>2.5281557690247656</c:v>
                </c:pt>
                <c:pt idx="31">
                  <c:v>2.5284644531278917</c:v>
                </c:pt>
                <c:pt idx="32">
                  <c:v>2.5330226391888599</c:v>
                </c:pt>
                <c:pt idx="33">
                  <c:v>2.5339775884964335</c:v>
                </c:pt>
                <c:pt idx="34">
                  <c:v>2.5342932475326481</c:v>
                </c:pt>
                <c:pt idx="35">
                  <c:v>2.5345112162142356</c:v>
                </c:pt>
                <c:pt idx="36">
                  <c:v>2.5348389310622914</c:v>
                </c:pt>
                <c:pt idx="37">
                  <c:v>2.5355445999521047</c:v>
                </c:pt>
                <c:pt idx="38">
                  <c:v>2.5364651651927055</c:v>
                </c:pt>
                <c:pt idx="39">
                  <c:v>2.5374244751361781</c:v>
                </c:pt>
                <c:pt idx="40">
                  <c:v>2.5387182372401051</c:v>
                </c:pt>
                <c:pt idx="41">
                  <c:v>2.5396451824243846</c:v>
                </c:pt>
                <c:pt idx="42">
                  <c:v>2.5392606781149678</c:v>
                </c:pt>
                <c:pt idx="43">
                  <c:v>2.5358407536651089</c:v>
                </c:pt>
                <c:pt idx="44">
                  <c:v>2.5322833885756419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0-A240-A119-31C16606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92095"/>
        <c:axId val="606015967"/>
      </c:scatterChart>
      <c:valAx>
        <c:axId val="60539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15967"/>
        <c:crosses val="autoZero"/>
        <c:crossBetween val="midCat"/>
      </c:valAx>
      <c:valAx>
        <c:axId val="6060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Sheet1!$B$174</c:f>
              <c:strCache>
                <c:ptCount val="1"/>
                <c:pt idx="0">
                  <c:v>Avalanche_L_D0_noduplicates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Sheet1!$A$175:$A$219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Sheet1!$B$175:$B$219</c:f>
              <c:numCache>
                <c:formatCode>General</c:formatCode>
                <c:ptCount val="45"/>
                <c:pt idx="0">
                  <c:v>4.39961516967292</c:v>
                </c:pt>
                <c:pt idx="1">
                  <c:v>4.3394890094276697</c:v>
                </c:pt>
                <c:pt idx="2">
                  <c:v>4.1953441132805098</c:v>
                </c:pt>
                <c:pt idx="3">
                  <c:v>4.0345439479535399</c:v>
                </c:pt>
                <c:pt idx="4">
                  <c:v>3.8589534333088502</c:v>
                </c:pt>
                <c:pt idx="5">
                  <c:v>3.7102347632472998</c:v>
                </c:pt>
                <c:pt idx="6">
                  <c:v>3.5686159483082398</c:v>
                </c:pt>
                <c:pt idx="7">
                  <c:v>3.4469075258534501</c:v>
                </c:pt>
                <c:pt idx="8">
                  <c:v>3.3398671044112702</c:v>
                </c:pt>
                <c:pt idx="9">
                  <c:v>3.22928838546258</c:v>
                </c:pt>
                <c:pt idx="10">
                  <c:v>3.1193027877972099</c:v>
                </c:pt>
                <c:pt idx="11">
                  <c:v>3.0232010256999899</c:v>
                </c:pt>
                <c:pt idx="12">
                  <c:v>2.9452565555936498</c:v>
                </c:pt>
                <c:pt idx="13">
                  <c:v>2.8787325349992798</c:v>
                </c:pt>
                <c:pt idx="14">
                  <c:v>2.82681084280842</c:v>
                </c:pt>
                <c:pt idx="15">
                  <c:v>2.78769977055804</c:v>
                </c:pt>
                <c:pt idx="16">
                  <c:v>2.75912736002801</c:v>
                </c:pt>
                <c:pt idx="17">
                  <c:v>2.7423538239690899</c:v>
                </c:pt>
                <c:pt idx="18">
                  <c:v>2.7314661069140902</c:v>
                </c:pt>
                <c:pt idx="19">
                  <c:v>2.7204337892933399</c:v>
                </c:pt>
                <c:pt idx="20">
                  <c:v>2.71712310109648</c:v>
                </c:pt>
                <c:pt idx="21">
                  <c:v>2.7240275579977902</c:v>
                </c:pt>
                <c:pt idx="22">
                  <c:v>2.7323813291221501</c:v>
                </c:pt>
                <c:pt idx="23">
                  <c:v>2.7419102312194199</c:v>
                </c:pt>
                <c:pt idx="24">
                  <c:v>2.7527163910414698</c:v>
                </c:pt>
                <c:pt idx="25">
                  <c:v>2.7663430796201101</c:v>
                </c:pt>
                <c:pt idx="26">
                  <c:v>2.7783984938345299</c:v>
                </c:pt>
                <c:pt idx="27">
                  <c:v>2.79348032915563</c:v>
                </c:pt>
                <c:pt idx="28">
                  <c:v>2.80609836030981</c:v>
                </c:pt>
                <c:pt idx="29">
                  <c:v>2.8222920646160401</c:v>
                </c:pt>
                <c:pt idx="30">
                  <c:v>2.8354615158787002</c:v>
                </c:pt>
                <c:pt idx="31">
                  <c:v>2.8442819376127901</c:v>
                </c:pt>
                <c:pt idx="32">
                  <c:v>2.8456458078251501</c:v>
                </c:pt>
                <c:pt idx="33">
                  <c:v>2.8519275147720098</c:v>
                </c:pt>
                <c:pt idx="34">
                  <c:v>2.8579757333349001</c:v>
                </c:pt>
                <c:pt idx="35">
                  <c:v>2.86239174814177</c:v>
                </c:pt>
                <c:pt idx="36">
                  <c:v>2.8663947498345999</c:v>
                </c:pt>
                <c:pt idx="37">
                  <c:v>2.86987967180491</c:v>
                </c:pt>
                <c:pt idx="38">
                  <c:v>2.8732838635782998</c:v>
                </c:pt>
                <c:pt idx="39">
                  <c:v>2.8773625023689</c:v>
                </c:pt>
                <c:pt idx="40">
                  <c:v>2.8811723406308101</c:v>
                </c:pt>
                <c:pt idx="41">
                  <c:v>2.88616720667213</c:v>
                </c:pt>
                <c:pt idx="42">
                  <c:v>2.8942419544763101</c:v>
                </c:pt>
                <c:pt idx="43">
                  <c:v>2.9134964671111399</c:v>
                </c:pt>
                <c:pt idx="44">
                  <c:v>2.9317680246999198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9-7641-9A09-A81CB2A93F7E}"/>
            </c:ext>
          </c:extLst>
        </c:ser>
        <c:ser>
          <c:idx val="1"/>
          <c:order val="1"/>
          <c:tx>
            <c:strRef>
              <c:f>Sheet1!$C$174</c:f>
              <c:strCache>
                <c:ptCount val="1"/>
                <c:pt idx="0">
                  <c:v>Degrees_L_D0_noduplicates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Sheet1!$A$175:$A$219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Sheet1!$C$175:$C$219</c:f>
              <c:numCache>
                <c:formatCode>General</c:formatCode>
                <c:ptCount val="45"/>
                <c:pt idx="0">
                  <c:v>5.1083534435221303</c:v>
                </c:pt>
                <c:pt idx="1">
                  <c:v>4.97442930507653</c:v>
                </c:pt>
                <c:pt idx="2">
                  <c:v>4.8667948075829504</c:v>
                </c:pt>
                <c:pt idx="3">
                  <c:v>4.7342189857000001</c:v>
                </c:pt>
                <c:pt idx="4">
                  <c:v>4.6052448699865902</c:v>
                </c:pt>
                <c:pt idx="5">
                  <c:v>4.4969501543401904</c:v>
                </c:pt>
                <c:pt idx="6">
                  <c:v>4.3938137723196302</c:v>
                </c:pt>
                <c:pt idx="7">
                  <c:v>4.3103676446894603</c:v>
                </c:pt>
                <c:pt idx="8">
                  <c:v>4.2361599530601799</c:v>
                </c:pt>
                <c:pt idx="9">
                  <c:v>4.1585518717451597</c:v>
                </c:pt>
                <c:pt idx="10">
                  <c:v>4.0825834846175999</c:v>
                </c:pt>
                <c:pt idx="11">
                  <c:v>4.0151049743287803</c:v>
                </c:pt>
                <c:pt idx="12">
                  <c:v>3.9626566639624801</c:v>
                </c:pt>
                <c:pt idx="13">
                  <c:v>3.9161490614352399</c:v>
                </c:pt>
                <c:pt idx="14">
                  <c:v>3.87902022968427</c:v>
                </c:pt>
                <c:pt idx="15">
                  <c:v>3.8500213488093902</c:v>
                </c:pt>
                <c:pt idx="16">
                  <c:v>3.8290162752857899</c:v>
                </c:pt>
                <c:pt idx="17">
                  <c:v>3.81412793456593</c:v>
                </c:pt>
                <c:pt idx="18">
                  <c:v>3.8056132146874999</c:v>
                </c:pt>
                <c:pt idx="19">
                  <c:v>3.7992046392921499</c:v>
                </c:pt>
                <c:pt idx="20">
                  <c:v>3.79898305666726</c:v>
                </c:pt>
                <c:pt idx="21">
                  <c:v>3.8087647878042499</c:v>
                </c:pt>
                <c:pt idx="22">
                  <c:v>3.8174844566089301</c:v>
                </c:pt>
                <c:pt idx="23">
                  <c:v>3.8265504484156998</c:v>
                </c:pt>
                <c:pt idx="24">
                  <c:v>3.8368091504942599</c:v>
                </c:pt>
                <c:pt idx="25">
                  <c:v>3.8492041250948699</c:v>
                </c:pt>
                <c:pt idx="26">
                  <c:v>3.86025899963288</c:v>
                </c:pt>
                <c:pt idx="27">
                  <c:v>3.87070996465002</c:v>
                </c:pt>
                <c:pt idx="28">
                  <c:v>3.8787068217815599</c:v>
                </c:pt>
                <c:pt idx="29">
                  <c:v>3.8882292119444499</c:v>
                </c:pt>
                <c:pt idx="30">
                  <c:v>3.8933878470495</c:v>
                </c:pt>
                <c:pt idx="31">
                  <c:v>3.89228199371993</c:v>
                </c:pt>
                <c:pt idx="32">
                  <c:v>3.8760996031474901</c:v>
                </c:pt>
                <c:pt idx="33">
                  <c:v>3.8727445310517599</c:v>
                </c:pt>
                <c:pt idx="34">
                  <c:v>3.8716381964832198</c:v>
                </c:pt>
                <c:pt idx="35">
                  <c:v>3.8708746153921401</c:v>
                </c:pt>
                <c:pt idx="36">
                  <c:v>3.8697283397323301</c:v>
                </c:pt>
                <c:pt idx="37">
                  <c:v>3.8672647159517499</c:v>
                </c:pt>
                <c:pt idx="38">
                  <c:v>3.8640605696580299</c:v>
                </c:pt>
                <c:pt idx="39">
                  <c:v>3.8607332336612701</c:v>
                </c:pt>
                <c:pt idx="40">
                  <c:v>3.8562642865511099</c:v>
                </c:pt>
                <c:pt idx="41">
                  <c:v>3.8530755161127299</c:v>
                </c:pt>
                <c:pt idx="42">
                  <c:v>3.8543965486019101</c:v>
                </c:pt>
                <c:pt idx="43">
                  <c:v>3.8662317315856201</c:v>
                </c:pt>
                <c:pt idx="44">
                  <c:v>3.87870404701841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9-7641-9A09-A81CB2A93F7E}"/>
            </c:ext>
          </c:extLst>
        </c:ser>
        <c:ser>
          <c:idx val="2"/>
          <c:order val="2"/>
          <c:tx>
            <c:strRef>
              <c:f>Sheet1!$D$174</c:f>
              <c:strCache>
                <c:ptCount val="1"/>
                <c:pt idx="0">
                  <c:v>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Sheet1!$A$175:$A$219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Sheet1!$D$175:$D$219</c:f>
              <c:numCache>
                <c:formatCode>General</c:formatCode>
                <c:ptCount val="45"/>
                <c:pt idx="0">
                  <c:v>4.4233523699275681</c:v>
                </c:pt>
                <c:pt idx="1">
                  <c:v>4.2323952188151246</c:v>
                </c:pt>
                <c:pt idx="2">
                  <c:v>4.0965626427072737</c:v>
                </c:pt>
                <c:pt idx="3">
                  <c:v>3.9535613838535322</c:v>
                </c:pt>
                <c:pt idx="4">
                  <c:v>3.8261154023786954</c:v>
                </c:pt>
                <c:pt idx="5">
                  <c:v>3.6548077549492453</c:v>
                </c:pt>
                <c:pt idx="6">
                  <c:v>3.5345791108437381</c:v>
                </c:pt>
                <c:pt idx="7">
                  <c:v>3.3894374010674073</c:v>
                </c:pt>
                <c:pt idx="8">
                  <c:v>3.2734791847320852</c:v>
                </c:pt>
                <c:pt idx="9">
                  <c:v>3.1868402656792894</c:v>
                </c:pt>
                <c:pt idx="10">
                  <c:v>3.101592796139522</c:v>
                </c:pt>
                <c:pt idx="11">
                  <c:v>3.0310990413933299</c:v>
                </c:pt>
                <c:pt idx="12">
                  <c:v>2.959777559808793</c:v>
                </c:pt>
                <c:pt idx="13">
                  <c:v>2.9089918542913962</c:v>
                </c:pt>
                <c:pt idx="14">
                  <c:v>2.8258765012173654</c:v>
                </c:pt>
                <c:pt idx="15">
                  <c:v>2.787096314484677</c:v>
                </c:pt>
                <c:pt idx="16">
                  <c:v>2.7501032451614176</c:v>
                </c:pt>
                <c:pt idx="17">
                  <c:v>2.6675873611590082</c:v>
                </c:pt>
                <c:pt idx="18">
                  <c:v>2.6191885938214674</c:v>
                </c:pt>
                <c:pt idx="19">
                  <c:v>2.6253327488047882</c:v>
                </c:pt>
                <c:pt idx="20">
                  <c:v>2.6413637635220795</c:v>
                </c:pt>
                <c:pt idx="21">
                  <c:v>2.677387927703033</c:v>
                </c:pt>
                <c:pt idx="22">
                  <c:v>2.7082068758215634</c:v>
                </c:pt>
                <c:pt idx="23">
                  <c:v>2.7366569445923856</c:v>
                </c:pt>
                <c:pt idx="24">
                  <c:v>2.7627534881364157</c:v>
                </c:pt>
                <c:pt idx="25">
                  <c:v>2.7911731520611642</c:v>
                </c:pt>
                <c:pt idx="26">
                  <c:v>2.8073959193467548</c:v>
                </c:pt>
                <c:pt idx="27">
                  <c:v>2.7459349249254204</c:v>
                </c:pt>
                <c:pt idx="28">
                  <c:v>2.7377710661025279</c:v>
                </c:pt>
                <c:pt idx="29">
                  <c:v>2.7500876422107816</c:v>
                </c:pt>
                <c:pt idx="30">
                  <c:v>2.9888708656921352</c:v>
                </c:pt>
                <c:pt idx="31">
                  <c:v>2.9801798364451351</c:v>
                </c:pt>
                <c:pt idx="32">
                  <c:v>2.948665053332745</c:v>
                </c:pt>
                <c:pt idx="33">
                  <c:v>2.9393371982017897</c:v>
                </c:pt>
                <c:pt idx="34">
                  <c:v>2.9348247397142</c:v>
                </c:pt>
                <c:pt idx="35">
                  <c:v>2.9319448482728703</c:v>
                </c:pt>
                <c:pt idx="36">
                  <c:v>2.9289385354106949</c:v>
                </c:pt>
                <c:pt idx="37">
                  <c:v>2.9229450414735352</c:v>
                </c:pt>
                <c:pt idx="38">
                  <c:v>2.9168741946008101</c:v>
                </c:pt>
                <c:pt idx="39">
                  <c:v>2.91114892477911</c:v>
                </c:pt>
                <c:pt idx="40">
                  <c:v>2.9038067883297449</c:v>
                </c:pt>
                <c:pt idx="41">
                  <c:v>2.8977179546006449</c:v>
                </c:pt>
                <c:pt idx="42">
                  <c:v>2.8980480743441852</c:v>
                </c:pt>
                <c:pt idx="43">
                  <c:v>2.9119870332351701</c:v>
                </c:pt>
                <c:pt idx="44">
                  <c:v>2.9273511429796701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9-7641-9A09-A81CB2A9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25151"/>
        <c:axId val="1016458640"/>
      </c:scatterChart>
      <c:valAx>
        <c:axId val="7126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58640"/>
        <c:crosses val="autoZero"/>
        <c:crossBetween val="midCat"/>
      </c:valAx>
      <c:valAx>
        <c:axId val="10164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2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Sheet1!$B$224</c:f>
              <c:strCache>
                <c:ptCount val="1"/>
                <c:pt idx="0">
                  <c:v>Avalanche_L_D0_noduplicates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Sheet1!$A$225:$A$269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Sheet1!$B$225:$B$269</c:f>
              <c:numCache>
                <c:formatCode>General</c:formatCode>
                <c:ptCount val="45"/>
                <c:pt idx="0">
                  <c:v>4.39961516967292</c:v>
                </c:pt>
                <c:pt idx="1">
                  <c:v>4.3394890094276697</c:v>
                </c:pt>
                <c:pt idx="2">
                  <c:v>4.1953441132805098</c:v>
                </c:pt>
                <c:pt idx="3">
                  <c:v>4.0345439479535399</c:v>
                </c:pt>
                <c:pt idx="4">
                  <c:v>3.8589534333088502</c:v>
                </c:pt>
                <c:pt idx="5">
                  <c:v>3.7102347632472998</c:v>
                </c:pt>
                <c:pt idx="6">
                  <c:v>3.5686159483082398</c:v>
                </c:pt>
                <c:pt idx="7">
                  <c:v>3.4469075258534501</c:v>
                </c:pt>
                <c:pt idx="8">
                  <c:v>3.3398671044112702</c:v>
                </c:pt>
                <c:pt idx="9">
                  <c:v>3.22928838546258</c:v>
                </c:pt>
                <c:pt idx="10">
                  <c:v>3.1193027877972099</c:v>
                </c:pt>
                <c:pt idx="11">
                  <c:v>3.0232010256999899</c:v>
                </c:pt>
                <c:pt idx="12">
                  <c:v>2.9452565555936498</c:v>
                </c:pt>
                <c:pt idx="13">
                  <c:v>2.8787325349992798</c:v>
                </c:pt>
                <c:pt idx="14">
                  <c:v>2.82681084280842</c:v>
                </c:pt>
                <c:pt idx="15">
                  <c:v>2.78769977055804</c:v>
                </c:pt>
                <c:pt idx="16">
                  <c:v>2.75912736002801</c:v>
                </c:pt>
                <c:pt idx="17">
                  <c:v>2.7423538239690899</c:v>
                </c:pt>
                <c:pt idx="18">
                  <c:v>2.7314661069140902</c:v>
                </c:pt>
                <c:pt idx="19">
                  <c:v>2.7204337892933399</c:v>
                </c:pt>
                <c:pt idx="20">
                  <c:v>2.71712310109648</c:v>
                </c:pt>
                <c:pt idx="21">
                  <c:v>2.7240275579977902</c:v>
                </c:pt>
                <c:pt idx="22">
                  <c:v>2.7323813291221501</c:v>
                </c:pt>
                <c:pt idx="23">
                  <c:v>2.7419102312194199</c:v>
                </c:pt>
                <c:pt idx="24">
                  <c:v>2.7527163910414698</c:v>
                </c:pt>
                <c:pt idx="25">
                  <c:v>2.7663430796201101</c:v>
                </c:pt>
                <c:pt idx="26">
                  <c:v>2.7783984938345299</c:v>
                </c:pt>
                <c:pt idx="27">
                  <c:v>2.79348032915563</c:v>
                </c:pt>
                <c:pt idx="28">
                  <c:v>2.80609836030981</c:v>
                </c:pt>
                <c:pt idx="29">
                  <c:v>2.8222920646160401</c:v>
                </c:pt>
                <c:pt idx="30">
                  <c:v>2.8354615158787002</c:v>
                </c:pt>
                <c:pt idx="31">
                  <c:v>2.8442819376127901</c:v>
                </c:pt>
                <c:pt idx="32">
                  <c:v>2.8456458078251501</c:v>
                </c:pt>
                <c:pt idx="33">
                  <c:v>2.8519275147720098</c:v>
                </c:pt>
                <c:pt idx="34">
                  <c:v>2.8579757333349001</c:v>
                </c:pt>
                <c:pt idx="35">
                  <c:v>2.86239174814177</c:v>
                </c:pt>
                <c:pt idx="36">
                  <c:v>2.8663947498345999</c:v>
                </c:pt>
                <c:pt idx="37">
                  <c:v>2.86987967180491</c:v>
                </c:pt>
                <c:pt idx="38">
                  <c:v>2.8732838635782998</c:v>
                </c:pt>
                <c:pt idx="39">
                  <c:v>2.8773625023689</c:v>
                </c:pt>
                <c:pt idx="40">
                  <c:v>2.8811723406308101</c:v>
                </c:pt>
                <c:pt idx="41">
                  <c:v>2.88616720667213</c:v>
                </c:pt>
                <c:pt idx="42">
                  <c:v>2.8942419544763101</c:v>
                </c:pt>
                <c:pt idx="43">
                  <c:v>2.9134964671111399</c:v>
                </c:pt>
                <c:pt idx="44">
                  <c:v>2.9317680246999198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E-F647-8025-D51EC86ECA38}"/>
            </c:ext>
          </c:extLst>
        </c:ser>
        <c:ser>
          <c:idx val="1"/>
          <c:order val="1"/>
          <c:tx>
            <c:strRef>
              <c:f>Sheet1!$C$224</c:f>
              <c:strCache>
                <c:ptCount val="1"/>
                <c:pt idx="0">
                  <c:v>Degrees_L_D0_noduplicates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Sheet1!$A$225:$A$269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Sheet1!$C$225:$C$269</c:f>
              <c:numCache>
                <c:formatCode>General</c:formatCode>
                <c:ptCount val="45"/>
                <c:pt idx="0">
                  <c:v>5.1083534435221303</c:v>
                </c:pt>
                <c:pt idx="1">
                  <c:v>4.97442930507653</c:v>
                </c:pt>
                <c:pt idx="2">
                  <c:v>4.8667948075829504</c:v>
                </c:pt>
                <c:pt idx="3">
                  <c:v>4.7342189857000001</c:v>
                </c:pt>
                <c:pt idx="4">
                  <c:v>4.6052448699865902</c:v>
                </c:pt>
                <c:pt idx="5">
                  <c:v>4.4969501543401904</c:v>
                </c:pt>
                <c:pt idx="6">
                  <c:v>4.3938137723196302</c:v>
                </c:pt>
                <c:pt idx="7">
                  <c:v>4.3103676446894603</c:v>
                </c:pt>
                <c:pt idx="8">
                  <c:v>4.2361599530601799</c:v>
                </c:pt>
                <c:pt idx="9">
                  <c:v>4.1585518717451597</c:v>
                </c:pt>
                <c:pt idx="10">
                  <c:v>4.0825834846175999</c:v>
                </c:pt>
                <c:pt idx="11">
                  <c:v>4.0151049743287803</c:v>
                </c:pt>
                <c:pt idx="12">
                  <c:v>3.9626566639624801</c:v>
                </c:pt>
                <c:pt idx="13">
                  <c:v>3.9161490614352399</c:v>
                </c:pt>
                <c:pt idx="14">
                  <c:v>3.87902022968427</c:v>
                </c:pt>
                <c:pt idx="15">
                  <c:v>3.8500213488093902</c:v>
                </c:pt>
                <c:pt idx="16">
                  <c:v>3.8290162752857899</c:v>
                </c:pt>
                <c:pt idx="17">
                  <c:v>3.81412793456593</c:v>
                </c:pt>
                <c:pt idx="18">
                  <c:v>3.8056132146874999</c:v>
                </c:pt>
                <c:pt idx="19">
                  <c:v>3.7992046392921499</c:v>
                </c:pt>
                <c:pt idx="20">
                  <c:v>3.79898305666726</c:v>
                </c:pt>
                <c:pt idx="21">
                  <c:v>3.8087647878042499</c:v>
                </c:pt>
                <c:pt idx="22">
                  <c:v>3.8174844566089301</c:v>
                </c:pt>
                <c:pt idx="23">
                  <c:v>3.8265504484156998</c:v>
                </c:pt>
                <c:pt idx="24">
                  <c:v>3.8368091504942599</c:v>
                </c:pt>
                <c:pt idx="25">
                  <c:v>3.8492041250948699</c:v>
                </c:pt>
                <c:pt idx="26">
                  <c:v>3.86025899963288</c:v>
                </c:pt>
                <c:pt idx="27">
                  <c:v>3.87070996465002</c:v>
                </c:pt>
                <c:pt idx="28">
                  <c:v>3.8787068217815599</c:v>
                </c:pt>
                <c:pt idx="29">
                  <c:v>3.8882292119444499</c:v>
                </c:pt>
                <c:pt idx="30">
                  <c:v>3.8933878470495</c:v>
                </c:pt>
                <c:pt idx="31">
                  <c:v>3.89228199371993</c:v>
                </c:pt>
                <c:pt idx="32">
                  <c:v>3.8760996031474901</c:v>
                </c:pt>
                <c:pt idx="33">
                  <c:v>3.8727445310517599</c:v>
                </c:pt>
                <c:pt idx="34">
                  <c:v>3.8716381964832198</c:v>
                </c:pt>
                <c:pt idx="35">
                  <c:v>3.8708746153921401</c:v>
                </c:pt>
                <c:pt idx="36">
                  <c:v>3.8697283397323301</c:v>
                </c:pt>
                <c:pt idx="37">
                  <c:v>3.8672647159517499</c:v>
                </c:pt>
                <c:pt idx="38">
                  <c:v>3.8640605696580299</c:v>
                </c:pt>
                <c:pt idx="39">
                  <c:v>3.8607332336612701</c:v>
                </c:pt>
                <c:pt idx="40">
                  <c:v>3.8562642865511099</c:v>
                </c:pt>
                <c:pt idx="41">
                  <c:v>3.8530755161127299</c:v>
                </c:pt>
                <c:pt idx="42">
                  <c:v>3.8543965486019101</c:v>
                </c:pt>
                <c:pt idx="43">
                  <c:v>3.8662317315856201</c:v>
                </c:pt>
                <c:pt idx="44">
                  <c:v>3.87870404701841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E-F647-8025-D51EC86ECA38}"/>
            </c:ext>
          </c:extLst>
        </c:ser>
        <c:ser>
          <c:idx val="2"/>
          <c:order val="2"/>
          <c:tx>
            <c:strRef>
              <c:f>Sheet1!$D$224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Sheet1!$A$225:$A$269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Sheet1!$D$225:$D$269</c:f>
              <c:numCache>
                <c:formatCode>General</c:formatCode>
                <c:ptCount val="45"/>
                <c:pt idx="0">
                  <c:v>1.6439987163029499</c:v>
                </c:pt>
                <c:pt idx="1">
                  <c:v>1.6707642663695901</c:v>
                </c:pt>
                <c:pt idx="2">
                  <c:v>1.6829672567007501</c:v>
                </c:pt>
                <c:pt idx="3">
                  <c:v>1.6945712419991299</c:v>
                </c:pt>
                <c:pt idx="4">
                  <c:v>1.7043224738021301</c:v>
                </c:pt>
                <c:pt idx="5">
                  <c:v>1.7161387101221</c:v>
                </c:pt>
                <c:pt idx="6">
                  <c:v>1.72787219688906</c:v>
                </c:pt>
                <c:pt idx="7">
                  <c:v>1.7370857490031899</c:v>
                </c:pt>
                <c:pt idx="8">
                  <c:v>1.7454835622826701</c:v>
                </c:pt>
                <c:pt idx="9">
                  <c:v>1.7570923527328399</c:v>
                </c:pt>
                <c:pt idx="10">
                  <c:v>1.7686513988347601</c:v>
                </c:pt>
                <c:pt idx="11">
                  <c:v>1.77759330455264</c:v>
                </c:pt>
                <c:pt idx="12">
                  <c:v>1.7816883689963701</c:v>
                </c:pt>
                <c:pt idx="13">
                  <c:v>1.7850563261011401</c:v>
                </c:pt>
                <c:pt idx="14">
                  <c:v>1.78775075409657</c:v>
                </c:pt>
                <c:pt idx="15">
                  <c:v>1.7887168510338201</c:v>
                </c:pt>
                <c:pt idx="16">
                  <c:v>1.78859941600258</c:v>
                </c:pt>
                <c:pt idx="17">
                  <c:v>1.7929520270464401</c:v>
                </c:pt>
                <c:pt idx="18">
                  <c:v>1.79151466691294</c:v>
                </c:pt>
                <c:pt idx="19">
                  <c:v>1.7842688455329001</c:v>
                </c:pt>
                <c:pt idx="20">
                  <c:v>1.7747558233710501</c:v>
                </c:pt>
                <c:pt idx="21">
                  <c:v>1.7580964585836401</c:v>
                </c:pt>
                <c:pt idx="22">
                  <c:v>1.7434915657526</c:v>
                </c:pt>
                <c:pt idx="23">
                  <c:v>1.73028533423771</c:v>
                </c:pt>
                <c:pt idx="24">
                  <c:v>1.7181538214185399</c:v>
                </c:pt>
                <c:pt idx="25">
                  <c:v>1.7058280802590999</c:v>
                </c:pt>
                <c:pt idx="26">
                  <c:v>1.69680354138749</c:v>
                </c:pt>
                <c:pt idx="27">
                  <c:v>1.6927601593981301</c:v>
                </c:pt>
                <c:pt idx="28">
                  <c:v>1.68823886491723</c:v>
                </c:pt>
                <c:pt idx="29">
                  <c:v>1.6890276227022001</c:v>
                </c:pt>
                <c:pt idx="30">
                  <c:v>1.69847815280934</c:v>
                </c:pt>
                <c:pt idx="31">
                  <c:v>1.712864073187</c:v>
                </c:pt>
                <c:pt idx="32">
                  <c:v>1.74372360171804</c:v>
                </c:pt>
                <c:pt idx="33">
                  <c:v>1.7553697493078799</c:v>
                </c:pt>
                <c:pt idx="34">
                  <c:v>1.7618729632358201</c:v>
                </c:pt>
                <c:pt idx="35">
                  <c:v>1.7661134761395501</c:v>
                </c:pt>
                <c:pt idx="36">
                  <c:v>1.7698395635362201</c:v>
                </c:pt>
                <c:pt idx="37">
                  <c:v>1.7770101947131101</c:v>
                </c:pt>
                <c:pt idx="38">
                  <c:v>1.78272640611344</c:v>
                </c:pt>
                <c:pt idx="39">
                  <c:v>1.7872307963633201</c:v>
                </c:pt>
                <c:pt idx="40">
                  <c:v>1.7925842284450899</c:v>
                </c:pt>
                <c:pt idx="41">
                  <c:v>1.7978021629672001</c:v>
                </c:pt>
                <c:pt idx="42">
                  <c:v>1.79882351314147</c:v>
                </c:pt>
                <c:pt idx="43">
                  <c:v>1.79149576125668</c:v>
                </c:pt>
                <c:pt idx="44">
                  <c:v>1.78224993227143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E-F647-8025-D51EC86ECA38}"/>
            </c:ext>
          </c:extLst>
        </c:ser>
        <c:ser>
          <c:idx val="3"/>
          <c:order val="3"/>
          <c:tx>
            <c:strRef>
              <c:f>Sheet1!$E$224</c:f>
              <c:strCache>
                <c:ptCount val="1"/>
                <c:pt idx="0">
                  <c:v>Mer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Sheet1!$A$225:$A$269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Sheet1!$E$225:$E$269</c:f>
              <c:numCache>
                <c:formatCode>General</c:formatCode>
                <c:ptCount val="45"/>
                <c:pt idx="0">
                  <c:v>4.2863540853706557</c:v>
                </c:pt>
                <c:pt idx="1">
                  <c:v>4.1390471718917352</c:v>
                </c:pt>
                <c:pt idx="2">
                  <c:v>4.0253111792325758</c:v>
                </c:pt>
                <c:pt idx="3">
                  <c:v>3.8869333647004352</c:v>
                </c:pt>
                <c:pt idx="4">
                  <c:v>3.7530836330855251</c:v>
                </c:pt>
                <c:pt idx="5">
                  <c:v>3.6388807992791405</c:v>
                </c:pt>
                <c:pt idx="6">
                  <c:v>3.5298776738751001</c:v>
                </c:pt>
                <c:pt idx="7">
                  <c:v>3.4418247701878655</c:v>
                </c:pt>
                <c:pt idx="8">
                  <c:v>3.3634181719188447</c:v>
                </c:pt>
                <c:pt idx="9">
                  <c:v>3.2800056953787395</c:v>
                </c:pt>
                <c:pt idx="10">
                  <c:v>3.1982577852002199</c:v>
                </c:pt>
                <c:pt idx="11">
                  <c:v>3.1263083220524601</c:v>
                </c:pt>
                <c:pt idx="12">
                  <c:v>3.0718124794642949</c:v>
                </c:pt>
                <c:pt idx="13">
                  <c:v>3.02362089838467</c:v>
                </c:pt>
                <c:pt idx="14">
                  <c:v>2.9851448526359849</c:v>
                </c:pt>
                <c:pt idx="15">
                  <c:v>2.95566292329248</c:v>
                </c:pt>
                <c:pt idx="16">
                  <c:v>2.9347165672845001</c:v>
                </c:pt>
                <c:pt idx="17">
                  <c:v>2.9176519210427099</c:v>
                </c:pt>
                <c:pt idx="18">
                  <c:v>2.9098558812310298</c:v>
                </c:pt>
                <c:pt idx="19">
                  <c:v>2.9070702165256996</c:v>
                </c:pt>
                <c:pt idx="20">
                  <c:v>2.9116051449817348</c:v>
                </c:pt>
                <c:pt idx="21">
                  <c:v>2.9297165585124301</c:v>
                </c:pt>
                <c:pt idx="22">
                  <c:v>2.9457386737326301</c:v>
                </c:pt>
                <c:pt idx="23">
                  <c:v>2.9614077812968449</c:v>
                </c:pt>
                <c:pt idx="24">
                  <c:v>2.9777322397849897</c:v>
                </c:pt>
                <c:pt idx="25">
                  <c:v>2.9962900849653198</c:v>
                </c:pt>
                <c:pt idx="26">
                  <c:v>3.0118572289391352</c:v>
                </c:pt>
                <c:pt idx="27">
                  <c:v>3.024329884950955</c:v>
                </c:pt>
                <c:pt idx="28">
                  <c:v>3.0345873893229447</c:v>
                </c:pt>
                <c:pt idx="29">
                  <c:v>3.0437154005933498</c:v>
                </c:pt>
                <c:pt idx="30">
                  <c:v>3.04414877064483</c:v>
                </c:pt>
                <c:pt idx="31">
                  <c:v>3.0358499571264299</c:v>
                </c:pt>
                <c:pt idx="32">
                  <c:v>3.0042378022884701</c:v>
                </c:pt>
                <c:pt idx="33">
                  <c:v>2.99505965639782</c:v>
                </c:pt>
                <c:pt idx="34">
                  <c:v>2.9907017148653097</c:v>
                </c:pt>
                <c:pt idx="35">
                  <c:v>2.9878178773223651</c:v>
                </c:pt>
                <c:pt idx="36">
                  <c:v>2.9848085579642198</c:v>
                </c:pt>
                <c:pt idx="37">
                  <c:v>2.9787596185951948</c:v>
                </c:pt>
                <c:pt idx="38">
                  <c:v>2.9726973666013099</c:v>
                </c:pt>
                <c:pt idx="39">
                  <c:v>2.9671178354796099</c:v>
                </c:pt>
                <c:pt idx="40">
                  <c:v>2.9599721723285648</c:v>
                </c:pt>
                <c:pt idx="41">
                  <c:v>2.9541744346291301</c:v>
                </c:pt>
                <c:pt idx="42">
                  <c:v>2.9549847920311749</c:v>
                </c:pt>
                <c:pt idx="43">
                  <c:v>2.97048385095728</c:v>
                </c:pt>
                <c:pt idx="44">
                  <c:v>2.987579080882695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E-F647-8025-D51EC86E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18575"/>
        <c:axId val="712109119"/>
      </c:scatterChart>
      <c:valAx>
        <c:axId val="7121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09119"/>
        <c:crosses val="autoZero"/>
        <c:crossBetween val="midCat"/>
      </c:valAx>
      <c:valAx>
        <c:axId val="712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1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Sheet1!$B$325</c:f>
              <c:strCache>
                <c:ptCount val="1"/>
                <c:pt idx="0">
                  <c:v>Avalanche_L_noduplicates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Sheet1!$A$326:$A$370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Sheet1!$B$326:$B$370</c:f>
              <c:numCache>
                <c:formatCode>General</c:formatCode>
                <c:ptCount val="45"/>
                <c:pt idx="0">
                  <c:v>4.3675392113968003</c:v>
                </c:pt>
                <c:pt idx="1">
                  <c:v>4.2933379550842101</c:v>
                </c:pt>
                <c:pt idx="2">
                  <c:v>4.1394414727300797</c:v>
                </c:pt>
                <c:pt idx="3">
                  <c:v>3.9761020989699301</c:v>
                </c:pt>
                <c:pt idx="4">
                  <c:v>3.8002547776648798</c:v>
                </c:pt>
                <c:pt idx="5">
                  <c:v>3.6504364369757001</c:v>
                </c:pt>
                <c:pt idx="6">
                  <c:v>3.50813706399398</c:v>
                </c:pt>
                <c:pt idx="7">
                  <c:v>3.3832290787771502</c:v>
                </c:pt>
                <c:pt idx="8">
                  <c:v>3.2728377433339202</c:v>
                </c:pt>
                <c:pt idx="9">
                  <c:v>3.1631150859822399</c:v>
                </c:pt>
                <c:pt idx="10">
                  <c:v>3.05461352517327</c:v>
                </c:pt>
                <c:pt idx="11">
                  <c:v>2.9584580714228199</c:v>
                </c:pt>
                <c:pt idx="12">
                  <c:v>2.87781541297141</c:v>
                </c:pt>
                <c:pt idx="13">
                  <c:v>2.80818696032284</c:v>
                </c:pt>
                <c:pt idx="14">
                  <c:v>2.7524337924230999</c:v>
                </c:pt>
                <c:pt idx="15">
                  <c:v>2.7087409825853901</c:v>
                </c:pt>
                <c:pt idx="16">
                  <c:v>2.67461547493602</c:v>
                </c:pt>
                <c:pt idx="17">
                  <c:v>2.65179350097503</c:v>
                </c:pt>
                <c:pt idx="18">
                  <c:v>2.6334360025935699</c:v>
                </c:pt>
                <c:pt idx="19">
                  <c:v>2.6143878250969101</c:v>
                </c:pt>
                <c:pt idx="20">
                  <c:v>2.6020086497219199</c:v>
                </c:pt>
                <c:pt idx="21">
                  <c:v>2.5959160571578601</c:v>
                </c:pt>
                <c:pt idx="22">
                  <c:v>2.59224243413927</c:v>
                </c:pt>
                <c:pt idx="23">
                  <c:v>2.5907247705028098</c:v>
                </c:pt>
                <c:pt idx="24">
                  <c:v>2.59125842250821</c:v>
                </c:pt>
                <c:pt idx="25">
                  <c:v>2.5948131832230201</c:v>
                </c:pt>
                <c:pt idx="26">
                  <c:v>2.5991383630239802</c:v>
                </c:pt>
                <c:pt idx="27">
                  <c:v>2.6066838397259602</c:v>
                </c:pt>
                <c:pt idx="28">
                  <c:v>2.6127631926006698</c:v>
                </c:pt>
                <c:pt idx="29">
                  <c:v>2.6228569065846199</c:v>
                </c:pt>
                <c:pt idx="30">
                  <c:v>2.6325366133060899</c:v>
                </c:pt>
                <c:pt idx="31">
                  <c:v>2.6389351001585202</c:v>
                </c:pt>
                <c:pt idx="32">
                  <c:v>2.6405067739649399</c:v>
                </c:pt>
                <c:pt idx="33">
                  <c:v>2.6455357367314498</c:v>
                </c:pt>
                <c:pt idx="34">
                  <c:v>2.6503356792897401</c:v>
                </c:pt>
                <c:pt idx="35">
                  <c:v>2.65427307508268</c:v>
                </c:pt>
                <c:pt idx="36">
                  <c:v>2.6578399286846102</c:v>
                </c:pt>
                <c:pt idx="37">
                  <c:v>2.6611427610287999</c:v>
                </c:pt>
                <c:pt idx="38">
                  <c:v>2.66413471157284</c:v>
                </c:pt>
                <c:pt idx="39">
                  <c:v>2.6672107500645699</c:v>
                </c:pt>
                <c:pt idx="40">
                  <c:v>2.66985509073398</c:v>
                </c:pt>
                <c:pt idx="41">
                  <c:v>2.6731909252039401</c:v>
                </c:pt>
                <c:pt idx="42">
                  <c:v>2.6785346912602299</c:v>
                </c:pt>
                <c:pt idx="43">
                  <c:v>2.68962623929517</c:v>
                </c:pt>
                <c:pt idx="44">
                  <c:v>2.6990719373629601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4-984E-9E1B-CD1A9259DB73}"/>
            </c:ext>
          </c:extLst>
        </c:ser>
        <c:ser>
          <c:idx val="1"/>
          <c:order val="1"/>
          <c:tx>
            <c:strRef>
              <c:f>Sheet1!$C$325</c:f>
              <c:strCache>
                <c:ptCount val="1"/>
                <c:pt idx="0">
                  <c:v>Degree_L_noduplicates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Sheet1!$A$326:$A$370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Sheet1!$C$326:$C$370</c:f>
              <c:numCache>
                <c:formatCode>General</c:formatCode>
                <c:ptCount val="45"/>
                <c:pt idx="0">
                  <c:v>5.1083534435221303</c:v>
                </c:pt>
                <c:pt idx="1">
                  <c:v>4.97442930507653</c:v>
                </c:pt>
                <c:pt idx="2">
                  <c:v>4.8667948075829504</c:v>
                </c:pt>
                <c:pt idx="3">
                  <c:v>4.7342189857000001</c:v>
                </c:pt>
                <c:pt idx="4">
                  <c:v>4.6052448699865902</c:v>
                </c:pt>
                <c:pt idx="5">
                  <c:v>4.4969501543401904</c:v>
                </c:pt>
                <c:pt idx="6">
                  <c:v>4.3938137723196302</c:v>
                </c:pt>
                <c:pt idx="7">
                  <c:v>4.3103676446894603</c:v>
                </c:pt>
                <c:pt idx="8">
                  <c:v>4.2361599530601799</c:v>
                </c:pt>
                <c:pt idx="9">
                  <c:v>4.1585518717451597</c:v>
                </c:pt>
                <c:pt idx="10">
                  <c:v>4.0825834846175999</c:v>
                </c:pt>
                <c:pt idx="11">
                  <c:v>4.0151049743287803</c:v>
                </c:pt>
                <c:pt idx="12">
                  <c:v>3.9626566639624801</c:v>
                </c:pt>
                <c:pt idx="13">
                  <c:v>3.9161490614352399</c:v>
                </c:pt>
                <c:pt idx="14">
                  <c:v>3.87902022968427</c:v>
                </c:pt>
                <c:pt idx="15">
                  <c:v>3.8500213488093902</c:v>
                </c:pt>
                <c:pt idx="16">
                  <c:v>3.8290162752857899</c:v>
                </c:pt>
                <c:pt idx="17">
                  <c:v>3.81412793456593</c:v>
                </c:pt>
                <c:pt idx="18">
                  <c:v>3.8056132146874999</c:v>
                </c:pt>
                <c:pt idx="19">
                  <c:v>3.7992035172049801</c:v>
                </c:pt>
                <c:pt idx="20">
                  <c:v>3.7989820102335599</c:v>
                </c:pt>
                <c:pt idx="21">
                  <c:v>3.8087638127760202</c:v>
                </c:pt>
                <c:pt idx="22">
                  <c:v>3.81748172887422</c:v>
                </c:pt>
                <c:pt idx="23">
                  <c:v>3.8265470430235</c:v>
                </c:pt>
                <c:pt idx="24">
                  <c:v>3.8368051506652199</c:v>
                </c:pt>
                <c:pt idx="25">
                  <c:v>3.8491988899120502</c:v>
                </c:pt>
                <c:pt idx="26">
                  <c:v>3.86025338746893</c:v>
                </c:pt>
                <c:pt idx="27">
                  <c:v>3.8707034003084799</c:v>
                </c:pt>
                <c:pt idx="28">
                  <c:v>3.87869882415528</c:v>
                </c:pt>
                <c:pt idx="29">
                  <c:v>3.8882217243195099</c:v>
                </c:pt>
                <c:pt idx="30">
                  <c:v>3.89338081423685</c:v>
                </c:pt>
                <c:pt idx="31">
                  <c:v>3.8922748617833598</c:v>
                </c:pt>
                <c:pt idx="32">
                  <c:v>3.87609292078433</c:v>
                </c:pt>
                <c:pt idx="33">
                  <c:v>3.87273777316345</c:v>
                </c:pt>
                <c:pt idx="34">
                  <c:v>3.87163136464474</c:v>
                </c:pt>
                <c:pt idx="35">
                  <c:v>3.8708681308554498</c:v>
                </c:pt>
                <c:pt idx="36">
                  <c:v>3.86972178336721</c:v>
                </c:pt>
                <c:pt idx="37">
                  <c:v>3.8672581146172198</c:v>
                </c:pt>
                <c:pt idx="38">
                  <c:v>3.8640539309589399</c:v>
                </c:pt>
                <c:pt idx="39">
                  <c:v>3.8607265695270199</c:v>
                </c:pt>
                <c:pt idx="40">
                  <c:v>3.8562579301622999</c:v>
                </c:pt>
                <c:pt idx="41">
                  <c:v>3.8530694474236702</c:v>
                </c:pt>
                <c:pt idx="42">
                  <c:v>3.85439072527147</c:v>
                </c:pt>
                <c:pt idx="43">
                  <c:v>3.8662261001241101</c:v>
                </c:pt>
                <c:pt idx="44">
                  <c:v>3.8786984930638901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4-984E-9E1B-CD1A9259DB73}"/>
            </c:ext>
          </c:extLst>
        </c:ser>
        <c:ser>
          <c:idx val="2"/>
          <c:order val="2"/>
          <c:tx>
            <c:strRef>
              <c:f>Sheet1!$D$325</c:f>
              <c:strCache>
                <c:ptCount val="1"/>
                <c:pt idx="0">
                  <c:v>Mer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Sheet1!$A$326:$A$370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xVal>
          <c:yVal>
            <c:numRef>
              <c:f>Sheet1!$D$326:$D$370</c:f>
              <c:numCache>
                <c:formatCode>General</c:formatCode>
                <c:ptCount val="45"/>
                <c:pt idx="0">
                  <c:v>4.2785245055321104</c:v>
                </c:pt>
                <c:pt idx="1">
                  <c:v>4.1273405791423849</c:v>
                </c:pt>
                <c:pt idx="2">
                  <c:v>4.0103272538390407</c:v>
                </c:pt>
                <c:pt idx="3">
                  <c:v>3.8702951793621101</c:v>
                </c:pt>
                <c:pt idx="4">
                  <c:v>3.7352207159692101</c:v>
                </c:pt>
                <c:pt idx="5">
                  <c:v>3.6195213041628755</c:v>
                </c:pt>
                <c:pt idx="6">
                  <c:v>3.5090455223540253</c:v>
                </c:pt>
                <c:pt idx="7">
                  <c:v>3.4186178271541654</c:v>
                </c:pt>
                <c:pt idx="8">
                  <c:v>3.337679720440295</c:v>
                </c:pt>
                <c:pt idx="9">
                  <c:v>3.2531295020533149</c:v>
                </c:pt>
                <c:pt idx="10">
                  <c:v>3.1704148956670748</c:v>
                </c:pt>
                <c:pt idx="11">
                  <c:v>3.0969263700670302</c:v>
                </c:pt>
                <c:pt idx="12">
                  <c:v>3.0398180942409501</c:v>
                </c:pt>
                <c:pt idx="13">
                  <c:v>2.9887993265235049</c:v>
                </c:pt>
                <c:pt idx="14">
                  <c:v>2.9472068636264299</c:v>
                </c:pt>
                <c:pt idx="15">
                  <c:v>2.9143357367781753</c:v>
                </c:pt>
                <c:pt idx="16">
                  <c:v>2.88958444275108</c:v>
                </c:pt>
                <c:pt idx="17">
                  <c:v>2.86850221964652</c:v>
                </c:pt>
                <c:pt idx="18">
                  <c:v>2.8560973105216898</c:v>
                </c:pt>
                <c:pt idx="19">
                  <c:v>2.8484667375493999</c:v>
                </c:pt>
                <c:pt idx="20">
                  <c:v>2.8478405714172399</c:v>
                </c:pt>
                <c:pt idx="21">
                  <c:v>2.859150524339185</c:v>
                </c:pt>
                <c:pt idx="22">
                  <c:v>2.8690109967458</c:v>
                </c:pt>
                <c:pt idx="23">
                  <c:v>2.879180199293045</c:v>
                </c:pt>
                <c:pt idx="24">
                  <c:v>2.8905622026634701</c:v>
                </c:pt>
                <c:pt idx="25">
                  <c:v>2.904550724867395</c:v>
                </c:pt>
                <c:pt idx="26">
                  <c:v>2.91674849933437</c:v>
                </c:pt>
                <c:pt idx="27">
                  <c:v>2.92592251098726</c:v>
                </c:pt>
                <c:pt idx="28">
                  <c:v>2.9333892526277348</c:v>
                </c:pt>
                <c:pt idx="29">
                  <c:v>2.9399257241998598</c:v>
                </c:pt>
                <c:pt idx="30">
                  <c:v>2.9385822230449152</c:v>
                </c:pt>
                <c:pt idx="31">
                  <c:v>2.9285392538025099</c:v>
                </c:pt>
                <c:pt idx="32">
                  <c:v>2.8952093319415151</c:v>
                </c:pt>
                <c:pt idx="33">
                  <c:v>2.8849702048922801</c:v>
                </c:pt>
                <c:pt idx="34">
                  <c:v>2.8798594100928852</c:v>
                </c:pt>
                <c:pt idx="35">
                  <c:v>2.8767180484962447</c:v>
                </c:pt>
                <c:pt idx="36">
                  <c:v>2.8734810050314699</c:v>
                </c:pt>
                <c:pt idx="37">
                  <c:v>2.867105841988205</c:v>
                </c:pt>
                <c:pt idx="38">
                  <c:v>2.8606649837895048</c:v>
                </c:pt>
                <c:pt idx="39">
                  <c:v>2.8544722023955051</c:v>
                </c:pt>
                <c:pt idx="40">
                  <c:v>2.8465427245207602</c:v>
                </c:pt>
                <c:pt idx="41">
                  <c:v>2.8397505625931201</c:v>
                </c:pt>
                <c:pt idx="42">
                  <c:v>2.8393972429793499</c:v>
                </c:pt>
                <c:pt idx="43">
                  <c:v>2.8517953903713202</c:v>
                </c:pt>
                <c:pt idx="44">
                  <c:v>2.8655306343617251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4-984E-9E1B-CD1A9259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12383"/>
        <c:axId val="975357472"/>
      </c:scatterChart>
      <c:valAx>
        <c:axId val="16246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57472"/>
        <c:crosses val="autoZero"/>
        <c:crossBetween val="midCat"/>
      </c:valAx>
      <c:valAx>
        <c:axId val="9753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1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406400</xdr:colOff>
      <xdr:row>3</xdr:row>
      <xdr:rowOff>152400</xdr:rowOff>
    </xdr:from>
    <xdr:to>
      <xdr:col>30</xdr:col>
      <xdr:colOff>292100</xdr:colOff>
      <xdr:row>47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02C70-E365-A065-2BEA-0261CFA2E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946150</xdr:colOff>
      <xdr:row>80</xdr:row>
      <xdr:rowOff>88900</xdr:rowOff>
    </xdr:from>
    <xdr:to>
      <xdr:col>20</xdr:col>
      <xdr:colOff>25400</xdr:colOff>
      <xdr:row>111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12717-C2AB-B854-B1D1-2D83BCE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844550</xdr:colOff>
      <xdr:row>1</xdr:row>
      <xdr:rowOff>38100</xdr:rowOff>
    </xdr:from>
    <xdr:to>
      <xdr:col>17</xdr:col>
      <xdr:colOff>266700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6099D-DB84-BD3C-B145-101CF1860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438150</xdr:colOff>
      <xdr:row>124</xdr:row>
      <xdr:rowOff>120650</xdr:rowOff>
    </xdr:from>
    <xdr:to>
      <xdr:col>21</xdr:col>
      <xdr:colOff>266700</xdr:colOff>
      <xdr:row>161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43FD8-CDED-BB64-C837-628C0D38B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1200150</xdr:colOff>
      <xdr:row>237</xdr:row>
      <xdr:rowOff>31750</xdr:rowOff>
    </xdr:from>
    <xdr:to>
      <xdr:col>13</xdr:col>
      <xdr:colOff>0</xdr:colOff>
      <xdr:row>262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B0FA6B-C729-1623-DDC5-44CB4FD59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552450</xdr:colOff>
      <xdr:row>339</xdr:row>
      <xdr:rowOff>19050</xdr:rowOff>
    </xdr:from>
    <xdr:to>
      <xdr:col>16</xdr:col>
      <xdr:colOff>546100</xdr:colOff>
      <xdr:row>371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600532-0EF5-2142-A95B-0BB6F223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EC0D-DF68-9846-BF4C-35A7CEAE929C}">
  <dimension ref="A1:K370"/>
  <sheetViews>
    <sheetView tabSelected="1" topLeftCell="A125" workbookViewId="0">
      <selection activeCell="M125" sqref="M125"/>
    </sheetView>
  </sheetViews>
  <sheetFormatPr baseColWidth="10" defaultRowHeight="16" x14ac:dyDescent="0.2"/>
  <cols>
    <col min="2" max="2" width="21.5" customWidth="1"/>
    <col min="3" max="3" width="22.5" customWidth="1"/>
    <col min="4" max="4" width="21.5" customWidth="1"/>
    <col min="5" max="5" width="22.6640625" customWidth="1"/>
    <col min="6" max="6" width="19.1640625" customWidth="1"/>
    <col min="7" max="7" width="17.1640625" customWidth="1"/>
    <col min="8" max="8" width="17.83203125" customWidth="1"/>
    <col min="9" max="9" width="18" customWidth="1"/>
    <col min="10" max="10" width="14.1640625" customWidth="1"/>
  </cols>
  <sheetData>
    <row r="1" spans="1:9" x14ac:dyDescent="0.2">
      <c r="A1" t="s">
        <v>0</v>
      </c>
      <c r="B1" s="1" t="s">
        <v>14</v>
      </c>
      <c r="C1" s="1" t="s">
        <v>15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>
        <v>1979</v>
      </c>
      <c r="B2" s="2">
        <v>4.3675392113968003</v>
      </c>
      <c r="C2" s="2">
        <v>5.1083534435221303</v>
      </c>
      <c r="D2">
        <f>4/5*(C2+1)</f>
        <v>4.8866827548177048</v>
      </c>
      <c r="E2">
        <f>IF(C2&gt;4,1.5,C2/(C2-1))</f>
        <v>1.5</v>
      </c>
      <c r="F2">
        <f>IF(C2&gt;4,2.5, (2*C2-3)/(C2-2))</f>
        <v>2.5</v>
      </c>
      <c r="G2">
        <f>4/5*(C2+1)-1.2</f>
        <v>3.6866827548177046</v>
      </c>
      <c r="H2">
        <v>4.1469001083887171</v>
      </c>
    </row>
    <row r="3" spans="1:9" x14ac:dyDescent="0.2">
      <c r="A3">
        <f>A2+1</f>
        <v>1980</v>
      </c>
      <c r="B3" s="2">
        <v>4.2933379550842101</v>
      </c>
      <c r="C3" s="2">
        <v>4.97442930507653</v>
      </c>
      <c r="D3">
        <f>4/5*(C3+1)</f>
        <v>4.7795434440612246</v>
      </c>
      <c r="E3">
        <f>IF(C3&gt;4,1.5,C3/(C3-1))</f>
        <v>1.5</v>
      </c>
      <c r="F3">
        <f t="shared" ref="F3:F66" si="0">IF(C3&gt;4,2.5, (2*C3-3)/(C3-2))</f>
        <v>2.5</v>
      </c>
      <c r="G3">
        <f>4/5*(C3+1)-1.2</f>
        <v>3.5795434440612244</v>
      </c>
      <c r="H3">
        <v>4.019911537627717</v>
      </c>
      <c r="I3">
        <f>C3/C2</f>
        <v>0.97378330612275299</v>
      </c>
    </row>
    <row r="4" spans="1:9" x14ac:dyDescent="0.2">
      <c r="A4">
        <f>A3+1</f>
        <v>1981</v>
      </c>
      <c r="B4" s="2">
        <v>4.1394414727300797</v>
      </c>
      <c r="C4" s="2">
        <v>4.8667948075829504</v>
      </c>
      <c r="D4">
        <f>4/5*(C4+1)</f>
        <v>4.6934358460663601</v>
      </c>
      <c r="E4">
        <f>IF(C4&gt;4,1.5,C4/(C4-1))</f>
        <v>1.5</v>
      </c>
      <c r="F4">
        <f t="shared" si="0"/>
        <v>2.5</v>
      </c>
      <c r="G4">
        <f>4/5*(C4+1)-1.2</f>
        <v>3.4934358460663599</v>
      </c>
      <c r="H4">
        <v>3.8935984812885303</v>
      </c>
      <c r="I4">
        <f t="shared" ref="I4:I15" si="1">C4/C3</f>
        <v>0.9783624430276382</v>
      </c>
    </row>
    <row r="5" spans="1:9" x14ac:dyDescent="0.2">
      <c r="A5">
        <f>A4+1</f>
        <v>1982</v>
      </c>
      <c r="B5" s="2">
        <v>3.9761020989699301</v>
      </c>
      <c r="C5" s="2">
        <v>4.7342189857000001</v>
      </c>
      <c r="D5">
        <f>4/5*(C5+1)</f>
        <v>4.5873751885600003</v>
      </c>
      <c r="E5">
        <f>IF(C5&gt;4,1.5,C5/(C5-1))</f>
        <v>1.5</v>
      </c>
      <c r="F5">
        <f t="shared" si="0"/>
        <v>2.5</v>
      </c>
      <c r="G5">
        <f>4/5*(C5+1)-1.2</f>
        <v>3.3873751885600001</v>
      </c>
      <c r="H5">
        <v>3.7525945158242675</v>
      </c>
      <c r="I5">
        <f t="shared" si="1"/>
        <v>0.97275911002527082</v>
      </c>
    </row>
    <row r="6" spans="1:9" x14ac:dyDescent="0.2">
      <c r="A6">
        <f>A5+1</f>
        <v>1983</v>
      </c>
      <c r="B6" s="2">
        <v>3.8002547776648798</v>
      </c>
      <c r="C6" s="2">
        <v>4.6052448699865902</v>
      </c>
      <c r="D6">
        <f>4/5*(C6+1)</f>
        <v>4.4841958959892727</v>
      </c>
      <c r="E6">
        <f>IF(C6&gt;4,1.5,C6/(C6-1))</f>
        <v>1.5</v>
      </c>
      <c r="F6">
        <f t="shared" si="0"/>
        <v>2.5</v>
      </c>
      <c r="G6">
        <f>4/5*(C6+1)-1.2</f>
        <v>3.2841958959892725</v>
      </c>
      <c r="H6">
        <v>3.6170349248584062</v>
      </c>
      <c r="I6">
        <f t="shared" si="1"/>
        <v>0.97275704480443681</v>
      </c>
    </row>
    <row r="7" spans="1:9" x14ac:dyDescent="0.2">
      <c r="A7">
        <f>A6+1</f>
        <v>1984</v>
      </c>
      <c r="B7" s="2">
        <v>3.6504364369757001</v>
      </c>
      <c r="C7" s="2">
        <v>4.4969501543401904</v>
      </c>
      <c r="D7">
        <f>4/5*(C7+1)</f>
        <v>4.3975601234721529</v>
      </c>
      <c r="E7">
        <f>IF(C7&gt;4,1.5,C7/(C7-1))</f>
        <v>1.5</v>
      </c>
      <c r="F7">
        <f t="shared" si="0"/>
        <v>2.5</v>
      </c>
      <c r="G7">
        <f>4/5*(C7+1)-1.2</f>
        <v>3.1975601234721527</v>
      </c>
      <c r="H7">
        <v>3.4986179980428966</v>
      </c>
      <c r="I7">
        <f t="shared" si="1"/>
        <v>0.97648448264886401</v>
      </c>
    </row>
    <row r="8" spans="1:9" x14ac:dyDescent="0.2">
      <c r="A8">
        <f>A7+1</f>
        <v>1985</v>
      </c>
      <c r="B8" s="2">
        <v>3.50813706399398</v>
      </c>
      <c r="C8" s="2">
        <v>4.3938137723196302</v>
      </c>
      <c r="D8">
        <f>4/5*(C8+1)</f>
        <v>4.315051017855704</v>
      </c>
      <c r="E8">
        <f>IF(C8&gt;4,1.5,C8/(C8-1))</f>
        <v>1.5</v>
      </c>
      <c r="F8">
        <f t="shared" si="0"/>
        <v>2.5</v>
      </c>
      <c r="G8">
        <f>4/5*(C8+1)-1.2</f>
        <v>3.1150510178557038</v>
      </c>
      <c r="H8">
        <v>3.4005483814018107</v>
      </c>
      <c r="I8">
        <f t="shared" si="1"/>
        <v>0.97706526012501627</v>
      </c>
    </row>
    <row r="9" spans="1:9" x14ac:dyDescent="0.2">
      <c r="A9">
        <f>A8+1</f>
        <v>1986</v>
      </c>
      <c r="B9" s="2">
        <v>3.3832290787771502</v>
      </c>
      <c r="C9" s="2">
        <v>4.3103676446894603</v>
      </c>
      <c r="D9">
        <f>4/5*(C9+1)</f>
        <v>4.2482941157515688</v>
      </c>
      <c r="E9">
        <f>IF(C9&gt;4,1.5,C9/(C9-1))</f>
        <v>1.5</v>
      </c>
      <c r="F9">
        <f t="shared" si="0"/>
        <v>2.5</v>
      </c>
      <c r="G9">
        <f>4/5*(C9+1)-1.2</f>
        <v>3.0482941157515686</v>
      </c>
      <c r="H9">
        <v>3.3045504905154233</v>
      </c>
      <c r="I9">
        <f t="shared" si="1"/>
        <v>0.98100826936365215</v>
      </c>
    </row>
    <row r="10" spans="1:9" x14ac:dyDescent="0.2">
      <c r="A10">
        <f>A9+1</f>
        <v>1987</v>
      </c>
      <c r="B10" s="2">
        <v>3.2728377433339202</v>
      </c>
      <c r="C10" s="2">
        <v>4.2361599530601799</v>
      </c>
      <c r="D10">
        <f>4/5*(C10+1)</f>
        <v>4.1889279624481439</v>
      </c>
      <c r="E10">
        <f>IF(C10&gt;4,1.5,C10/(C10-1))</f>
        <v>1.5</v>
      </c>
      <c r="F10">
        <f t="shared" si="0"/>
        <v>2.5</v>
      </c>
      <c r="G10">
        <f>4/5*(C10+1)-1.2</f>
        <v>2.9889279624481437</v>
      </c>
      <c r="H10">
        <v>3.2026646513793886</v>
      </c>
      <c r="I10">
        <f t="shared" si="1"/>
        <v>0.9827839066765669</v>
      </c>
    </row>
    <row r="11" spans="1:9" x14ac:dyDescent="0.2">
      <c r="A11">
        <f>A10+1</f>
        <v>1988</v>
      </c>
      <c r="B11" s="2">
        <v>3.1631150859822399</v>
      </c>
      <c r="C11" s="2">
        <v>4.1585518717451597</v>
      </c>
      <c r="D11">
        <f>4/5*(C11+1)</f>
        <v>4.1268414973961276</v>
      </c>
      <c r="E11">
        <f>IF(C11&gt;4,1.5,C11/(C11-1))</f>
        <v>1.5</v>
      </c>
      <c r="F11">
        <f t="shared" si="0"/>
        <v>2.5</v>
      </c>
      <c r="G11">
        <f>4/5*(C11+1)-1.2</f>
        <v>2.9268414973961274</v>
      </c>
      <c r="H11">
        <v>3.1115133273496114</v>
      </c>
      <c r="I11">
        <f t="shared" si="1"/>
        <v>0.98167961498739997</v>
      </c>
    </row>
    <row r="12" spans="1:9" x14ac:dyDescent="0.2">
      <c r="A12">
        <f>A11+1</f>
        <v>1989</v>
      </c>
      <c r="B12" s="2">
        <v>3.05461352517327</v>
      </c>
      <c r="C12" s="2">
        <v>4.0825834846175999</v>
      </c>
      <c r="D12">
        <f>4/5*(C12+1)</f>
        <v>4.0660667876940799</v>
      </c>
      <c r="E12">
        <f>IF(C12&gt;4,1.5,C12/(C12-1))</f>
        <v>1.5</v>
      </c>
      <c r="F12">
        <f t="shared" si="0"/>
        <v>2.5</v>
      </c>
      <c r="G12">
        <f>4/5*(C12+1)-1.2</f>
        <v>2.8660667876940797</v>
      </c>
      <c r="H12">
        <v>3.0194902397179675</v>
      </c>
      <c r="I12">
        <f t="shared" si="1"/>
        <v>0.9817320092497297</v>
      </c>
    </row>
    <row r="13" spans="1:9" x14ac:dyDescent="0.2">
      <c r="A13">
        <f>A12+1</f>
        <v>1990</v>
      </c>
      <c r="B13" s="2">
        <v>2.9584580714228199</v>
      </c>
      <c r="C13" s="2">
        <v>4.0151049743287803</v>
      </c>
      <c r="D13">
        <f>4/5*(C13+1)</f>
        <v>4.0120839794630241</v>
      </c>
      <c r="E13">
        <f>IF(C13&gt;4,1.5,C13/(C13-1))</f>
        <v>1.5</v>
      </c>
      <c r="F13">
        <f t="shared" si="0"/>
        <v>2.5</v>
      </c>
      <c r="G13">
        <f>4/5*(C13+1)-1.2</f>
        <v>2.8120839794630239</v>
      </c>
      <c r="H13">
        <v>2.9395333153084748</v>
      </c>
      <c r="I13">
        <f t="shared" si="1"/>
        <v>0.98347161532812111</v>
      </c>
    </row>
    <row r="14" spans="1:9" x14ac:dyDescent="0.2">
      <c r="A14">
        <f>A13+1</f>
        <v>1991</v>
      </c>
      <c r="B14" s="2">
        <v>2.87781541297141</v>
      </c>
      <c r="C14" s="2">
        <v>3.9626566639624801</v>
      </c>
      <c r="D14">
        <f>4/5*(C14+1)</f>
        <v>3.9701253311699847</v>
      </c>
      <c r="E14">
        <f>IF(C14&gt;4,1.5,C14/(C14-1))</f>
        <v>1.3375348929776172</v>
      </c>
      <c r="F14">
        <f t="shared" si="0"/>
        <v>2.5095134662937242</v>
      </c>
      <c r="G14">
        <f>4/5*(C14+1)-1.2</f>
        <v>2.7701253311699849</v>
      </c>
      <c r="H14">
        <v>2.8832909047888275</v>
      </c>
      <c r="I14">
        <f t="shared" si="1"/>
        <v>0.98693725053226833</v>
      </c>
    </row>
    <row r="15" spans="1:9" x14ac:dyDescent="0.2">
      <c r="A15">
        <f>A14+1</f>
        <v>1992</v>
      </c>
      <c r="B15" s="2">
        <v>2.80818696032284</v>
      </c>
      <c r="C15" s="2">
        <v>3.9161490614352399</v>
      </c>
      <c r="D15">
        <f>4/5*(C15+1)</f>
        <v>3.9329192491481919</v>
      </c>
      <c r="E15">
        <f>IF(C15&gt;4,1.5,C15/(C15-1))</f>
        <v>1.342917998680023</v>
      </c>
      <c r="F15">
        <f t="shared" si="0"/>
        <v>2.5218800667057586</v>
      </c>
      <c r="G15">
        <f>4/5*(C15+1)-1.2</f>
        <v>2.7329192491481917</v>
      </c>
      <c r="H15">
        <v>2.8220610556386845</v>
      </c>
      <c r="I15">
        <f t="shared" si="1"/>
        <v>0.98826352962894981</v>
      </c>
    </row>
    <row r="16" spans="1:9" x14ac:dyDescent="0.2">
      <c r="A16">
        <f>A15+1</f>
        <v>1993</v>
      </c>
      <c r="B16" s="2">
        <v>2.7524337924230999</v>
      </c>
      <c r="C16" s="2">
        <v>3.87902022968427</v>
      </c>
      <c r="D16">
        <f>4/5*(C16+1)</f>
        <v>3.9032161837474164</v>
      </c>
      <c r="E16">
        <f>IF(C16&gt;4,1.5,C16/(C16-1))</f>
        <v>1.3473403867362426</v>
      </c>
      <c r="F16">
        <f t="shared" si="0"/>
        <v>2.532192247961071</v>
      </c>
      <c r="G16">
        <f>4/5*(C16+1)-1.2</f>
        <v>2.7032161837474167</v>
      </c>
      <c r="H16">
        <v>2.7856697119819489</v>
      </c>
    </row>
    <row r="17" spans="1:8" x14ac:dyDescent="0.2">
      <c r="A17">
        <f>A16+1</f>
        <v>1994</v>
      </c>
      <c r="B17" s="2">
        <v>2.7087409825853901</v>
      </c>
      <c r="C17" s="2">
        <v>3.8500213488093902</v>
      </c>
      <c r="D17">
        <f>4/5*(C17+1)</f>
        <v>3.8800170790475121</v>
      </c>
      <c r="E17">
        <f>IF(C17&gt;4,1.5,C17/(C17-1))</f>
        <v>1.350874564647649</v>
      </c>
      <c r="F17">
        <f t="shared" si="0"/>
        <v>2.5405343028303782</v>
      </c>
      <c r="G17">
        <f>4/5*(C17+1)-1.2</f>
        <v>2.680017079047512</v>
      </c>
      <c r="H17">
        <v>2.7484139740425899</v>
      </c>
    </row>
    <row r="18" spans="1:8" x14ac:dyDescent="0.2">
      <c r="A18">
        <f>A17+1</f>
        <v>1995</v>
      </c>
      <c r="B18" s="2">
        <v>2.67461547493602</v>
      </c>
      <c r="C18" s="2">
        <v>3.8290162752857899</v>
      </c>
      <c r="D18">
        <f>4/5*(C18+1)</f>
        <v>3.8632130202286321</v>
      </c>
      <c r="E18">
        <f>IF(C18&gt;4,1.5,C18/(C18-1))</f>
        <v>1.3534797621123544</v>
      </c>
      <c r="F18">
        <f t="shared" si="0"/>
        <v>2.5467419910431071</v>
      </c>
      <c r="G18">
        <f>4/5*(C18+1)-1.2</f>
        <v>2.6632130202286319</v>
      </c>
      <c r="H18">
        <v>2.7069791526490814</v>
      </c>
    </row>
    <row r="19" spans="1:8" x14ac:dyDescent="0.2">
      <c r="A19">
        <f>A18+1</f>
        <v>1996</v>
      </c>
      <c r="B19" s="2">
        <v>2.65179350097503</v>
      </c>
      <c r="C19" s="2">
        <v>3.81412793456593</v>
      </c>
      <c r="D19">
        <f>4/5*(C19+1)</f>
        <v>3.8513023476527439</v>
      </c>
      <c r="E19">
        <f>IF(C19&gt;4,1.5,C19/(C19-1))</f>
        <v>1.3553498715239636</v>
      </c>
      <c r="F19">
        <f t="shared" si="0"/>
        <v>2.5512290401058579</v>
      </c>
      <c r="G19">
        <f>4/5*(C19+1)-1.2</f>
        <v>2.6513023476527442</v>
      </c>
      <c r="H19">
        <v>2.668138590016004</v>
      </c>
    </row>
    <row r="20" spans="1:8" x14ac:dyDescent="0.2">
      <c r="A20">
        <f>A19+1</f>
        <v>1997</v>
      </c>
      <c r="B20" s="2">
        <v>2.6334360025935699</v>
      </c>
      <c r="C20" s="2">
        <v>3.8056132146874999</v>
      </c>
      <c r="D20">
        <f>4/5*(C20+1)</f>
        <v>3.8444905717500002</v>
      </c>
      <c r="E20">
        <f>IF(C20&gt;4,1.5,C20/(C20-1))</f>
        <v>1.3564283183316073</v>
      </c>
      <c r="F20">
        <f t="shared" si="0"/>
        <v>2.5538284677281071</v>
      </c>
      <c r="G20">
        <f>4/5*(C20+1)-1.2</f>
        <v>2.6444905717500005</v>
      </c>
      <c r="H20">
        <v>2.6271072216624507</v>
      </c>
    </row>
    <row r="21" spans="1:8" x14ac:dyDescent="0.2">
      <c r="A21">
        <f>A20+1</f>
        <v>1998</v>
      </c>
      <c r="B21" s="2">
        <v>2.6143878250969101</v>
      </c>
      <c r="C21" s="2">
        <v>3.7992035172049801</v>
      </c>
      <c r="D21">
        <f>4/5*(C21+1)</f>
        <v>3.8393628137639837</v>
      </c>
      <c r="E21">
        <f>IF(C21&gt;4,1.5,C21/(C21-1))</f>
        <v>1.3572444782430488</v>
      </c>
      <c r="F21">
        <f t="shared" si="0"/>
        <v>2.5558014924034143</v>
      </c>
      <c r="G21">
        <f>4/5*(C21+1)-1.2</f>
        <v>2.6393628137639835</v>
      </c>
      <c r="H21">
        <v>2.5898707861286305</v>
      </c>
    </row>
    <row r="22" spans="1:8" x14ac:dyDescent="0.2">
      <c r="A22">
        <f>A21+1</f>
        <v>1999</v>
      </c>
      <c r="B22" s="2">
        <v>2.6020086497219199</v>
      </c>
      <c r="C22" s="2">
        <v>3.7989820102335599</v>
      </c>
      <c r="D22">
        <f>4/5*(C22+1)</f>
        <v>3.8391856081868485</v>
      </c>
      <c r="E22">
        <f>IF(C22&gt;4,1.5,C22/(C22-1))</f>
        <v>1.357272750001189</v>
      </c>
      <c r="F22">
        <f t="shared" si="0"/>
        <v>2.555869927721051</v>
      </c>
      <c r="G22">
        <f>4/5*(C22+1)-1.2</f>
        <v>2.6391856081868488</v>
      </c>
      <c r="H22">
        <v>2.5627424513154295</v>
      </c>
    </row>
    <row r="23" spans="1:8" x14ac:dyDescent="0.2">
      <c r="A23">
        <f>A22+1</f>
        <v>2000</v>
      </c>
      <c r="B23" s="2">
        <v>2.5959160571578601</v>
      </c>
      <c r="C23" s="2">
        <v>3.8087638127760202</v>
      </c>
      <c r="D23">
        <f>4/5*(C23+1)</f>
        <v>3.8470110502208161</v>
      </c>
      <c r="E23">
        <f>IF(C23&gt;4,1.5,C23/(C23-1))</f>
        <v>1.3560285117073114</v>
      </c>
      <c r="F23">
        <f t="shared" si="0"/>
        <v>2.5528637807416321</v>
      </c>
      <c r="G23">
        <f>4/5*(C23+1)-1.2</f>
        <v>2.647011050220816</v>
      </c>
      <c r="H23">
        <v>2.555869927721051</v>
      </c>
    </row>
    <row r="24" spans="1:8" x14ac:dyDescent="0.2">
      <c r="A24">
        <f>A23+1</f>
        <v>2001</v>
      </c>
      <c r="B24" s="2">
        <v>2.59224243413927</v>
      </c>
      <c r="C24" s="2">
        <v>3.81748172887422</v>
      </c>
      <c r="D24">
        <f>4/5*(C24+1)</f>
        <v>3.8539853830993764</v>
      </c>
      <c r="E24">
        <f>IF(C24&gt;4,1.5,C24/(C24-1))</f>
        <v>1.3549268801823142</v>
      </c>
      <c r="F24">
        <f t="shared" si="0"/>
        <v>2.5502118585915126</v>
      </c>
      <c r="G24">
        <f>4/5*(C24+1)-1.2</f>
        <v>2.6539853830993767</v>
      </c>
      <c r="H24">
        <v>2.5558014924034143</v>
      </c>
    </row>
    <row r="25" spans="1:8" x14ac:dyDescent="0.2">
      <c r="A25">
        <f>A24+1</f>
        <v>2002</v>
      </c>
      <c r="B25" s="2">
        <v>2.5907247705028098</v>
      </c>
      <c r="C25" s="2">
        <v>3.8265470430235</v>
      </c>
      <c r="D25">
        <f>4/5*(C25+1)</f>
        <v>3.8612376344188002</v>
      </c>
      <c r="E25">
        <f>IF(C25&gt;4,1.5,C25/(C25-1))</f>
        <v>1.3537885571259838</v>
      </c>
      <c r="F25">
        <f t="shared" si="0"/>
        <v>2.5474811085865552</v>
      </c>
      <c r="G25">
        <f>4/5*(C25+1)-1.2</f>
        <v>2.6612376344188</v>
      </c>
      <c r="H25">
        <v>2.5538284677281071</v>
      </c>
    </row>
    <row r="26" spans="1:8" x14ac:dyDescent="0.2">
      <c r="A26">
        <f>A25+1</f>
        <v>2003</v>
      </c>
      <c r="B26" s="2">
        <v>2.59125842250821</v>
      </c>
      <c r="C26" s="2">
        <v>3.8368051506652199</v>
      </c>
      <c r="D26">
        <f>4/5*(C26+1)</f>
        <v>3.8694441205321759</v>
      </c>
      <c r="E26">
        <f>IF(C26&gt;4,1.5,C26/(C26-1))</f>
        <v>1.3525092302393429</v>
      </c>
      <c r="F26">
        <f t="shared" si="0"/>
        <v>2.5444235604619458</v>
      </c>
      <c r="G26">
        <f>4/5*(C26+1)-1.2</f>
        <v>2.6694441205321757</v>
      </c>
      <c r="H26">
        <v>2.5528637807416321</v>
      </c>
    </row>
    <row r="27" spans="1:8" x14ac:dyDescent="0.2">
      <c r="A27">
        <f>A26+1</f>
        <v>2004</v>
      </c>
      <c r="B27" s="2">
        <v>2.5948131832230201</v>
      </c>
      <c r="C27" s="2">
        <v>3.8491988899120502</v>
      </c>
      <c r="D27">
        <f>4/5*(C27+1)</f>
        <v>3.8793591119296402</v>
      </c>
      <c r="E27">
        <f>IF(C27&gt;4,1.5,C27/(C27-1))</f>
        <v>1.3509758492257689</v>
      </c>
      <c r="F27">
        <f t="shared" si="0"/>
        <v>2.5407747135558583</v>
      </c>
      <c r="G27">
        <f>4/5*(C27+1)-1.2</f>
        <v>2.6793591119296405</v>
      </c>
      <c r="H27">
        <v>2.5512290401058579</v>
      </c>
    </row>
    <row r="28" spans="1:8" x14ac:dyDescent="0.2">
      <c r="A28">
        <f>A27+1</f>
        <v>2005</v>
      </c>
      <c r="B28" s="2">
        <v>2.5991383630239802</v>
      </c>
      <c r="C28" s="2">
        <v>3.86025338746893</v>
      </c>
      <c r="D28">
        <f>4/5*(C28+1)</f>
        <v>3.8882027099751442</v>
      </c>
      <c r="E28">
        <f>IF(C28&gt;4,1.5,C28/(C28-1))</f>
        <v>1.3496193744166531</v>
      </c>
      <c r="F28">
        <f t="shared" si="0"/>
        <v>2.5375611767387265</v>
      </c>
      <c r="G28">
        <f>4/5*(C28+1)-1.2</f>
        <v>2.688202709975144</v>
      </c>
      <c r="H28">
        <v>2.5502118585915126</v>
      </c>
    </row>
    <row r="29" spans="1:8" x14ac:dyDescent="0.2">
      <c r="A29">
        <f>A28+1</f>
        <v>2006</v>
      </c>
      <c r="B29" s="2">
        <v>2.6066838397259602</v>
      </c>
      <c r="C29" s="2">
        <v>3.8707034003084799</v>
      </c>
      <c r="D29">
        <f>4/5*(C29+1)</f>
        <v>3.8965627202467843</v>
      </c>
      <c r="E29">
        <f>IF(C29&gt;4,1.5,C29/(C29-1))</f>
        <v>1.3483466804311939</v>
      </c>
      <c r="F29">
        <f t="shared" si="0"/>
        <v>2.5345582842448993</v>
      </c>
      <c r="G29">
        <f>4/5*(C29+1)-1.2</f>
        <v>2.6965627202467841</v>
      </c>
      <c r="H29">
        <v>2.5474811085865552</v>
      </c>
    </row>
    <row r="30" spans="1:8" x14ac:dyDescent="0.2">
      <c r="A30">
        <f>A29+1</f>
        <v>2007</v>
      </c>
      <c r="B30" s="2">
        <v>2.6127631926006698</v>
      </c>
      <c r="C30" s="2">
        <v>3.87869882415528</v>
      </c>
      <c r="D30">
        <f>4/5*(C30+1)</f>
        <v>3.9029590593242243</v>
      </c>
      <c r="E30">
        <f>IF(C30&gt;4,1.5,C30/(C30-1))</f>
        <v>1.3473791671462672</v>
      </c>
      <c r="F30">
        <f t="shared" si="0"/>
        <v>2.5322832947689902</v>
      </c>
      <c r="G30">
        <f>4/5*(C30+1)-1.2</f>
        <v>2.7029590593242245</v>
      </c>
      <c r="H30">
        <v>2.5467419910431071</v>
      </c>
    </row>
    <row r="31" spans="1:8" x14ac:dyDescent="0.2">
      <c r="A31">
        <f>A30+1</f>
        <v>2008</v>
      </c>
      <c r="B31" s="2">
        <v>2.6228569065846199</v>
      </c>
      <c r="C31" s="2">
        <v>3.8882217243195099</v>
      </c>
      <c r="D31">
        <f>4/5*(C31+1)</f>
        <v>3.9105773794556082</v>
      </c>
      <c r="E31">
        <f>IF(C31&gt;4,1.5,C31/(C31-1))</f>
        <v>1.3462338059366299</v>
      </c>
      <c r="F31">
        <f t="shared" si="0"/>
        <v>2.5295988215369074</v>
      </c>
      <c r="G31">
        <f>4/5*(C31+1)-1.2</f>
        <v>2.7105773794556081</v>
      </c>
      <c r="H31">
        <v>2.5444235604619458</v>
      </c>
    </row>
    <row r="32" spans="1:8" x14ac:dyDescent="0.2">
      <c r="A32">
        <f>A31+1</f>
        <v>2009</v>
      </c>
      <c r="B32" s="2">
        <v>2.6325366133060899</v>
      </c>
      <c r="C32" s="2">
        <v>3.89338081423685</v>
      </c>
      <c r="D32">
        <f>4/5*(C32+1)</f>
        <v>3.9147046513894801</v>
      </c>
      <c r="E32">
        <f>IF(C32&gt;4,1.5,C32/(C32-1))</f>
        <v>1.3456164480940465</v>
      </c>
      <c r="F32">
        <f t="shared" si="0"/>
        <v>2.5281557690247656</v>
      </c>
      <c r="G32">
        <f>4/5*(C32+1)-1.2</f>
        <v>2.7147046513894804</v>
      </c>
      <c r="H32">
        <v>2.5407747135558583</v>
      </c>
    </row>
    <row r="33" spans="1:8" x14ac:dyDescent="0.2">
      <c r="A33">
        <f>A32+1</f>
        <v>2010</v>
      </c>
      <c r="B33" s="2">
        <v>2.6389351001585202</v>
      </c>
      <c r="C33" s="2">
        <v>3.8922748617833598</v>
      </c>
      <c r="D33">
        <f>4/5*(C33+1)</f>
        <v>3.913819889426688</v>
      </c>
      <c r="E33">
        <f>IF(C33&gt;4,1.5,C33/(C33-1))</f>
        <v>1.3457486054362779</v>
      </c>
      <c r="F33">
        <f t="shared" si="0"/>
        <v>2.5284644531278917</v>
      </c>
      <c r="G33">
        <f>4/5*(C33+1)-1.2</f>
        <v>2.7138198894266878</v>
      </c>
      <c r="H33">
        <v>2.5405343028303782</v>
      </c>
    </row>
    <row r="34" spans="1:8" x14ac:dyDescent="0.2">
      <c r="A34">
        <f>A33+1</f>
        <v>2011</v>
      </c>
      <c r="B34" s="2">
        <v>2.6405067739649399</v>
      </c>
      <c r="C34" s="2">
        <v>3.87609292078433</v>
      </c>
      <c r="D34">
        <f>4/5*(C34+1)</f>
        <v>3.9008743366274645</v>
      </c>
      <c r="E34">
        <f>IF(C34&gt;4,1.5,C34/(C34-1))</f>
        <v>1.3476939123814169</v>
      </c>
      <c r="F34">
        <f t="shared" si="0"/>
        <v>2.5330226391888599</v>
      </c>
      <c r="G34">
        <f>4/5*(C34+1)-1.2</f>
        <v>2.7008743366274643</v>
      </c>
      <c r="H34">
        <v>2.5396451824243846</v>
      </c>
    </row>
    <row r="35" spans="1:8" x14ac:dyDescent="0.2">
      <c r="A35">
        <f>A34+1</f>
        <v>2012</v>
      </c>
      <c r="B35" s="2">
        <v>2.6455357367314498</v>
      </c>
      <c r="C35" s="2">
        <v>3.87273777316345</v>
      </c>
      <c r="D35">
        <f>4/5*(C35+1)</f>
        <v>3.8981902185307606</v>
      </c>
      <c r="E35">
        <f>IF(C35&gt;4,1.5,C35/(C35-1))</f>
        <v>1.3480999934424238</v>
      </c>
      <c r="F35">
        <f t="shared" si="0"/>
        <v>2.5339775884964335</v>
      </c>
      <c r="G35">
        <f>4/5*(C35+1)-1.2</f>
        <v>2.6981902185307609</v>
      </c>
      <c r="H35">
        <v>2.5392606781149678</v>
      </c>
    </row>
    <row r="36" spans="1:8" x14ac:dyDescent="0.2">
      <c r="A36">
        <f>A35+1</f>
        <v>2013</v>
      </c>
      <c r="B36" s="2">
        <v>2.6503356792897401</v>
      </c>
      <c r="C36" s="2">
        <v>3.87163136464474</v>
      </c>
      <c r="D36">
        <f>4/5*(C36+1)</f>
        <v>3.8973050917157921</v>
      </c>
      <c r="E36">
        <f>IF(C36&gt;4,1.5,C36/(C36-1))</f>
        <v>1.3482341126064814</v>
      </c>
      <c r="F36">
        <f t="shared" si="0"/>
        <v>2.5342932475326481</v>
      </c>
      <c r="G36">
        <f>4/5*(C36+1)-1.2</f>
        <v>2.6973050917157924</v>
      </c>
      <c r="H36">
        <v>2.5387182372401051</v>
      </c>
    </row>
    <row r="37" spans="1:8" x14ac:dyDescent="0.2">
      <c r="A37">
        <f>A36+1</f>
        <v>2014</v>
      </c>
      <c r="B37" s="2">
        <v>2.65427307508268</v>
      </c>
      <c r="C37" s="2">
        <v>3.8708681308554498</v>
      </c>
      <c r="D37">
        <f>4/5*(C37+1)</f>
        <v>3.8966945046843602</v>
      </c>
      <c r="E37">
        <f>IF(C37&gt;4,1.5,C37/(C37-1))</f>
        <v>1.3483266922824575</v>
      </c>
      <c r="F37">
        <f t="shared" si="0"/>
        <v>2.5345112162142356</v>
      </c>
      <c r="G37">
        <f>4/5*(C37+1)-1.2</f>
        <v>2.69669450468436</v>
      </c>
      <c r="H37">
        <v>2.5375611767387265</v>
      </c>
    </row>
    <row r="38" spans="1:8" x14ac:dyDescent="0.2">
      <c r="A38">
        <f>A37+1</f>
        <v>2015</v>
      </c>
      <c r="B38" s="2">
        <v>2.6578399286846102</v>
      </c>
      <c r="C38" s="2">
        <v>3.86972178336721</v>
      </c>
      <c r="D38">
        <f>4/5*(C38+1)</f>
        <v>3.8957774266937677</v>
      </c>
      <c r="E38">
        <f>IF(C38&gt;4,1.5,C38/(C38-1))</f>
        <v>1.348465835885541</v>
      </c>
      <c r="F38">
        <f t="shared" si="0"/>
        <v>2.5348389310622914</v>
      </c>
      <c r="G38">
        <f>4/5*(C38+1)-1.2</f>
        <v>2.695777426693768</v>
      </c>
      <c r="H38">
        <v>2.5374244751361781</v>
      </c>
    </row>
    <row r="39" spans="1:8" x14ac:dyDescent="0.2">
      <c r="A39">
        <f>A38+1</f>
        <v>2016</v>
      </c>
      <c r="B39" s="2">
        <v>2.6611427610287999</v>
      </c>
      <c r="C39" s="2">
        <v>3.8672581146172198</v>
      </c>
      <c r="D39">
        <f>4/5*(C39+1)</f>
        <v>3.8938064916937765</v>
      </c>
      <c r="E39">
        <f>IF(C39&gt;4,1.5,C39/(C39-1))</f>
        <v>1.3487652523859019</v>
      </c>
      <c r="F39">
        <f t="shared" si="0"/>
        <v>2.5355445999521047</v>
      </c>
      <c r="G39">
        <f>4/5*(C39+1)-1.2</f>
        <v>2.6938064916937767</v>
      </c>
      <c r="H39">
        <v>2.5364651651927055</v>
      </c>
    </row>
    <row r="40" spans="1:8" x14ac:dyDescent="0.2">
      <c r="A40">
        <f>A39+1</f>
        <v>2017</v>
      </c>
      <c r="B40" s="2">
        <v>2.66413471157284</v>
      </c>
      <c r="C40" s="2">
        <v>3.8640539309589399</v>
      </c>
      <c r="D40">
        <f>4/5*(C40+1)</f>
        <v>3.8912431447671523</v>
      </c>
      <c r="E40">
        <f>IF(C40&gt;4,1.5,C40/(C40-1))</f>
        <v>1.3491554363521294</v>
      </c>
      <c r="F40">
        <f t="shared" si="0"/>
        <v>2.5364651651927055</v>
      </c>
      <c r="G40">
        <f>4/5*(C40+1)-1.2</f>
        <v>2.6912431447671521</v>
      </c>
      <c r="H40">
        <v>2.5358407536651089</v>
      </c>
    </row>
    <row r="41" spans="1:8" x14ac:dyDescent="0.2">
      <c r="A41">
        <f>A40+1</f>
        <v>2018</v>
      </c>
      <c r="B41" s="2">
        <v>2.6672107500645699</v>
      </c>
      <c r="C41" s="2">
        <v>3.8607265695270199</v>
      </c>
      <c r="D41">
        <f>4/5*(C41+1)</f>
        <v>3.8885812556216162</v>
      </c>
      <c r="E41">
        <f>IF(C41&gt;4,1.5,C41/(C41-1))</f>
        <v>1.3495615451865208</v>
      </c>
      <c r="F41">
        <f t="shared" si="0"/>
        <v>2.5374244751361781</v>
      </c>
      <c r="G41">
        <f>4/5*(C41+1)-1.2</f>
        <v>2.6885812556216164</v>
      </c>
      <c r="H41">
        <v>2.5355445999521047</v>
      </c>
    </row>
    <row r="42" spans="1:8" x14ac:dyDescent="0.2">
      <c r="A42">
        <f>A41+1</f>
        <v>2019</v>
      </c>
      <c r="B42" s="2">
        <v>2.66985509073398</v>
      </c>
      <c r="C42" s="2">
        <v>3.8562579301622999</v>
      </c>
      <c r="D42">
        <f>4/5*(C42+1)</f>
        <v>3.8850063441298404</v>
      </c>
      <c r="E42">
        <f>IF(C42&gt;4,1.5,C42/(C42-1))</f>
        <v>1.3501084371407512</v>
      </c>
      <c r="F42">
        <f t="shared" si="0"/>
        <v>2.5387182372401051</v>
      </c>
      <c r="G42">
        <f>4/5*(C42+1)-1.2</f>
        <v>2.6850063441298406</v>
      </c>
      <c r="H42">
        <v>2.5348389310622914</v>
      </c>
    </row>
    <row r="43" spans="1:8" x14ac:dyDescent="0.2">
      <c r="A43">
        <f>A42+1</f>
        <v>2020</v>
      </c>
      <c r="B43" s="2">
        <v>2.6731909252039401</v>
      </c>
      <c r="C43" s="2">
        <v>3.8530694474236702</v>
      </c>
      <c r="D43">
        <f>4/5*(C43+1)</f>
        <v>3.8824555579389362</v>
      </c>
      <c r="E43">
        <f>IF(C43&gt;4,1.5,C43/(C43-1))</f>
        <v>1.3504997051168883</v>
      </c>
      <c r="F43">
        <f t="shared" si="0"/>
        <v>2.5396451824243846</v>
      </c>
      <c r="G43">
        <f>4/5*(C43+1)-1.2</f>
        <v>2.682455557938936</v>
      </c>
      <c r="H43">
        <v>2.5345582842448993</v>
      </c>
    </row>
    <row r="44" spans="1:8" x14ac:dyDescent="0.2">
      <c r="A44">
        <f>A43+1</f>
        <v>2021</v>
      </c>
      <c r="B44" s="2">
        <v>2.6785346912602299</v>
      </c>
      <c r="C44" s="2">
        <v>3.85439072527147</v>
      </c>
      <c r="D44">
        <f>4/5*(C44+1)</f>
        <v>3.8835125802171762</v>
      </c>
      <c r="E44">
        <f>IF(C44&gt;4,1.5,C44/(C44-1))</f>
        <v>1.3503374612124603</v>
      </c>
      <c r="F44">
        <f t="shared" si="0"/>
        <v>2.5392606781149678</v>
      </c>
      <c r="G44">
        <f>4/5*(C44+1)-1.2</f>
        <v>2.683512580217176</v>
      </c>
      <c r="H44">
        <v>2.5345112162142356</v>
      </c>
    </row>
    <row r="45" spans="1:8" x14ac:dyDescent="0.2">
      <c r="A45">
        <f>A44+1</f>
        <v>2022</v>
      </c>
      <c r="B45" s="2">
        <v>2.68962623929517</v>
      </c>
      <c r="C45" s="2">
        <v>3.8662261001241101</v>
      </c>
      <c r="D45">
        <f>4/5*(C45+1)</f>
        <v>3.8929808800992882</v>
      </c>
      <c r="E45">
        <f>IF(C45&gt;4,1.5,C45/(C45-1))</f>
        <v>1.3488908289393844</v>
      </c>
      <c r="F45">
        <f t="shared" si="0"/>
        <v>2.5358407536651089</v>
      </c>
      <c r="G45">
        <f>4/5*(C45+1)-1.2</f>
        <v>2.692980880099288</v>
      </c>
      <c r="H45">
        <v>2.5342932475326481</v>
      </c>
    </row>
    <row r="46" spans="1:8" x14ac:dyDescent="0.2">
      <c r="A46">
        <f>A45+1</f>
        <v>2023</v>
      </c>
      <c r="B46" s="2">
        <v>2.6990719373629601</v>
      </c>
      <c r="C46" s="2">
        <v>3.8786984930638901</v>
      </c>
      <c r="D46">
        <f>4/5*(C46+1)</f>
        <v>3.9029587944511124</v>
      </c>
      <c r="E46">
        <f>IF(C46&gt;4,1.5,C46/(C46-1))</f>
        <v>1.3473792070998267</v>
      </c>
      <c r="F46">
        <f t="shared" si="0"/>
        <v>2.5322833885756419</v>
      </c>
      <c r="G46">
        <f>4/5*(C46+1)-1.2</f>
        <v>2.7029587944511126</v>
      </c>
      <c r="H46">
        <v>2.5339775884964335</v>
      </c>
    </row>
    <row r="47" spans="1:8" x14ac:dyDescent="0.2">
      <c r="A47">
        <f>A46+1</f>
        <v>2024</v>
      </c>
      <c r="C47" s="2">
        <f>C46*I3</f>
        <v>3.7770118420290948</v>
      </c>
      <c r="D47">
        <f>4/5*(C47+1)</f>
        <v>3.8216094736232762</v>
      </c>
      <c r="E47">
        <f>IF(C47&gt;4,1.5,C47/(C47-1))</f>
        <v>1.3600992926516742</v>
      </c>
      <c r="F47">
        <f t="shared" si="0"/>
        <v>2.5627424513154295</v>
      </c>
      <c r="H47">
        <v>2.5330226391888599</v>
      </c>
    </row>
    <row r="48" spans="1:8" x14ac:dyDescent="0.2">
      <c r="A48">
        <f>A47+1</f>
        <v>2025</v>
      </c>
      <c r="C48" s="2">
        <f t="shared" ref="C48:C53" si="2">C47*I4</f>
        <v>3.6952865331119051</v>
      </c>
      <c r="D48">
        <f>4/5*(C48+1)</f>
        <v>3.7562292264895243</v>
      </c>
      <c r="E48">
        <f>IF(C48&gt;4,1.5,C48/(C48-1))</f>
        <v>1.3710180671757473</v>
      </c>
      <c r="F48">
        <f t="shared" si="0"/>
        <v>2.5898707861286305</v>
      </c>
      <c r="H48">
        <v>2.5322833885756419</v>
      </c>
    </row>
    <row r="49" spans="1:10" x14ac:dyDescent="0.2">
      <c r="A49">
        <f>A48+1</f>
        <v>2026</v>
      </c>
      <c r="C49" s="2">
        <f t="shared" si="2"/>
        <v>3.5946236392383053</v>
      </c>
      <c r="D49">
        <f>4/5*(C49+1)</f>
        <v>3.6756989113906444</v>
      </c>
      <c r="E49">
        <f>IF(C49&gt;4,1.5,C49/(C49-1))</f>
        <v>1.3854123522491171</v>
      </c>
      <c r="F49">
        <f t="shared" si="0"/>
        <v>2.6271072216624507</v>
      </c>
      <c r="H49">
        <v>2.5322832947689902</v>
      </c>
    </row>
    <row r="50" spans="1:10" x14ac:dyDescent="0.2">
      <c r="A50">
        <f>A49+1</f>
        <v>2027</v>
      </c>
      <c r="C50" s="2">
        <f t="shared" si="2"/>
        <v>3.4966954684896239</v>
      </c>
      <c r="D50">
        <f>4/5*(C50+1)</f>
        <v>3.5973563747916995</v>
      </c>
      <c r="E50">
        <f>IF(C50&gt;4,1.5,C50/(C50-1))</f>
        <v>1.4005294248420894</v>
      </c>
      <c r="F50">
        <f t="shared" si="0"/>
        <v>2.668138590016004</v>
      </c>
      <c r="H50">
        <v>2.532192247961071</v>
      </c>
    </row>
    <row r="51" spans="1:10" x14ac:dyDescent="0.2">
      <c r="A51">
        <f>A50+1</f>
        <v>2028</v>
      </c>
      <c r="C51" s="2">
        <f t="shared" si="2"/>
        <v>3.4144688655287174</v>
      </c>
      <c r="D51">
        <f>4/5*(C51+1)</f>
        <v>3.5315750924229743</v>
      </c>
      <c r="E51">
        <f>IF(C51&gt;4,1.5,C51/(C51-1))</f>
        <v>1.4141697639083124</v>
      </c>
      <c r="F51">
        <f t="shared" si="0"/>
        <v>2.7069791526490814</v>
      </c>
      <c r="H51">
        <v>2.5295988215369074</v>
      </c>
    </row>
    <row r="52" spans="1:10" x14ac:dyDescent="0.2">
      <c r="A52">
        <f>A51+1</f>
        <v>2029</v>
      </c>
      <c r="C52" s="2">
        <f t="shared" si="2"/>
        <v>3.3361589102865854</v>
      </c>
      <c r="D52">
        <f>4/5*(C52+1)</f>
        <v>3.468927128229268</v>
      </c>
      <c r="E52">
        <f>IF(C52&gt;4,1.5,C52/(C52-1))</f>
        <v>1.4280530727583622</v>
      </c>
      <c r="F52">
        <f t="shared" si="0"/>
        <v>2.7484139740425899</v>
      </c>
      <c r="H52">
        <v>2.5284644531278917</v>
      </c>
    </row>
    <row r="53" spans="1:10" x14ac:dyDescent="0.2">
      <c r="A53">
        <f t="shared" ref="A53:A64" si="3">A52+1</f>
        <v>2030</v>
      </c>
      <c r="C53" s="2">
        <f t="shared" si="2"/>
        <v>3.2727994789023707</v>
      </c>
      <c r="D53">
        <f>4/5*(C53+1)</f>
        <v>3.4182395831218972</v>
      </c>
      <c r="E53">
        <f>IF(C53&gt;4,1.5,C53/(C53-1))</f>
        <v>1.4399860213286135</v>
      </c>
      <c r="F53">
        <f t="shared" si="0"/>
        <v>2.7856697119819489</v>
      </c>
      <c r="H53">
        <v>2.5281557690247656</v>
      </c>
    </row>
    <row r="54" spans="1:10" x14ac:dyDescent="0.2">
      <c r="A54">
        <f t="shared" si="3"/>
        <v>2031</v>
      </c>
      <c r="C54" s="2">
        <f>C53*I10</f>
        <v>3.2164546576447042</v>
      </c>
      <c r="D54">
        <f>4/5*(C54+1)</f>
        <v>3.373163726115763</v>
      </c>
      <c r="E54">
        <f>IF(C54&gt;4,1.5,C54/(C54-1))</f>
        <v>1.4511709709697562</v>
      </c>
      <c r="F54">
        <f t="shared" si="0"/>
        <v>2.8220610556386845</v>
      </c>
      <c r="H54">
        <v>2.5218800667057586</v>
      </c>
    </row>
    <row r="55" spans="1:10" x14ac:dyDescent="0.2">
      <c r="A55">
        <f t="shared" si="3"/>
        <v>2032</v>
      </c>
      <c r="C55" s="2">
        <f>C54*I3</f>
        <v>3.1321298505151876</v>
      </c>
      <c r="F55">
        <f>IF(C55&gt;4,2.5, (2*C55-3)/(C55-2))</f>
        <v>2.8832909047888275</v>
      </c>
      <c r="H55">
        <v>2.5095134662937242</v>
      </c>
    </row>
    <row r="56" spans="1:10" x14ac:dyDescent="0.2">
      <c r="A56">
        <f t="shared" si="3"/>
        <v>2033</v>
      </c>
      <c r="C56" s="2">
        <f t="shared" ref="C56:C67" si="4">C55*I4</f>
        <v>3.0643582124298301</v>
      </c>
      <c r="F56">
        <f t="shared" si="0"/>
        <v>2.9395333153084748</v>
      </c>
      <c r="H56">
        <v>2.5</v>
      </c>
    </row>
    <row r="57" spans="1:10" x14ac:dyDescent="0.2">
      <c r="A57">
        <f t="shared" si="3"/>
        <v>2034</v>
      </c>
      <c r="C57" s="2">
        <f t="shared" si="4"/>
        <v>2.9808823675218714</v>
      </c>
      <c r="F57">
        <f t="shared" si="0"/>
        <v>3.0194902397179675</v>
      </c>
      <c r="H57">
        <v>2.5</v>
      </c>
    </row>
    <row r="58" spans="1:10" x14ac:dyDescent="0.2">
      <c r="A58">
        <f t="shared" si="3"/>
        <v>2035</v>
      </c>
      <c r="C58" s="2">
        <f t="shared" si="4"/>
        <v>2.8996743227402288</v>
      </c>
      <c r="F58">
        <f t="shared" si="0"/>
        <v>3.1115133273496114</v>
      </c>
      <c r="H58">
        <v>2.5</v>
      </c>
      <c r="J58" s="1"/>
    </row>
    <row r="59" spans="1:10" x14ac:dyDescent="0.2">
      <c r="A59">
        <f t="shared" si="3"/>
        <v>2036</v>
      </c>
      <c r="C59" s="2">
        <f t="shared" si="4"/>
        <v>2.8314869808911873</v>
      </c>
      <c r="F59">
        <f t="shared" si="0"/>
        <v>3.2026646513793886</v>
      </c>
      <c r="H59">
        <v>2.5</v>
      </c>
    </row>
    <row r="60" spans="1:10" x14ac:dyDescent="0.2">
      <c r="A60">
        <f t="shared" si="3"/>
        <v>2037</v>
      </c>
      <c r="C60" s="2">
        <f t="shared" si="4"/>
        <v>2.7665475635250449</v>
      </c>
      <c r="F60">
        <f t="shared" si="0"/>
        <v>3.3045504905154233</v>
      </c>
      <c r="H60">
        <v>2.5</v>
      </c>
    </row>
    <row r="61" spans="1:10" x14ac:dyDescent="0.2">
      <c r="A61">
        <f t="shared" si="3"/>
        <v>2038</v>
      </c>
      <c r="C61" s="2">
        <f t="shared" si="4"/>
        <v>2.7140060374059329</v>
      </c>
      <c r="F61">
        <f t="shared" si="0"/>
        <v>3.4005483814018107</v>
      </c>
      <c r="H61">
        <v>2.5</v>
      </c>
    </row>
    <row r="62" spans="1:10" x14ac:dyDescent="0.2">
      <c r="A62">
        <f t="shared" si="3"/>
        <v>2039</v>
      </c>
      <c r="C62" s="2">
        <f t="shared" si="4"/>
        <v>2.6672814561855915</v>
      </c>
      <c r="F62">
        <f t="shared" si="0"/>
        <v>3.4986179980428966</v>
      </c>
      <c r="H62">
        <v>2.5</v>
      </c>
    </row>
    <row r="63" spans="1:10" x14ac:dyDescent="0.2">
      <c r="A63">
        <f t="shared" si="3"/>
        <v>2040</v>
      </c>
      <c r="C63" s="2">
        <f t="shared" si="4"/>
        <v>2.6184158329713032</v>
      </c>
      <c r="F63">
        <f t="shared" si="0"/>
        <v>3.6170349248584062</v>
      </c>
      <c r="H63">
        <v>2.5</v>
      </c>
    </row>
    <row r="64" spans="1:10" x14ac:dyDescent="0.2">
      <c r="A64">
        <f t="shared" si="3"/>
        <v>2041</v>
      </c>
      <c r="C64" s="2">
        <f t="shared" si="4"/>
        <v>2.5705826367542222</v>
      </c>
      <c r="F64">
        <f t="shared" si="0"/>
        <v>3.7525945158242675</v>
      </c>
      <c r="H64">
        <v>2.5</v>
      </c>
    </row>
    <row r="65" spans="1:9" x14ac:dyDescent="0.2">
      <c r="C65" s="2">
        <f t="shared" si="4"/>
        <v>2.5280950581030956</v>
      </c>
      <c r="F65">
        <f t="shared" si="0"/>
        <v>3.8935984812885303</v>
      </c>
      <c r="H65">
        <v>2.5</v>
      </c>
    </row>
    <row r="66" spans="1:9" x14ac:dyDescent="0.2">
      <c r="C66" s="2">
        <f t="shared" si="4"/>
        <v>2.4950711857284844</v>
      </c>
      <c r="F66">
        <f t="shared" si="0"/>
        <v>4.019911537627717</v>
      </c>
      <c r="H66">
        <v>2.5</v>
      </c>
    </row>
    <row r="67" spans="1:9" x14ac:dyDescent="0.2">
      <c r="C67" s="2">
        <f t="shared" si="4"/>
        <v>2.4657878566835212</v>
      </c>
      <c r="F67">
        <f t="shared" ref="F67" si="5">IF(C67&gt;4,2.5, (2*C67-3)/(C67-2))</f>
        <v>4.1469001083887171</v>
      </c>
      <c r="H67">
        <v>2.5</v>
      </c>
    </row>
    <row r="68" spans="1:9" x14ac:dyDescent="0.2">
      <c r="C68" s="2"/>
    </row>
    <row r="69" spans="1:9" x14ac:dyDescent="0.2">
      <c r="C69" s="2"/>
    </row>
    <row r="70" spans="1:9" x14ac:dyDescent="0.2">
      <c r="C70" s="2"/>
    </row>
    <row r="71" spans="1:9" x14ac:dyDescent="0.2">
      <c r="C71" s="2"/>
    </row>
    <row r="72" spans="1:9" x14ac:dyDescent="0.2">
      <c r="C72" s="2"/>
    </row>
    <row r="73" spans="1:9" x14ac:dyDescent="0.2">
      <c r="C73" s="2"/>
    </row>
    <row r="74" spans="1:9" x14ac:dyDescent="0.2">
      <c r="A74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8</v>
      </c>
    </row>
    <row r="75" spans="1:9" ht="18" x14ac:dyDescent="0.25">
      <c r="A75">
        <v>1979</v>
      </c>
      <c r="B75" s="3">
        <v>4.39961516967292</v>
      </c>
      <c r="C75" s="2">
        <v>5.1083534435221303</v>
      </c>
      <c r="D75">
        <f>4/5*(C2+1)</f>
        <v>4.8866827548177048</v>
      </c>
      <c r="E75">
        <f>IF(C2&gt;4,1.5,C2/(C2-1))</f>
        <v>1.5</v>
      </c>
      <c r="F75">
        <f>IF(C2&gt;4,2.5, (2*C2-3)/(C2-2))</f>
        <v>2.5</v>
      </c>
      <c r="G75">
        <f>4/5*(C2+1)-1.2</f>
        <v>3.6866827548177046</v>
      </c>
      <c r="H75">
        <f>C75-B75</f>
        <v>0.70873827384921029</v>
      </c>
    </row>
    <row r="76" spans="1:9" ht="18" x14ac:dyDescent="0.25">
      <c r="A76">
        <f>A75+1</f>
        <v>1980</v>
      </c>
      <c r="B76" s="3">
        <v>4.3394890094276697</v>
      </c>
      <c r="C76" s="2">
        <v>4.97442930507653</v>
      </c>
      <c r="D76">
        <f>4/5*(C3+1)</f>
        <v>4.7795434440612246</v>
      </c>
      <c r="E76">
        <f>IF(C3&gt;4,1.5,C3/(C3-1))</f>
        <v>1.5</v>
      </c>
      <c r="F76">
        <f>IF(C3&gt;4,2.5, (2*C3-3)/(C3-2))</f>
        <v>2.5</v>
      </c>
      <c r="G76">
        <f>4/5*(C3+1)-1.2</f>
        <v>3.5795434440612244</v>
      </c>
      <c r="H76">
        <f t="shared" ref="H76:H119" si="6">C76-B76</f>
        <v>0.63494029564886034</v>
      </c>
      <c r="I76">
        <f>C3/C2</f>
        <v>0.97378330612275299</v>
      </c>
    </row>
    <row r="77" spans="1:9" ht="18" x14ac:dyDescent="0.25">
      <c r="A77">
        <f>A76+1</f>
        <v>1981</v>
      </c>
      <c r="B77" s="3">
        <v>4.1953441132805098</v>
      </c>
      <c r="C77" s="2">
        <v>4.8667948075829504</v>
      </c>
      <c r="D77">
        <f>4/5*(C4+1)</f>
        <v>4.6934358460663601</v>
      </c>
      <c r="E77">
        <f>IF(C4&gt;4,1.5,C4/(C4-1))</f>
        <v>1.5</v>
      </c>
      <c r="F77">
        <f>IF(C4&gt;4,2.5, (2*C4-3)/(C4-2))</f>
        <v>2.5</v>
      </c>
      <c r="G77">
        <f>4/5*(C4+1)-1.2</f>
        <v>3.4934358460663599</v>
      </c>
      <c r="H77">
        <f t="shared" si="6"/>
        <v>0.67145069430244053</v>
      </c>
      <c r="I77">
        <f>C4/C3</f>
        <v>0.9783624430276382</v>
      </c>
    </row>
    <row r="78" spans="1:9" ht="18" x14ac:dyDescent="0.25">
      <c r="A78">
        <f>A77+1</f>
        <v>1982</v>
      </c>
      <c r="B78" s="3">
        <v>4.0345439479535399</v>
      </c>
      <c r="C78" s="2">
        <v>4.7342189857000001</v>
      </c>
      <c r="D78">
        <f>4/5*(C5+1)</f>
        <v>4.5873751885600003</v>
      </c>
      <c r="E78">
        <f>IF(C5&gt;4,1.5,C5/(C5-1))</f>
        <v>1.5</v>
      </c>
      <c r="F78">
        <f>IF(C5&gt;4,2.5, (2*C5-3)/(C5-2))</f>
        <v>2.5</v>
      </c>
      <c r="G78">
        <f>4/5*(C5+1)-1.2</f>
        <v>3.3873751885600001</v>
      </c>
      <c r="H78">
        <f t="shared" si="6"/>
        <v>0.69967503774646023</v>
      </c>
      <c r="I78">
        <f>C5/C4</f>
        <v>0.97275911002527082</v>
      </c>
    </row>
    <row r="79" spans="1:9" ht="18" x14ac:dyDescent="0.25">
      <c r="A79">
        <f>A78+1</f>
        <v>1983</v>
      </c>
      <c r="B79" s="3">
        <v>3.8589534333088502</v>
      </c>
      <c r="C79" s="2">
        <v>4.6052448699865902</v>
      </c>
      <c r="D79">
        <f>4/5*(C6+1)</f>
        <v>4.4841958959892727</v>
      </c>
      <c r="E79">
        <f>IF(C6&gt;4,1.5,C6/(C6-1))</f>
        <v>1.5</v>
      </c>
      <c r="F79">
        <f>IF(C6&gt;4,2.5, (2*C6-3)/(C6-2))</f>
        <v>2.5</v>
      </c>
      <c r="G79">
        <f>4/5*(C6+1)-1.2</f>
        <v>3.2841958959892725</v>
      </c>
      <c r="H79">
        <f t="shared" si="6"/>
        <v>0.74629143667774001</v>
      </c>
      <c r="I79">
        <f>C6/C5</f>
        <v>0.97275704480443681</v>
      </c>
    </row>
    <row r="80" spans="1:9" ht="18" x14ac:dyDescent="0.25">
      <c r="A80">
        <f>A79+1</f>
        <v>1984</v>
      </c>
      <c r="B80" s="3">
        <v>3.7102347632472998</v>
      </c>
      <c r="C80" s="2">
        <v>4.4969501543401904</v>
      </c>
      <c r="D80">
        <f>4/5*(C7+1)</f>
        <v>4.3975601234721529</v>
      </c>
      <c r="E80">
        <f>IF(C7&gt;4,1.5,C7/(C7-1))</f>
        <v>1.5</v>
      </c>
      <c r="F80">
        <f>IF(C7&gt;4,2.5, (2*C7-3)/(C7-2))</f>
        <v>2.5</v>
      </c>
      <c r="G80">
        <f>4/5*(C7+1)-1.2</f>
        <v>3.1975601234721527</v>
      </c>
      <c r="H80">
        <f t="shared" si="6"/>
        <v>0.78671539109289057</v>
      </c>
      <c r="I80">
        <f>C7/C6</f>
        <v>0.97648448264886401</v>
      </c>
    </row>
    <row r="81" spans="1:9" ht="18" x14ac:dyDescent="0.25">
      <c r="A81">
        <f>A80+1</f>
        <v>1985</v>
      </c>
      <c r="B81" s="3">
        <v>3.5686159483082398</v>
      </c>
      <c r="C81" s="2">
        <v>4.3938137723196302</v>
      </c>
      <c r="D81">
        <f>4/5*(C8+1)</f>
        <v>4.315051017855704</v>
      </c>
      <c r="E81">
        <f>IF(C8&gt;4,1.5,C8/(C8-1))</f>
        <v>1.5</v>
      </c>
      <c r="F81">
        <f>IF(C8&gt;4,2.5, (2*C8-3)/(C8-2))</f>
        <v>2.5</v>
      </c>
      <c r="G81">
        <f>4/5*(C8+1)-1.2</f>
        <v>3.1150510178557038</v>
      </c>
      <c r="H81">
        <f t="shared" si="6"/>
        <v>0.82519782401139041</v>
      </c>
      <c r="I81">
        <f>C8/C7</f>
        <v>0.97706526012501627</v>
      </c>
    </row>
    <row r="82" spans="1:9" ht="18" x14ac:dyDescent="0.25">
      <c r="A82">
        <f>A81+1</f>
        <v>1986</v>
      </c>
      <c r="B82" s="3">
        <v>3.4469075258534501</v>
      </c>
      <c r="C82" s="2">
        <v>4.3103676446894603</v>
      </c>
      <c r="D82">
        <f>4/5*(C9+1)</f>
        <v>4.2482941157515688</v>
      </c>
      <c r="E82">
        <f>IF(C9&gt;4,1.5,C9/(C9-1))</f>
        <v>1.5</v>
      </c>
      <c r="F82">
        <f>IF(C9&gt;4,2.5, (2*C9-3)/(C9-2))</f>
        <v>2.5</v>
      </c>
      <c r="G82">
        <f>4/5*(C9+1)-1.2</f>
        <v>3.0482941157515686</v>
      </c>
      <c r="H82">
        <f t="shared" si="6"/>
        <v>0.86346011883601026</v>
      </c>
      <c r="I82">
        <f>C9/C8</f>
        <v>0.98100826936365215</v>
      </c>
    </row>
    <row r="83" spans="1:9" ht="18" x14ac:dyDescent="0.25">
      <c r="A83">
        <f>A82+1</f>
        <v>1987</v>
      </c>
      <c r="B83" s="3">
        <v>3.3398671044112702</v>
      </c>
      <c r="C83" s="2">
        <v>4.2361599530601799</v>
      </c>
      <c r="D83">
        <f>4/5*(C10+1)</f>
        <v>4.1889279624481439</v>
      </c>
      <c r="E83">
        <f>IF(C10&gt;4,1.5,C10/(C10-1))</f>
        <v>1.5</v>
      </c>
      <c r="F83">
        <f>IF(C10&gt;4,2.5, (2*C10-3)/(C10-2))</f>
        <v>2.5</v>
      </c>
      <c r="G83">
        <f>4/5*(C10+1)-1.2</f>
        <v>2.9889279624481437</v>
      </c>
      <c r="H83">
        <f t="shared" si="6"/>
        <v>0.89629284864890968</v>
      </c>
      <c r="I83">
        <f>C10/C9</f>
        <v>0.9827839066765669</v>
      </c>
    </row>
    <row r="84" spans="1:9" ht="18" x14ac:dyDescent="0.25">
      <c r="A84">
        <f>A83+1</f>
        <v>1988</v>
      </c>
      <c r="B84" s="3">
        <v>3.22928838546258</v>
      </c>
      <c r="C84" s="2">
        <v>4.1585518717451597</v>
      </c>
      <c r="D84">
        <f>4/5*(C11+1)</f>
        <v>4.1268414973961276</v>
      </c>
      <c r="E84">
        <f>IF(C11&gt;4,1.5,C11/(C11-1))</f>
        <v>1.5</v>
      </c>
      <c r="F84">
        <f>IF(C11&gt;4,2.5, (2*C11-3)/(C11-2))</f>
        <v>2.5</v>
      </c>
      <c r="G84">
        <f>4/5*(C11+1)-1.2</f>
        <v>2.9268414973961274</v>
      </c>
      <c r="H84">
        <f t="shared" si="6"/>
        <v>0.92926348628257971</v>
      </c>
      <c r="I84">
        <f>C11/C10</f>
        <v>0.98167961498739997</v>
      </c>
    </row>
    <row r="85" spans="1:9" ht="18" x14ac:dyDescent="0.25">
      <c r="A85">
        <f>A84+1</f>
        <v>1989</v>
      </c>
      <c r="B85" s="3">
        <v>3.1193027877972099</v>
      </c>
      <c r="C85" s="2">
        <v>4.0825834846175999</v>
      </c>
      <c r="D85">
        <f>4/5*(C12+1)</f>
        <v>4.0660667876940799</v>
      </c>
      <c r="E85">
        <f>IF(C12&gt;4,1.5,C12/(C12-1))</f>
        <v>1.5</v>
      </c>
      <c r="F85">
        <f>IF(C12&gt;4,2.5, (2*C12-3)/(C12-2))</f>
        <v>2.5</v>
      </c>
      <c r="G85">
        <f>4/5*(C12+1)-1.2</f>
        <v>2.8660667876940797</v>
      </c>
      <c r="H85">
        <f t="shared" si="6"/>
        <v>0.96328069682038997</v>
      </c>
      <c r="I85">
        <f>C12/C11</f>
        <v>0.9817320092497297</v>
      </c>
    </row>
    <row r="86" spans="1:9" ht="18" x14ac:dyDescent="0.25">
      <c r="A86">
        <f>A85+1</f>
        <v>1990</v>
      </c>
      <c r="B86" s="3">
        <v>3.0232010256999899</v>
      </c>
      <c r="C86" s="2">
        <v>4.0151049743287803</v>
      </c>
      <c r="D86">
        <f>4/5*(C13+1)</f>
        <v>4.0120839794630241</v>
      </c>
      <c r="E86">
        <f>IF(C13&gt;4,1.5,C13/(C13-1))</f>
        <v>1.5</v>
      </c>
      <c r="F86">
        <f>IF(C13&gt;4,2.5, (2*C13-3)/(C13-2))</f>
        <v>2.5</v>
      </c>
      <c r="G86">
        <f>4/5*(C13+1)-1.2</f>
        <v>2.8120839794630239</v>
      </c>
      <c r="H86">
        <f t="shared" si="6"/>
        <v>0.99190394862879039</v>
      </c>
      <c r="I86">
        <f>C13/C12</f>
        <v>0.98347161532812111</v>
      </c>
    </row>
    <row r="87" spans="1:9" ht="18" x14ac:dyDescent="0.25">
      <c r="A87">
        <f>A86+1</f>
        <v>1991</v>
      </c>
      <c r="B87" s="3">
        <v>2.9452565555936498</v>
      </c>
      <c r="C87" s="2">
        <v>3.9626566639624801</v>
      </c>
      <c r="D87">
        <f>4/5*(C14+1)</f>
        <v>3.9701253311699847</v>
      </c>
      <c r="E87">
        <f>IF(C14&gt;4,1.5,C14/(C14-1))</f>
        <v>1.3375348929776172</v>
      </c>
      <c r="F87">
        <f>IF(C14&gt;4,2.5, (2*C14-3)/(C14-2))</f>
        <v>2.5095134662937242</v>
      </c>
      <c r="G87">
        <f>4/5*(C14+1)-1.2</f>
        <v>2.7701253311699849</v>
      </c>
      <c r="H87">
        <f t="shared" si="6"/>
        <v>1.0174001083688302</v>
      </c>
      <c r="I87">
        <f>C14/C13</f>
        <v>0.98693725053226833</v>
      </c>
    </row>
    <row r="88" spans="1:9" ht="18" x14ac:dyDescent="0.25">
      <c r="A88">
        <f>A87+1</f>
        <v>1992</v>
      </c>
      <c r="B88" s="3">
        <v>2.8787325349992798</v>
      </c>
      <c r="C88" s="2">
        <v>3.9161490614352399</v>
      </c>
      <c r="D88">
        <f>4/5*(C15+1)</f>
        <v>3.9329192491481919</v>
      </c>
      <c r="E88">
        <f>IF(C15&gt;4,1.5,C15/(C15-1))</f>
        <v>1.342917998680023</v>
      </c>
      <c r="F88">
        <f>IF(C15&gt;4,2.5, (2*C15-3)/(C15-2))</f>
        <v>2.5218800667057586</v>
      </c>
      <c r="G88">
        <f>4/5*(C15+1)-1.2</f>
        <v>2.7329192491481917</v>
      </c>
      <c r="H88">
        <f t="shared" si="6"/>
        <v>1.0374165264359601</v>
      </c>
      <c r="I88">
        <f>C15/C14</f>
        <v>0.98826352962894981</v>
      </c>
    </row>
    <row r="89" spans="1:9" ht="18" x14ac:dyDescent="0.25">
      <c r="A89">
        <f>A88+1</f>
        <v>1993</v>
      </c>
      <c r="B89" s="3">
        <v>2.82681084280842</v>
      </c>
      <c r="C89" s="2">
        <v>3.87902022968427</v>
      </c>
      <c r="D89">
        <f>4/5*(C16+1)</f>
        <v>3.9032161837474164</v>
      </c>
      <c r="E89">
        <f>IF(C16&gt;4,1.5,C16/(C16-1))</f>
        <v>1.3473403867362426</v>
      </c>
      <c r="F89">
        <f>IF(C16&gt;4,2.5, (2*C16-3)/(C16-2))</f>
        <v>2.532192247961071</v>
      </c>
      <c r="G89">
        <f>4/5*(C16+1)-1.2</f>
        <v>2.7032161837474167</v>
      </c>
      <c r="H89">
        <f t="shared" si="6"/>
        <v>1.05220938687585</v>
      </c>
    </row>
    <row r="90" spans="1:9" ht="18" x14ac:dyDescent="0.25">
      <c r="A90">
        <f>A89+1</f>
        <v>1994</v>
      </c>
      <c r="B90" s="3">
        <v>2.78769977055804</v>
      </c>
      <c r="C90" s="2">
        <v>3.8500213488093902</v>
      </c>
      <c r="D90">
        <f>4/5*(C17+1)</f>
        <v>3.8800170790475121</v>
      </c>
      <c r="E90">
        <f>IF(C17&gt;4,1.5,C17/(C17-1))</f>
        <v>1.350874564647649</v>
      </c>
      <c r="F90">
        <f>IF(C17&gt;4,2.5, (2*C17-3)/(C17-2))</f>
        <v>2.5405343028303782</v>
      </c>
      <c r="G90">
        <f>4/5*(C17+1)-1.2</f>
        <v>2.680017079047512</v>
      </c>
      <c r="H90">
        <f t="shared" si="6"/>
        <v>1.0623215782513502</v>
      </c>
    </row>
    <row r="91" spans="1:9" ht="18" x14ac:dyDescent="0.25">
      <c r="A91">
        <f>A90+1</f>
        <v>1995</v>
      </c>
      <c r="B91" s="3">
        <v>2.75912736002801</v>
      </c>
      <c r="C91" s="2">
        <v>3.8290162752857899</v>
      </c>
      <c r="D91">
        <f>4/5*(C18+1)</f>
        <v>3.8632130202286321</v>
      </c>
      <c r="E91">
        <f>IF(C18&gt;4,1.5,C18/(C18-1))</f>
        <v>1.3534797621123544</v>
      </c>
      <c r="F91">
        <f>IF(C18&gt;4,2.5, (2*C18-3)/(C18-2))</f>
        <v>2.5467419910431071</v>
      </c>
      <c r="G91">
        <f>4/5*(C18+1)-1.2</f>
        <v>2.6632130202286319</v>
      </c>
      <c r="H91">
        <f t="shared" si="6"/>
        <v>1.06988891525778</v>
      </c>
    </row>
    <row r="92" spans="1:9" ht="18" x14ac:dyDescent="0.25">
      <c r="A92">
        <f>A91+1</f>
        <v>1996</v>
      </c>
      <c r="B92" s="3">
        <v>2.7423538239690899</v>
      </c>
      <c r="C92" s="2">
        <v>3.81412793456593</v>
      </c>
      <c r="D92">
        <f>4/5*(C19+1)</f>
        <v>3.8513023476527439</v>
      </c>
      <c r="E92">
        <f>IF(C19&gt;4,1.5,C19/(C19-1))</f>
        <v>1.3553498715239636</v>
      </c>
      <c r="F92">
        <f>IF(C19&gt;4,2.5, (2*C19-3)/(C19-2))</f>
        <v>2.5512290401058579</v>
      </c>
      <c r="G92">
        <f>4/5*(C19+1)-1.2</f>
        <v>2.6513023476527442</v>
      </c>
      <c r="H92">
        <f t="shared" si="6"/>
        <v>1.0717741105968401</v>
      </c>
    </row>
    <row r="93" spans="1:9" ht="18" x14ac:dyDescent="0.25">
      <c r="A93">
        <f>A92+1</f>
        <v>1997</v>
      </c>
      <c r="B93" s="3">
        <v>2.7314661069140902</v>
      </c>
      <c r="C93" s="2">
        <v>3.8056132146874999</v>
      </c>
      <c r="D93">
        <f>4/5*(C20+1)</f>
        <v>3.8444905717500002</v>
      </c>
      <c r="E93">
        <f>IF(C20&gt;4,1.5,C20/(C20-1))</f>
        <v>1.3564283183316073</v>
      </c>
      <c r="F93">
        <f>IF(C20&gt;4,2.5, (2*C20-3)/(C20-2))</f>
        <v>2.5538284677281071</v>
      </c>
      <c r="G93">
        <f>4/5*(C20+1)-1.2</f>
        <v>2.6444905717500005</v>
      </c>
      <c r="H93">
        <f t="shared" si="6"/>
        <v>1.0741471077734097</v>
      </c>
    </row>
    <row r="94" spans="1:9" ht="18" x14ac:dyDescent="0.25">
      <c r="A94">
        <f>A93+1</f>
        <v>1998</v>
      </c>
      <c r="B94" s="3">
        <v>2.7204337892933399</v>
      </c>
      <c r="C94" s="2">
        <v>3.7992046392921499</v>
      </c>
      <c r="D94">
        <f>4/5*(C21+1)</f>
        <v>3.8393628137639837</v>
      </c>
      <c r="E94">
        <f>IF(C21&gt;4,1.5,C21/(C21-1))</f>
        <v>1.3572444782430488</v>
      </c>
      <c r="F94">
        <f>IF(C21&gt;4,2.5, (2*C21-3)/(C21-2))</f>
        <v>2.5558014924034143</v>
      </c>
      <c r="G94">
        <f>4/5*(C21+1)-1.2</f>
        <v>2.6393628137639835</v>
      </c>
      <c r="H94">
        <f t="shared" si="6"/>
        <v>1.07877084999881</v>
      </c>
    </row>
    <row r="95" spans="1:9" ht="18" x14ac:dyDescent="0.25">
      <c r="A95">
        <f>A94+1</f>
        <v>1999</v>
      </c>
      <c r="B95" s="3">
        <v>2.71712310109648</v>
      </c>
      <c r="C95" s="2">
        <v>3.79898305666726</v>
      </c>
      <c r="D95">
        <f>4/5*(C22+1)</f>
        <v>3.8391856081868485</v>
      </c>
      <c r="E95">
        <f>IF(C22&gt;4,1.5,C22/(C22-1))</f>
        <v>1.357272750001189</v>
      </c>
      <c r="F95">
        <f>IF(C22&gt;4,2.5, (2*C22-3)/(C22-2))</f>
        <v>2.555869927721051</v>
      </c>
      <c r="G95">
        <f>4/5*(C22+1)-1.2</f>
        <v>2.6391856081868488</v>
      </c>
      <c r="H95">
        <f t="shared" si="6"/>
        <v>1.08185995557078</v>
      </c>
    </row>
    <row r="96" spans="1:9" ht="18" x14ac:dyDescent="0.25">
      <c r="A96">
        <f>A95+1</f>
        <v>2000</v>
      </c>
      <c r="B96" s="3">
        <v>2.7240275579977902</v>
      </c>
      <c r="C96" s="2">
        <v>3.8087647878042499</v>
      </c>
      <c r="D96">
        <f>4/5*(C23+1)</f>
        <v>3.8470110502208161</v>
      </c>
      <c r="E96">
        <f>IF(C23&gt;4,1.5,C23/(C23-1))</f>
        <v>1.3560285117073114</v>
      </c>
      <c r="F96">
        <f>IF(C23&gt;4,2.5, (2*C23-3)/(C23-2))</f>
        <v>2.5528637807416321</v>
      </c>
      <c r="G96">
        <f>4/5*(C23+1)-1.2</f>
        <v>2.647011050220816</v>
      </c>
      <c r="H96">
        <f t="shared" si="6"/>
        <v>1.0847372298064597</v>
      </c>
    </row>
    <row r="97" spans="1:8" ht="18" x14ac:dyDescent="0.25">
      <c r="A97">
        <f>A96+1</f>
        <v>2001</v>
      </c>
      <c r="B97" s="3">
        <v>2.7323813291221501</v>
      </c>
      <c r="C97" s="2">
        <v>3.8174844566089301</v>
      </c>
      <c r="D97">
        <f>4/5*(C24+1)</f>
        <v>3.8539853830993764</v>
      </c>
      <c r="E97">
        <f>IF(C24&gt;4,1.5,C24/(C24-1))</f>
        <v>1.3549268801823142</v>
      </c>
      <c r="F97">
        <f>IF(C24&gt;4,2.5, (2*C24-3)/(C24-2))</f>
        <v>2.5502118585915126</v>
      </c>
      <c r="G97">
        <f>4/5*(C24+1)-1.2</f>
        <v>2.6539853830993767</v>
      </c>
      <c r="H97">
        <f t="shared" si="6"/>
        <v>1.08510312748678</v>
      </c>
    </row>
    <row r="98" spans="1:8" ht="18" x14ac:dyDescent="0.25">
      <c r="A98">
        <f>A97+1</f>
        <v>2002</v>
      </c>
      <c r="B98" s="3">
        <v>2.7419102312194199</v>
      </c>
      <c r="C98" s="2">
        <v>3.8265504484156998</v>
      </c>
      <c r="D98">
        <f>4/5*(C25+1)</f>
        <v>3.8612376344188002</v>
      </c>
      <c r="E98">
        <f>IF(C25&gt;4,1.5,C25/(C25-1))</f>
        <v>1.3537885571259838</v>
      </c>
      <c r="F98">
        <f>IF(C25&gt;4,2.5, (2*C25-3)/(C25-2))</f>
        <v>2.5474811085865552</v>
      </c>
      <c r="G98">
        <f>4/5*(C25+1)-1.2</f>
        <v>2.6612376344188</v>
      </c>
      <c r="H98">
        <f t="shared" si="6"/>
        <v>1.0846402171962799</v>
      </c>
    </row>
    <row r="99" spans="1:8" ht="18" x14ac:dyDescent="0.25">
      <c r="A99">
        <f>A98+1</f>
        <v>2003</v>
      </c>
      <c r="B99" s="3">
        <v>2.7527163910414698</v>
      </c>
      <c r="C99" s="2">
        <v>3.8368091504942599</v>
      </c>
      <c r="D99">
        <f>4/5*(C26+1)</f>
        <v>3.8694441205321759</v>
      </c>
      <c r="E99">
        <f>IF(C26&gt;4,1.5,C26/(C26-1))</f>
        <v>1.3525092302393429</v>
      </c>
      <c r="F99">
        <f>IF(C26&gt;4,2.5, (2*C26-3)/(C26-2))</f>
        <v>2.5444235604619458</v>
      </c>
      <c r="G99">
        <f>4/5*(C26+1)-1.2</f>
        <v>2.6694441205321757</v>
      </c>
      <c r="H99">
        <f t="shared" si="6"/>
        <v>1.08409275945279</v>
      </c>
    </row>
    <row r="100" spans="1:8" ht="18" x14ac:dyDescent="0.25">
      <c r="A100">
        <f>A99+1</f>
        <v>2004</v>
      </c>
      <c r="B100" s="3">
        <v>2.7663430796201101</v>
      </c>
      <c r="C100" s="2">
        <v>3.8492041250948699</v>
      </c>
      <c r="D100">
        <f>4/5*(C27+1)</f>
        <v>3.8793591119296402</v>
      </c>
      <c r="E100">
        <f>IF(C27&gt;4,1.5,C27/(C27-1))</f>
        <v>1.3509758492257689</v>
      </c>
      <c r="F100">
        <f>IF(C27&gt;4,2.5, (2*C27-3)/(C27-2))</f>
        <v>2.5407747135558583</v>
      </c>
      <c r="G100">
        <f>4/5*(C27+1)-1.2</f>
        <v>2.6793591119296405</v>
      </c>
      <c r="H100">
        <f t="shared" si="6"/>
        <v>1.0828610454747598</v>
      </c>
    </row>
    <row r="101" spans="1:8" ht="18" x14ac:dyDescent="0.25">
      <c r="A101">
        <f>A100+1</f>
        <v>2005</v>
      </c>
      <c r="B101" s="3">
        <v>2.7783984938345299</v>
      </c>
      <c r="C101" s="2">
        <v>3.86025899963288</v>
      </c>
      <c r="D101">
        <f>4/5*(C28+1)</f>
        <v>3.8882027099751442</v>
      </c>
      <c r="E101">
        <f>IF(C28&gt;4,1.5,C28/(C28-1))</f>
        <v>1.3496193744166531</v>
      </c>
      <c r="F101">
        <f>IF(C28&gt;4,2.5, (2*C28-3)/(C28-2))</f>
        <v>2.5375611767387265</v>
      </c>
      <c r="G101">
        <f>4/5*(C28+1)-1.2</f>
        <v>2.688202709975144</v>
      </c>
      <c r="H101">
        <f t="shared" si="6"/>
        <v>1.0818605057983501</v>
      </c>
    </row>
    <row r="102" spans="1:8" ht="18" x14ac:dyDescent="0.25">
      <c r="A102">
        <f>A101+1</f>
        <v>2006</v>
      </c>
      <c r="B102" s="3">
        <v>2.79348032915563</v>
      </c>
      <c r="C102" s="2">
        <v>3.87070996465002</v>
      </c>
      <c r="D102">
        <f>4/5*(C29+1)</f>
        <v>3.8965627202467843</v>
      </c>
      <c r="E102">
        <f>IF(C29&gt;4,1.5,C29/(C29-1))</f>
        <v>1.3483466804311939</v>
      </c>
      <c r="F102">
        <f>IF(C29&gt;4,2.5, (2*C29-3)/(C29-2))</f>
        <v>2.5345582842448993</v>
      </c>
      <c r="G102">
        <f>4/5*(C29+1)-1.2</f>
        <v>2.6965627202467841</v>
      </c>
      <c r="H102">
        <f t="shared" si="6"/>
        <v>1.07722963549439</v>
      </c>
    </row>
    <row r="103" spans="1:8" ht="18" x14ac:dyDescent="0.25">
      <c r="A103">
        <f>A102+1</f>
        <v>2007</v>
      </c>
      <c r="B103" s="3">
        <v>2.80609836030981</v>
      </c>
      <c r="C103" s="2">
        <v>3.8787068217815599</v>
      </c>
      <c r="D103">
        <f>4/5*(C30+1)</f>
        <v>3.9029590593242243</v>
      </c>
      <c r="E103">
        <f>IF(C30&gt;4,1.5,C30/(C30-1))</f>
        <v>1.3473791671462672</v>
      </c>
      <c r="F103">
        <f>IF(C30&gt;4,2.5, (2*C30-3)/(C30-2))</f>
        <v>2.5322832947689902</v>
      </c>
      <c r="G103">
        <f>4/5*(C30+1)-1.2</f>
        <v>2.7029590593242245</v>
      </c>
      <c r="H103">
        <f t="shared" si="6"/>
        <v>1.0726084614717499</v>
      </c>
    </row>
    <row r="104" spans="1:8" ht="18" x14ac:dyDescent="0.25">
      <c r="A104">
        <f>A103+1</f>
        <v>2008</v>
      </c>
      <c r="B104" s="3">
        <v>2.8222920646160401</v>
      </c>
      <c r="C104" s="2">
        <v>3.8882292119444499</v>
      </c>
      <c r="D104">
        <f>4/5*(C31+1)</f>
        <v>3.9105773794556082</v>
      </c>
      <c r="E104">
        <f>IF(C31&gt;4,1.5,C31/(C31-1))</f>
        <v>1.3462338059366299</v>
      </c>
      <c r="F104">
        <f>IF(C31&gt;4,2.5, (2*C31-3)/(C31-2))</f>
        <v>2.5295988215369074</v>
      </c>
      <c r="G104">
        <f>4/5*(C31+1)-1.2</f>
        <v>2.7105773794556081</v>
      </c>
      <c r="H104">
        <f t="shared" si="6"/>
        <v>1.0659371473284098</v>
      </c>
    </row>
    <row r="105" spans="1:8" ht="18" x14ac:dyDescent="0.25">
      <c r="A105">
        <f>A104+1</f>
        <v>2009</v>
      </c>
      <c r="B105" s="3">
        <v>2.8354615158787002</v>
      </c>
      <c r="C105" s="2">
        <v>3.8933878470495</v>
      </c>
      <c r="D105">
        <f>4/5*(C32+1)</f>
        <v>3.9147046513894801</v>
      </c>
      <c r="E105">
        <f>IF(C32&gt;4,1.5,C32/(C32-1))</f>
        <v>1.3456164480940465</v>
      </c>
      <c r="F105">
        <f>IF(C32&gt;4,2.5, (2*C32-3)/(C32-2))</f>
        <v>2.5281557690247656</v>
      </c>
      <c r="G105">
        <f>4/5*(C32+1)-1.2</f>
        <v>2.7147046513894804</v>
      </c>
      <c r="H105">
        <f t="shared" si="6"/>
        <v>1.0579263311707998</v>
      </c>
    </row>
    <row r="106" spans="1:8" ht="18" x14ac:dyDescent="0.25">
      <c r="A106">
        <f>A105+1</f>
        <v>2010</v>
      </c>
      <c r="B106" s="3">
        <v>2.8442819376127901</v>
      </c>
      <c r="C106" s="2">
        <v>3.89228199371993</v>
      </c>
      <c r="D106">
        <f>4/5*(C33+1)</f>
        <v>3.913819889426688</v>
      </c>
      <c r="E106">
        <f>IF(C33&gt;4,1.5,C33/(C33-1))</f>
        <v>1.3457486054362779</v>
      </c>
      <c r="F106">
        <f>IF(C33&gt;4,2.5, (2*C33-3)/(C33-2))</f>
        <v>2.5284644531278917</v>
      </c>
      <c r="G106">
        <f>4/5*(C33+1)-1.2</f>
        <v>2.7138198894266878</v>
      </c>
      <c r="H106">
        <f t="shared" si="6"/>
        <v>1.0480000561071399</v>
      </c>
    </row>
    <row r="107" spans="1:8" ht="18" x14ac:dyDescent="0.25">
      <c r="A107">
        <f>A106+1</f>
        <v>2011</v>
      </c>
      <c r="B107" s="3">
        <v>2.8456458078251501</v>
      </c>
      <c r="C107" s="2">
        <v>3.8760996031474901</v>
      </c>
      <c r="D107">
        <f>4/5*(C34+1)</f>
        <v>3.9008743366274645</v>
      </c>
      <c r="E107">
        <f>IF(C34&gt;4,1.5,C34/(C34-1))</f>
        <v>1.3476939123814169</v>
      </c>
      <c r="F107">
        <f>IF(C34&gt;4,2.5, (2*C34-3)/(C34-2))</f>
        <v>2.5330226391888599</v>
      </c>
      <c r="G107">
        <f>4/5*(C34+1)-1.2</f>
        <v>2.7008743366274643</v>
      </c>
      <c r="H107">
        <f t="shared" si="6"/>
        <v>1.03045379532234</v>
      </c>
    </row>
    <row r="108" spans="1:8" ht="18" x14ac:dyDescent="0.25">
      <c r="A108">
        <f>A107+1</f>
        <v>2012</v>
      </c>
      <c r="B108" s="3">
        <v>2.8519275147720098</v>
      </c>
      <c r="C108" s="2">
        <v>3.8727445310517599</v>
      </c>
      <c r="D108">
        <f>4/5*(C35+1)</f>
        <v>3.8981902185307606</v>
      </c>
      <c r="E108">
        <f>IF(C35&gt;4,1.5,C35/(C35-1))</f>
        <v>1.3480999934424238</v>
      </c>
      <c r="F108">
        <f>IF(C35&gt;4,2.5, (2*C35-3)/(C35-2))</f>
        <v>2.5339775884964335</v>
      </c>
      <c r="G108">
        <f>4/5*(C35+1)-1.2</f>
        <v>2.6981902185307609</v>
      </c>
      <c r="H108">
        <f t="shared" si="6"/>
        <v>1.0208170162797501</v>
      </c>
    </row>
    <row r="109" spans="1:8" ht="18" x14ac:dyDescent="0.25">
      <c r="A109">
        <f>A108+1</f>
        <v>2013</v>
      </c>
      <c r="B109" s="3">
        <v>2.8579757333349001</v>
      </c>
      <c r="C109" s="2">
        <v>3.8716381964832198</v>
      </c>
      <c r="D109">
        <f>4/5*(C36+1)</f>
        <v>3.8973050917157921</v>
      </c>
      <c r="E109">
        <f>IF(C36&gt;4,1.5,C36/(C36-1))</f>
        <v>1.3482341126064814</v>
      </c>
      <c r="F109">
        <f>IF(C36&gt;4,2.5, (2*C36-3)/(C36-2))</f>
        <v>2.5342932475326481</v>
      </c>
      <c r="G109">
        <f>4/5*(C36+1)-1.2</f>
        <v>2.6973050917157924</v>
      </c>
      <c r="H109">
        <f t="shared" si="6"/>
        <v>1.0136624631483198</v>
      </c>
    </row>
    <row r="110" spans="1:8" ht="18" x14ac:dyDescent="0.25">
      <c r="A110">
        <f>A109+1</f>
        <v>2014</v>
      </c>
      <c r="B110" s="3">
        <v>2.86239174814177</v>
      </c>
      <c r="C110" s="2">
        <v>3.8708746153921401</v>
      </c>
      <c r="D110">
        <f>4/5*(C37+1)</f>
        <v>3.8966945046843602</v>
      </c>
      <c r="E110">
        <f>IF(C37&gt;4,1.5,C37/(C37-1))</f>
        <v>1.3483266922824575</v>
      </c>
      <c r="F110">
        <f>IF(C37&gt;4,2.5, (2*C37-3)/(C37-2))</f>
        <v>2.5345112162142356</v>
      </c>
      <c r="G110">
        <f>4/5*(C37+1)-1.2</f>
        <v>2.69669450468436</v>
      </c>
      <c r="H110">
        <f t="shared" si="6"/>
        <v>1.0084828672503701</v>
      </c>
    </row>
    <row r="111" spans="1:8" ht="18" x14ac:dyDescent="0.25">
      <c r="A111">
        <f>A110+1</f>
        <v>2015</v>
      </c>
      <c r="B111" s="3">
        <v>2.8663947498345999</v>
      </c>
      <c r="C111" s="2">
        <v>3.8697283397323301</v>
      </c>
      <c r="D111">
        <f>4/5*(C38+1)</f>
        <v>3.8957774266937677</v>
      </c>
      <c r="E111">
        <f>IF(C38&gt;4,1.5,C38/(C38-1))</f>
        <v>1.348465835885541</v>
      </c>
      <c r="F111">
        <f>IF(C38&gt;4,2.5, (2*C38-3)/(C38-2))</f>
        <v>2.5348389310622914</v>
      </c>
      <c r="G111">
        <f>4/5*(C38+1)-1.2</f>
        <v>2.695777426693768</v>
      </c>
      <c r="H111">
        <f t="shared" si="6"/>
        <v>1.0033335898977302</v>
      </c>
    </row>
    <row r="112" spans="1:8" ht="18" x14ac:dyDescent="0.25">
      <c r="A112">
        <f>A111+1</f>
        <v>2016</v>
      </c>
      <c r="B112" s="3">
        <v>2.86987967180491</v>
      </c>
      <c r="C112" s="2">
        <v>3.8672647159517499</v>
      </c>
      <c r="D112">
        <f>4/5*(C39+1)</f>
        <v>3.8938064916937765</v>
      </c>
      <c r="E112">
        <f>IF(C39&gt;4,1.5,C39/(C39-1))</f>
        <v>1.3487652523859019</v>
      </c>
      <c r="F112">
        <f>IF(C39&gt;4,2.5, (2*C39-3)/(C39-2))</f>
        <v>2.5355445999521047</v>
      </c>
      <c r="G112">
        <f>4/5*(C39+1)-1.2</f>
        <v>2.6938064916937767</v>
      </c>
      <c r="H112">
        <f t="shared" si="6"/>
        <v>0.99738504414683993</v>
      </c>
    </row>
    <row r="113" spans="1:11" ht="18" x14ac:dyDescent="0.25">
      <c r="A113">
        <f>A112+1</f>
        <v>2017</v>
      </c>
      <c r="B113" s="3">
        <v>2.8732838635782998</v>
      </c>
      <c r="C113" s="2">
        <v>3.8640605696580299</v>
      </c>
      <c r="D113">
        <f>4/5*(C40+1)</f>
        <v>3.8912431447671523</v>
      </c>
      <c r="E113">
        <f>IF(C40&gt;4,1.5,C40/(C40-1))</f>
        <v>1.3491554363521294</v>
      </c>
      <c r="F113">
        <f>IF(C40&gt;4,2.5, (2*C40-3)/(C40-2))</f>
        <v>2.5364651651927055</v>
      </c>
      <c r="G113">
        <f>4/5*(C40+1)-1.2</f>
        <v>2.6912431447671521</v>
      </c>
      <c r="H113">
        <f t="shared" si="6"/>
        <v>0.99077670607973012</v>
      </c>
    </row>
    <row r="114" spans="1:11" ht="18" x14ac:dyDescent="0.25">
      <c r="A114">
        <f>A113+1</f>
        <v>2018</v>
      </c>
      <c r="B114" s="3">
        <v>2.8773625023689</v>
      </c>
      <c r="C114" s="2">
        <v>3.8607332336612701</v>
      </c>
      <c r="D114">
        <f>4/5*(C41+1)</f>
        <v>3.8885812556216162</v>
      </c>
      <c r="E114">
        <f>IF(C41&gt;4,1.5,C41/(C41-1))</f>
        <v>1.3495615451865208</v>
      </c>
      <c r="F114">
        <f>IF(C41&gt;4,2.5, (2*C41-3)/(C41-2))</f>
        <v>2.5374244751361781</v>
      </c>
      <c r="G114">
        <f>4/5*(C41+1)-1.2</f>
        <v>2.6885812556216164</v>
      </c>
      <c r="H114">
        <f t="shared" si="6"/>
        <v>0.98337073129237007</v>
      </c>
    </row>
    <row r="115" spans="1:11" ht="18" x14ac:dyDescent="0.25">
      <c r="A115">
        <f>A114+1</f>
        <v>2019</v>
      </c>
      <c r="B115" s="3">
        <v>2.8811723406308101</v>
      </c>
      <c r="C115" s="2">
        <v>3.8562642865511099</v>
      </c>
      <c r="D115">
        <f>4/5*(C42+1)</f>
        <v>3.8850063441298404</v>
      </c>
      <c r="E115">
        <f>IF(C42&gt;4,1.5,C42/(C42-1))</f>
        <v>1.3501084371407512</v>
      </c>
      <c r="F115">
        <f>IF(C42&gt;4,2.5, (2*C42-3)/(C42-2))</f>
        <v>2.5387182372401051</v>
      </c>
      <c r="G115">
        <f>4/5*(C42+1)-1.2</f>
        <v>2.6850063441298406</v>
      </c>
      <c r="H115">
        <f t="shared" si="6"/>
        <v>0.9750919459202998</v>
      </c>
    </row>
    <row r="116" spans="1:11" ht="18" x14ac:dyDescent="0.25">
      <c r="A116">
        <f>A115+1</f>
        <v>2020</v>
      </c>
      <c r="B116" s="3">
        <v>2.88616720667213</v>
      </c>
      <c r="C116" s="2">
        <v>3.8530755161127299</v>
      </c>
      <c r="D116">
        <f>4/5*(C43+1)</f>
        <v>3.8824555579389362</v>
      </c>
      <c r="E116">
        <f>IF(C43&gt;4,1.5,C43/(C43-1))</f>
        <v>1.3504997051168883</v>
      </c>
      <c r="F116">
        <f>IF(C43&gt;4,2.5, (2*C43-3)/(C43-2))</f>
        <v>2.5396451824243846</v>
      </c>
      <c r="G116">
        <f>4/5*(C43+1)-1.2</f>
        <v>2.682455557938936</v>
      </c>
      <c r="H116">
        <f t="shared" si="6"/>
        <v>0.96690830944059991</v>
      </c>
    </row>
    <row r="117" spans="1:11" ht="18" x14ac:dyDescent="0.25">
      <c r="A117">
        <f>A116+1</f>
        <v>2021</v>
      </c>
      <c r="B117" s="3">
        <v>2.8942419544763101</v>
      </c>
      <c r="C117" s="2">
        <v>3.8543965486019101</v>
      </c>
      <c r="D117">
        <f>4/5*(C44+1)</f>
        <v>3.8835125802171762</v>
      </c>
      <c r="E117">
        <f>IF(C44&gt;4,1.5,C44/(C44-1))</f>
        <v>1.3503374612124603</v>
      </c>
      <c r="F117">
        <f>IF(C44&gt;4,2.5, (2*C44-3)/(C44-2))</f>
        <v>2.5392606781149678</v>
      </c>
      <c r="G117">
        <f>4/5*(C44+1)-1.2</f>
        <v>2.683512580217176</v>
      </c>
      <c r="H117">
        <f t="shared" si="6"/>
        <v>0.9601545941256</v>
      </c>
    </row>
    <row r="118" spans="1:11" ht="18" x14ac:dyDescent="0.25">
      <c r="A118">
        <f>A117+1</f>
        <v>2022</v>
      </c>
      <c r="B118" s="3">
        <v>2.9134964671111399</v>
      </c>
      <c r="C118" s="2">
        <v>3.8662317315856201</v>
      </c>
      <c r="D118">
        <f>4/5*(C45+1)</f>
        <v>3.8929808800992882</v>
      </c>
      <c r="E118">
        <f>IF(C45&gt;4,1.5,C45/(C45-1))</f>
        <v>1.3488908289393844</v>
      </c>
      <c r="F118">
        <f>IF(C45&gt;4,2.5, (2*C45-3)/(C45-2))</f>
        <v>2.5358407536651089</v>
      </c>
      <c r="G118">
        <f>4/5*(C45+1)-1.2</f>
        <v>2.692980880099288</v>
      </c>
      <c r="H118">
        <f t="shared" si="6"/>
        <v>0.9527352644744802</v>
      </c>
    </row>
    <row r="119" spans="1:11" ht="18" x14ac:dyDescent="0.25">
      <c r="A119">
        <f>A118+1</f>
        <v>2023</v>
      </c>
      <c r="B119" s="3">
        <v>2.9317680246999198</v>
      </c>
      <c r="C119" s="2">
        <v>3.87870404701841</v>
      </c>
      <c r="D119">
        <f>4/5*(C46+1)</f>
        <v>3.9029587944511124</v>
      </c>
      <c r="E119">
        <f>IF(C46&gt;4,1.5,C46/(C46-1))</f>
        <v>1.3473792070998267</v>
      </c>
      <c r="F119">
        <f>IF(C46&gt;4,2.5, (2*C46-3)/(C46-2))</f>
        <v>2.5322833885756419</v>
      </c>
      <c r="G119">
        <f>4/5*(C46+1)-1.2</f>
        <v>2.7029587944511126</v>
      </c>
      <c r="H119">
        <f t="shared" si="6"/>
        <v>0.94693602231849017</v>
      </c>
    </row>
    <row r="125" spans="1:11" x14ac:dyDescent="0.2">
      <c r="A125" t="s">
        <v>0</v>
      </c>
      <c r="B125" s="1" t="s">
        <v>1</v>
      </c>
      <c r="C125" s="1" t="s">
        <v>9</v>
      </c>
      <c r="D125" s="1" t="s">
        <v>10</v>
      </c>
      <c r="E125" s="1" t="s">
        <v>11</v>
      </c>
      <c r="F125" s="1" t="s">
        <v>12</v>
      </c>
    </row>
    <row r="126" spans="1:11" ht="18" x14ac:dyDescent="0.25">
      <c r="A126">
        <v>1979</v>
      </c>
      <c r="B126" s="3">
        <v>4.39961516967292</v>
      </c>
      <c r="C126" s="2">
        <v>5.1083534435221303</v>
      </c>
      <c r="D126" s="3">
        <v>1.65343388960205</v>
      </c>
      <c r="E126" s="3">
        <v>3.4992275931131398</v>
      </c>
      <c r="F126">
        <f>E126/D126</f>
        <v>2.1163395858272489</v>
      </c>
      <c r="G126">
        <f>C126-K126</f>
        <v>4.4233523699275681</v>
      </c>
      <c r="H126">
        <f>C126-B126</f>
        <v>0.70873827384921029</v>
      </c>
      <c r="I126">
        <f>D126/2</f>
        <v>0.82671694480102498</v>
      </c>
      <c r="J126">
        <f>(E126-F126)/2</f>
        <v>0.69144400364294545</v>
      </c>
      <c r="K126">
        <f>E126/C126</f>
        <v>0.68500107359456253</v>
      </c>
    </row>
    <row r="127" spans="1:11" ht="18" x14ac:dyDescent="0.25">
      <c r="A127">
        <f>A126+1</f>
        <v>1980</v>
      </c>
      <c r="B127" s="3">
        <v>4.3394890094276697</v>
      </c>
      <c r="C127" s="2">
        <v>4.97442930507653</v>
      </c>
      <c r="D127" s="3">
        <v>1.68458406161765</v>
      </c>
      <c r="E127" s="3">
        <v>3.6911961040644199</v>
      </c>
      <c r="F127">
        <f t="shared" ref="F127:F170" si="7">E127/D127</f>
        <v>2.19116171651291</v>
      </c>
      <c r="G127">
        <f t="shared" ref="G127:G158" si="8">C127-K127</f>
        <v>4.2323952188151246</v>
      </c>
      <c r="H127">
        <f t="shared" ref="H127:H170" si="9">C127-B127</f>
        <v>0.63494029564886034</v>
      </c>
      <c r="I127">
        <f t="shared" ref="I127:I170" si="10">D127/2</f>
        <v>0.84229203080882498</v>
      </c>
      <c r="J127">
        <f t="shared" ref="J127:J170" si="11">(E127-F127)/2</f>
        <v>0.75001719377575493</v>
      </c>
      <c r="K127">
        <f t="shared" ref="K127:K170" si="12">E127/C127</f>
        <v>0.74203408626140521</v>
      </c>
    </row>
    <row r="128" spans="1:11" ht="18" x14ac:dyDescent="0.25">
      <c r="A128">
        <f>A127+1</f>
        <v>1981</v>
      </c>
      <c r="B128" s="3">
        <v>4.1953441132805098</v>
      </c>
      <c r="C128" s="2">
        <v>4.8667948075829504</v>
      </c>
      <c r="D128" s="3">
        <v>1.70046228652183</v>
      </c>
      <c r="E128" s="3">
        <v>3.7485619006503201</v>
      </c>
      <c r="F128">
        <f t="shared" si="7"/>
        <v>2.2044369524464589</v>
      </c>
      <c r="G128">
        <f t="shared" si="8"/>
        <v>4.0965626427072737</v>
      </c>
      <c r="H128">
        <f t="shared" si="9"/>
        <v>0.67145069430244053</v>
      </c>
      <c r="I128">
        <f t="shared" si="10"/>
        <v>0.85023114326091498</v>
      </c>
      <c r="J128">
        <f t="shared" si="11"/>
        <v>0.77206247410193063</v>
      </c>
      <c r="K128">
        <f t="shared" si="12"/>
        <v>0.77023216487567703</v>
      </c>
    </row>
    <row r="129" spans="1:11" ht="18" x14ac:dyDescent="0.25">
      <c r="A129">
        <f>A128+1</f>
        <v>1982</v>
      </c>
      <c r="B129" s="3">
        <v>4.0345439479535399</v>
      </c>
      <c r="C129" s="2">
        <v>4.7342189857000001</v>
      </c>
      <c r="D129" s="3">
        <v>1.7138300993384701</v>
      </c>
      <c r="E129" s="3">
        <v>3.6958040399925798</v>
      </c>
      <c r="F129">
        <f t="shared" si="7"/>
        <v>2.1564588236716942</v>
      </c>
      <c r="G129">
        <f t="shared" si="8"/>
        <v>3.9535613838535322</v>
      </c>
      <c r="H129">
        <f t="shared" si="9"/>
        <v>0.69967503774646023</v>
      </c>
      <c r="I129">
        <f t="shared" si="10"/>
        <v>0.85691504966923504</v>
      </c>
      <c r="J129">
        <f t="shared" si="11"/>
        <v>0.76967260816044281</v>
      </c>
      <c r="K129">
        <f t="shared" si="12"/>
        <v>0.78065760184646793</v>
      </c>
    </row>
    <row r="130" spans="1:11" ht="18" x14ac:dyDescent="0.25">
      <c r="A130">
        <f>A129+1</f>
        <v>1983</v>
      </c>
      <c r="B130" s="3">
        <v>3.8589534333088502</v>
      </c>
      <c r="C130" s="2">
        <v>4.6052448699865902</v>
      </c>
      <c r="D130" s="3">
        <v>1.72485399242013</v>
      </c>
      <c r="E130" s="3">
        <v>3.58808198375664</v>
      </c>
      <c r="F130">
        <f t="shared" si="7"/>
        <v>2.080223601258115</v>
      </c>
      <c r="G130">
        <f t="shared" si="8"/>
        <v>3.8261154023786954</v>
      </c>
      <c r="H130">
        <f t="shared" si="9"/>
        <v>0.74629143667774001</v>
      </c>
      <c r="I130">
        <f t="shared" si="10"/>
        <v>0.86242699621006502</v>
      </c>
      <c r="J130">
        <f t="shared" si="11"/>
        <v>0.7539291912492625</v>
      </c>
      <c r="K130">
        <f t="shared" si="12"/>
        <v>0.77912946760789459</v>
      </c>
    </row>
    <row r="131" spans="1:11" ht="18" x14ac:dyDescent="0.25">
      <c r="A131">
        <f>A130+1</f>
        <v>1984</v>
      </c>
      <c r="B131" s="3">
        <v>3.7102347632472998</v>
      </c>
      <c r="C131" s="2">
        <v>4.4969501543401904</v>
      </c>
      <c r="D131" s="3">
        <v>1.7382026018124099</v>
      </c>
      <c r="E131" s="3">
        <v>3.7870723929175298</v>
      </c>
      <c r="F131">
        <f t="shared" si="7"/>
        <v>2.1787289864649724</v>
      </c>
      <c r="G131">
        <f t="shared" si="8"/>
        <v>3.6548077549492453</v>
      </c>
      <c r="H131">
        <f t="shared" si="9"/>
        <v>0.78671539109289057</v>
      </c>
      <c r="I131">
        <f t="shared" si="10"/>
        <v>0.86910130090620497</v>
      </c>
      <c r="J131">
        <f t="shared" si="11"/>
        <v>0.80417170322627873</v>
      </c>
      <c r="K131">
        <f t="shared" si="12"/>
        <v>0.84214239939094537</v>
      </c>
    </row>
    <row r="132" spans="1:11" ht="18" x14ac:dyDescent="0.25">
      <c r="A132">
        <f>A131+1</f>
        <v>1985</v>
      </c>
      <c r="B132" s="3">
        <v>3.5686159483082398</v>
      </c>
      <c r="C132" s="2">
        <v>4.3938137723196302</v>
      </c>
      <c r="D132" s="3">
        <v>1.7514175168323201</v>
      </c>
      <c r="E132" s="3">
        <v>3.7753170892471699</v>
      </c>
      <c r="F132">
        <f t="shared" si="7"/>
        <v>2.1555780120752424</v>
      </c>
      <c r="G132">
        <f t="shared" si="8"/>
        <v>3.5345791108437381</v>
      </c>
      <c r="H132">
        <f t="shared" si="9"/>
        <v>0.82519782401139041</v>
      </c>
      <c r="I132">
        <f t="shared" si="10"/>
        <v>0.87570875841616003</v>
      </c>
      <c r="J132">
        <f t="shared" si="11"/>
        <v>0.80986953858596378</v>
      </c>
      <c r="K132">
        <f t="shared" si="12"/>
        <v>0.85923466147589211</v>
      </c>
    </row>
    <row r="133" spans="1:11" ht="18" x14ac:dyDescent="0.25">
      <c r="A133">
        <f>A132+1</f>
        <v>1986</v>
      </c>
      <c r="B133" s="3">
        <v>3.4469075258534501</v>
      </c>
      <c r="C133" s="2">
        <v>4.3103676446894603</v>
      </c>
      <c r="D133" s="3">
        <v>1.76310980034288</v>
      </c>
      <c r="E133" s="3">
        <v>3.9695479251244801</v>
      </c>
      <c r="F133">
        <f t="shared" si="7"/>
        <v>2.2514468040234954</v>
      </c>
      <c r="G133">
        <f t="shared" si="8"/>
        <v>3.3894374010674073</v>
      </c>
      <c r="H133">
        <f t="shared" si="9"/>
        <v>0.86346011883601026</v>
      </c>
      <c r="I133">
        <f t="shared" si="10"/>
        <v>0.88155490017144</v>
      </c>
      <c r="J133">
        <f t="shared" si="11"/>
        <v>0.85905056055049234</v>
      </c>
      <c r="K133">
        <f t="shared" si="12"/>
        <v>0.92093024362205311</v>
      </c>
    </row>
    <row r="134" spans="1:11" ht="18" x14ac:dyDescent="0.25">
      <c r="A134">
        <f>A133+1</f>
        <v>1987</v>
      </c>
      <c r="B134" s="3">
        <v>3.3398671044112702</v>
      </c>
      <c r="C134" s="2">
        <v>4.2361599530601799</v>
      </c>
      <c r="D134" s="3">
        <v>1.77413021531309</v>
      </c>
      <c r="E134" s="3">
        <v>4.0780697183726797</v>
      </c>
      <c r="F134">
        <f t="shared" si="7"/>
        <v>2.2986304405243452</v>
      </c>
      <c r="G134">
        <f t="shared" si="8"/>
        <v>3.2734791847320852</v>
      </c>
      <c r="H134">
        <f t="shared" si="9"/>
        <v>0.89629284864890968</v>
      </c>
      <c r="I134">
        <f t="shared" si="10"/>
        <v>0.887065107656545</v>
      </c>
      <c r="J134">
        <f t="shared" si="11"/>
        <v>0.88971963892416728</v>
      </c>
      <c r="K134">
        <f t="shared" si="12"/>
        <v>0.96268076832809479</v>
      </c>
    </row>
    <row r="135" spans="1:11" ht="18" x14ac:dyDescent="0.25">
      <c r="A135">
        <f>A134+1</f>
        <v>1988</v>
      </c>
      <c r="B135" s="3">
        <v>3.22928838546258</v>
      </c>
      <c r="C135" s="2">
        <v>4.1585518717451597</v>
      </c>
      <c r="D135" s="3">
        <v>1.78677595038304</v>
      </c>
      <c r="E135" s="3">
        <v>4.0409131182017202</v>
      </c>
      <c r="F135">
        <f t="shared" si="7"/>
        <v>2.2615667718918253</v>
      </c>
      <c r="G135">
        <f t="shared" si="8"/>
        <v>3.1868402656792894</v>
      </c>
      <c r="H135">
        <f t="shared" si="9"/>
        <v>0.92926348628257971</v>
      </c>
      <c r="I135">
        <f t="shared" si="10"/>
        <v>0.89338797519152002</v>
      </c>
      <c r="J135">
        <f t="shared" si="11"/>
        <v>0.88967317315494743</v>
      </c>
      <c r="K135">
        <f t="shared" si="12"/>
        <v>0.97171160606587026</v>
      </c>
    </row>
    <row r="136" spans="1:11" ht="18" x14ac:dyDescent="0.25">
      <c r="A136">
        <f>A135+1</f>
        <v>1989</v>
      </c>
      <c r="B136" s="3">
        <v>3.1193027877972099</v>
      </c>
      <c r="C136" s="2">
        <v>4.0825834846175999</v>
      </c>
      <c r="D136" s="3">
        <v>1.79917524044739</v>
      </c>
      <c r="E136" s="3">
        <v>4.0049763833442498</v>
      </c>
      <c r="F136">
        <f t="shared" si="7"/>
        <v>2.2260068354144074</v>
      </c>
      <c r="G136">
        <f t="shared" si="8"/>
        <v>3.101592796139522</v>
      </c>
      <c r="H136">
        <f t="shared" si="9"/>
        <v>0.96328069682038997</v>
      </c>
      <c r="I136">
        <f t="shared" si="10"/>
        <v>0.89958762022369498</v>
      </c>
      <c r="J136">
        <f t="shared" si="11"/>
        <v>0.8894847739649212</v>
      </c>
      <c r="K136">
        <f t="shared" si="12"/>
        <v>0.98099068847807791</v>
      </c>
    </row>
    <row r="137" spans="1:11" ht="18" x14ac:dyDescent="0.25">
      <c r="A137">
        <f>A136+1</f>
        <v>1990</v>
      </c>
      <c r="B137" s="3">
        <v>3.0232010256999899</v>
      </c>
      <c r="C137" s="2">
        <v>4.0151049743287803</v>
      </c>
      <c r="D137" s="3">
        <v>1.80959356229014</v>
      </c>
      <c r="E137" s="3">
        <v>3.9508871160981598</v>
      </c>
      <c r="F137">
        <f t="shared" si="7"/>
        <v>2.1833008242459124</v>
      </c>
      <c r="G137">
        <f t="shared" si="8"/>
        <v>3.0310990413933299</v>
      </c>
      <c r="H137">
        <f t="shared" si="9"/>
        <v>0.99190394862879039</v>
      </c>
      <c r="I137">
        <f t="shared" si="10"/>
        <v>0.90479678114507001</v>
      </c>
      <c r="J137">
        <f t="shared" si="11"/>
        <v>0.88379314592612368</v>
      </c>
      <c r="K137">
        <f t="shared" si="12"/>
        <v>0.98400593293545058</v>
      </c>
    </row>
    <row r="138" spans="1:11" ht="18" x14ac:dyDescent="0.25">
      <c r="A138">
        <f>A137+1</f>
        <v>1991</v>
      </c>
      <c r="B138" s="3">
        <v>2.9452565555936498</v>
      </c>
      <c r="C138" s="2">
        <v>3.9626566639624801</v>
      </c>
      <c r="D138" s="3">
        <v>1.81635790522197</v>
      </c>
      <c r="E138" s="3">
        <v>3.9740655652233299</v>
      </c>
      <c r="F138">
        <f t="shared" si="7"/>
        <v>2.1879308883992632</v>
      </c>
      <c r="G138">
        <f t="shared" si="8"/>
        <v>2.959777559808793</v>
      </c>
      <c r="H138">
        <f t="shared" si="9"/>
        <v>1.0174001083688302</v>
      </c>
      <c r="I138">
        <f t="shared" si="10"/>
        <v>0.90817895261098502</v>
      </c>
      <c r="J138">
        <f t="shared" si="11"/>
        <v>0.89306733841203334</v>
      </c>
      <c r="K138">
        <f t="shared" si="12"/>
        <v>1.0028791041536871</v>
      </c>
    </row>
    <row r="139" spans="1:11" ht="18" x14ac:dyDescent="0.25">
      <c r="A139">
        <f>A138+1</f>
        <v>1992</v>
      </c>
      <c r="B139" s="3">
        <v>2.8787325349992798</v>
      </c>
      <c r="C139" s="2">
        <v>3.9161490614352399</v>
      </c>
      <c r="D139" s="3">
        <v>1.82260588324258</v>
      </c>
      <c r="E139" s="3">
        <v>3.9441777514741001</v>
      </c>
      <c r="F139">
        <f t="shared" si="7"/>
        <v>2.1640321628157224</v>
      </c>
      <c r="G139">
        <f t="shared" si="8"/>
        <v>2.9089918542913962</v>
      </c>
      <c r="H139">
        <f t="shared" si="9"/>
        <v>1.0374165264359601</v>
      </c>
      <c r="I139">
        <f t="shared" si="10"/>
        <v>0.91130294162129</v>
      </c>
      <c r="J139">
        <f t="shared" si="11"/>
        <v>0.89007279432918884</v>
      </c>
      <c r="K139">
        <f t="shared" si="12"/>
        <v>1.0071572071438435</v>
      </c>
    </row>
    <row r="140" spans="1:11" ht="18" x14ac:dyDescent="0.25">
      <c r="A140">
        <f>A139+1</f>
        <v>1993</v>
      </c>
      <c r="B140" s="3">
        <v>2.82681084280842</v>
      </c>
      <c r="C140" s="2">
        <v>3.87902022968427</v>
      </c>
      <c r="D140" s="3">
        <v>1.8284649039376</v>
      </c>
      <c r="E140" s="3">
        <v>4.0851658274882396</v>
      </c>
      <c r="F140">
        <f t="shared" si="7"/>
        <v>2.2342052170051683</v>
      </c>
      <c r="G140">
        <f t="shared" si="8"/>
        <v>2.8258765012173654</v>
      </c>
      <c r="H140">
        <f t="shared" si="9"/>
        <v>1.05220938687585</v>
      </c>
      <c r="I140">
        <f t="shared" si="10"/>
        <v>0.91423245196879999</v>
      </c>
      <c r="J140">
        <f t="shared" si="11"/>
        <v>0.92548030524153568</v>
      </c>
      <c r="K140">
        <f t="shared" si="12"/>
        <v>1.0531437284669043</v>
      </c>
    </row>
    <row r="141" spans="1:11" ht="18" x14ac:dyDescent="0.25">
      <c r="A141">
        <f>A140+1</f>
        <v>1994</v>
      </c>
      <c r="B141" s="3">
        <v>2.78769977055804</v>
      </c>
      <c r="C141" s="2">
        <v>3.8500213488093902</v>
      </c>
      <c r="D141" s="3">
        <v>1.8328846633661999</v>
      </c>
      <c r="E141" s="3">
        <v>4.0922840743341</v>
      </c>
      <c r="F141">
        <f t="shared" si="7"/>
        <v>2.2327013565700207</v>
      </c>
      <c r="G141">
        <f t="shared" si="8"/>
        <v>2.787096314484677</v>
      </c>
      <c r="H141">
        <f t="shared" si="9"/>
        <v>1.0623215782513502</v>
      </c>
      <c r="I141">
        <f t="shared" si="10"/>
        <v>0.91644233168309996</v>
      </c>
      <c r="J141">
        <f t="shared" si="11"/>
        <v>0.92979135888203968</v>
      </c>
      <c r="K141">
        <f t="shared" si="12"/>
        <v>1.0629250343247132</v>
      </c>
    </row>
    <row r="142" spans="1:11" ht="18" x14ac:dyDescent="0.25">
      <c r="A142">
        <f>A141+1</f>
        <v>1995</v>
      </c>
      <c r="B142" s="3">
        <v>2.75912736002801</v>
      </c>
      <c r="C142" s="2">
        <v>3.8290162752857899</v>
      </c>
      <c r="D142" s="3">
        <v>1.83664135259701</v>
      </c>
      <c r="E142" s="3">
        <v>4.1311755519641302</v>
      </c>
      <c r="F142">
        <f t="shared" si="7"/>
        <v>2.2493098862892582</v>
      </c>
      <c r="G142">
        <f t="shared" si="8"/>
        <v>2.7501032451614176</v>
      </c>
      <c r="H142">
        <f t="shared" si="9"/>
        <v>1.06988891525778</v>
      </c>
      <c r="I142">
        <f t="shared" si="10"/>
        <v>0.918320676298505</v>
      </c>
      <c r="J142">
        <f t="shared" si="11"/>
        <v>0.94093283283743601</v>
      </c>
      <c r="K142">
        <f t="shared" si="12"/>
        <v>1.0789130301243726</v>
      </c>
    </row>
    <row r="143" spans="1:11" ht="18" x14ac:dyDescent="0.25">
      <c r="A143">
        <f>A142+1</f>
        <v>1996</v>
      </c>
      <c r="B143" s="3">
        <v>2.7423538239690899</v>
      </c>
      <c r="C143" s="2">
        <v>3.81412793456593</v>
      </c>
      <c r="D143" s="3">
        <v>1.84492787819001</v>
      </c>
      <c r="E143" s="3">
        <v>4.3730524291445798</v>
      </c>
      <c r="F143">
        <f t="shared" si="7"/>
        <v>2.3703107752021282</v>
      </c>
      <c r="G143">
        <f t="shared" si="8"/>
        <v>2.6675873611590082</v>
      </c>
      <c r="H143">
        <f t="shared" si="9"/>
        <v>1.0717741105968401</v>
      </c>
      <c r="I143">
        <f t="shared" si="10"/>
        <v>0.92246393909500501</v>
      </c>
      <c r="J143">
        <f t="shared" si="11"/>
        <v>1.0013708269712258</v>
      </c>
      <c r="K143">
        <f t="shared" si="12"/>
        <v>1.1465405734069218</v>
      </c>
    </row>
    <row r="144" spans="1:11" ht="18" x14ac:dyDescent="0.25">
      <c r="A144">
        <f>A143+1</f>
        <v>1997</v>
      </c>
      <c r="B144" s="3">
        <v>2.7314661069140902</v>
      </c>
      <c r="C144" s="2">
        <v>3.8056132146874999</v>
      </c>
      <c r="D144" s="3">
        <v>1.84813148657176</v>
      </c>
      <c r="E144" s="3">
        <v>4.5150732153983801</v>
      </c>
      <c r="F144">
        <f t="shared" si="7"/>
        <v>2.4430476122528133</v>
      </c>
      <c r="G144">
        <f t="shared" si="8"/>
        <v>2.6191885938214674</v>
      </c>
      <c r="H144">
        <f t="shared" si="9"/>
        <v>1.0741471077734097</v>
      </c>
      <c r="I144">
        <f t="shared" si="10"/>
        <v>0.92406574328587998</v>
      </c>
      <c r="J144">
        <f t="shared" si="11"/>
        <v>1.0360128015727834</v>
      </c>
      <c r="K144">
        <f t="shared" si="12"/>
        <v>1.1864246208660325</v>
      </c>
    </row>
    <row r="145" spans="1:11" ht="18" x14ac:dyDescent="0.25">
      <c r="A145">
        <f>A144+1</f>
        <v>1998</v>
      </c>
      <c r="B145" s="3">
        <v>2.7204337892933399</v>
      </c>
      <c r="C145" s="2">
        <v>3.7992046392921499</v>
      </c>
      <c r="D145" s="3">
        <v>1.8459075541619501</v>
      </c>
      <c r="E145" s="3">
        <v>4.4597795322742302</v>
      </c>
      <c r="F145">
        <f t="shared" si="7"/>
        <v>2.4160362322689499</v>
      </c>
      <c r="G145">
        <f t="shared" si="8"/>
        <v>2.6253327488047882</v>
      </c>
      <c r="H145">
        <f t="shared" si="9"/>
        <v>1.07877084999881</v>
      </c>
      <c r="I145">
        <f t="shared" si="10"/>
        <v>0.92295377708097504</v>
      </c>
      <c r="J145">
        <f t="shared" si="11"/>
        <v>1.0218716500026401</v>
      </c>
      <c r="K145">
        <f t="shared" si="12"/>
        <v>1.1738718904873615</v>
      </c>
    </row>
    <row r="146" spans="1:11" ht="18" x14ac:dyDescent="0.25">
      <c r="A146">
        <f>A145+1</f>
        <v>1999</v>
      </c>
      <c r="B146" s="3">
        <v>2.71712310109648</v>
      </c>
      <c r="C146" s="2">
        <v>3.79898305666726</v>
      </c>
      <c r="D146" s="3">
        <v>1.8417946118950099</v>
      </c>
      <c r="E146" s="3">
        <v>4.3977760807296704</v>
      </c>
      <c r="F146">
        <f t="shared" si="7"/>
        <v>2.3877668293343679</v>
      </c>
      <c r="G146">
        <f t="shared" si="8"/>
        <v>2.6413637635220795</v>
      </c>
      <c r="H146">
        <f t="shared" si="9"/>
        <v>1.08185995557078</v>
      </c>
      <c r="I146">
        <f t="shared" si="10"/>
        <v>0.92089730594750496</v>
      </c>
      <c r="J146">
        <f t="shared" si="11"/>
        <v>1.0050046256976513</v>
      </c>
      <c r="K146">
        <f t="shared" si="12"/>
        <v>1.1576192931451805</v>
      </c>
    </row>
    <row r="147" spans="1:11" ht="18" x14ac:dyDescent="0.25">
      <c r="A147">
        <f>A146+1</f>
        <v>2000</v>
      </c>
      <c r="B147" s="3">
        <v>2.7240275579977902</v>
      </c>
      <c r="C147" s="2">
        <v>3.8087647878042499</v>
      </c>
      <c r="D147" s="3">
        <v>1.83240556474772</v>
      </c>
      <c r="E147" s="3">
        <v>4.3091483464900504</v>
      </c>
      <c r="F147">
        <f t="shared" si="7"/>
        <v>2.351634610476268</v>
      </c>
      <c r="G147">
        <f t="shared" si="8"/>
        <v>2.677387927703033</v>
      </c>
      <c r="H147">
        <f t="shared" si="9"/>
        <v>1.0847372298064597</v>
      </c>
      <c r="I147">
        <f t="shared" si="10"/>
        <v>0.91620278237385999</v>
      </c>
      <c r="J147">
        <f t="shared" si="11"/>
        <v>0.97875686800689121</v>
      </c>
      <c r="K147">
        <f t="shared" si="12"/>
        <v>1.1313768601012171</v>
      </c>
    </row>
    <row r="148" spans="1:11" ht="18" x14ac:dyDescent="0.25">
      <c r="A148">
        <f>A147+1</f>
        <v>2001</v>
      </c>
      <c r="B148" s="3">
        <v>2.7323813291221501</v>
      </c>
      <c r="C148" s="2">
        <v>3.8174844566089301</v>
      </c>
      <c r="D148" s="3">
        <v>1.82438446796955</v>
      </c>
      <c r="E148" s="3">
        <v>4.2346499227205303</v>
      </c>
      <c r="F148">
        <f t="shared" si="7"/>
        <v>2.3211389907487465</v>
      </c>
      <c r="G148">
        <f t="shared" si="8"/>
        <v>2.7082068758215634</v>
      </c>
      <c r="H148">
        <f t="shared" si="9"/>
        <v>1.08510312748678</v>
      </c>
      <c r="I148">
        <f t="shared" si="10"/>
        <v>0.912192233984775</v>
      </c>
      <c r="J148">
        <f t="shared" si="11"/>
        <v>0.9567554659858919</v>
      </c>
      <c r="K148">
        <f t="shared" si="12"/>
        <v>1.1092775807873669</v>
      </c>
    </row>
    <row r="149" spans="1:11" ht="18" x14ac:dyDescent="0.25">
      <c r="A149">
        <f>A148+1</f>
        <v>2002</v>
      </c>
      <c r="B149" s="3">
        <v>2.7419102312194199</v>
      </c>
      <c r="C149" s="2">
        <v>3.8265504484156998</v>
      </c>
      <c r="D149" s="3">
        <v>1.81707714561791</v>
      </c>
      <c r="E149" s="3">
        <v>4.17053247578046</v>
      </c>
      <c r="F149">
        <f t="shared" si="7"/>
        <v>2.2951873484503271</v>
      </c>
      <c r="G149">
        <f t="shared" si="8"/>
        <v>2.7366569445923856</v>
      </c>
      <c r="H149">
        <f t="shared" si="9"/>
        <v>1.0846402171962799</v>
      </c>
      <c r="I149">
        <f t="shared" si="10"/>
        <v>0.908538572808955</v>
      </c>
      <c r="J149">
        <f t="shared" si="11"/>
        <v>0.93767256366506646</v>
      </c>
      <c r="K149">
        <f t="shared" si="12"/>
        <v>1.089893503823314</v>
      </c>
    </row>
    <row r="150" spans="1:11" ht="18" x14ac:dyDescent="0.25">
      <c r="A150">
        <f>A149+1</f>
        <v>2003</v>
      </c>
      <c r="B150" s="3">
        <v>2.7527163910414698</v>
      </c>
      <c r="C150" s="2">
        <v>3.8368091504942599</v>
      </c>
      <c r="D150" s="3">
        <v>1.8102712488136701</v>
      </c>
      <c r="E150" s="3">
        <v>4.1209465934747502</v>
      </c>
      <c r="F150">
        <f t="shared" si="7"/>
        <v>2.2764249259194393</v>
      </c>
      <c r="G150">
        <f t="shared" si="8"/>
        <v>2.7627534881364157</v>
      </c>
      <c r="H150">
        <f t="shared" si="9"/>
        <v>1.08409275945279</v>
      </c>
      <c r="I150">
        <f t="shared" si="10"/>
        <v>0.90513562440683504</v>
      </c>
      <c r="J150">
        <f t="shared" si="11"/>
        <v>0.92226083377765544</v>
      </c>
      <c r="K150">
        <f t="shared" si="12"/>
        <v>1.0740556623578443</v>
      </c>
    </row>
    <row r="151" spans="1:11" ht="18" x14ac:dyDescent="0.25">
      <c r="A151">
        <f>A150+1</f>
        <v>2004</v>
      </c>
      <c r="B151" s="3">
        <v>2.7663430796201101</v>
      </c>
      <c r="C151" s="2">
        <v>3.8492041250948699</v>
      </c>
      <c r="D151" s="3">
        <v>1.8029366023973801</v>
      </c>
      <c r="E151" s="3">
        <v>4.0725771858794797</v>
      </c>
      <c r="F151">
        <f t="shared" si="7"/>
        <v>2.2588576772273297</v>
      </c>
      <c r="G151">
        <f t="shared" si="8"/>
        <v>2.7911731520611642</v>
      </c>
      <c r="H151">
        <f t="shared" si="9"/>
        <v>1.0828610454747598</v>
      </c>
      <c r="I151">
        <f t="shared" si="10"/>
        <v>0.90146830119869004</v>
      </c>
      <c r="J151">
        <f t="shared" si="11"/>
        <v>0.90685975432607502</v>
      </c>
      <c r="K151">
        <f t="shared" si="12"/>
        <v>1.0580309730337059</v>
      </c>
    </row>
    <row r="152" spans="1:11" ht="18" x14ac:dyDescent="0.25">
      <c r="A152">
        <f>A151+1</f>
        <v>2005</v>
      </c>
      <c r="B152" s="3">
        <v>2.7783984938345299</v>
      </c>
      <c r="C152" s="2">
        <v>3.86025899963288</v>
      </c>
      <c r="D152" s="3">
        <v>1.79760040650442</v>
      </c>
      <c r="E152" s="3">
        <v>4.06432418105571</v>
      </c>
      <c r="F152">
        <f t="shared" si="7"/>
        <v>2.2609719970853357</v>
      </c>
      <c r="G152">
        <f t="shared" si="8"/>
        <v>2.8073959193467548</v>
      </c>
      <c r="H152">
        <f t="shared" si="9"/>
        <v>1.0818605057983501</v>
      </c>
      <c r="I152">
        <f t="shared" si="10"/>
        <v>0.89880020325220999</v>
      </c>
      <c r="J152">
        <f t="shared" si="11"/>
        <v>0.90167609198518717</v>
      </c>
      <c r="K152">
        <f t="shared" si="12"/>
        <v>1.0528630802861252</v>
      </c>
    </row>
    <row r="153" spans="1:11" ht="18" x14ac:dyDescent="0.25">
      <c r="A153">
        <f>A152+1</f>
        <v>2006</v>
      </c>
      <c r="B153" s="3">
        <v>2.79348032915563</v>
      </c>
      <c r="C153" s="2">
        <v>3.87070996465002</v>
      </c>
      <c r="D153" s="3">
        <v>1.79691118488909</v>
      </c>
      <c r="E153" s="3">
        <v>4.35367795425163</v>
      </c>
      <c r="F153">
        <f t="shared" si="7"/>
        <v>2.4228676357871022</v>
      </c>
      <c r="G153">
        <f t="shared" si="8"/>
        <v>2.7459349249254204</v>
      </c>
      <c r="H153">
        <f t="shared" si="9"/>
        <v>1.07722963549439</v>
      </c>
      <c r="I153">
        <f t="shared" si="10"/>
        <v>0.89845559244454498</v>
      </c>
      <c r="J153">
        <f t="shared" si="11"/>
        <v>0.96540515923226389</v>
      </c>
      <c r="K153">
        <f t="shared" si="12"/>
        <v>1.1247750397245997</v>
      </c>
    </row>
    <row r="154" spans="1:11" ht="18" x14ac:dyDescent="0.25">
      <c r="A154">
        <f>A153+1</f>
        <v>2007</v>
      </c>
      <c r="B154" s="3">
        <v>2.80609836030981</v>
      </c>
      <c r="C154" s="2">
        <v>3.8787068217815599</v>
      </c>
      <c r="D154" s="3">
        <v>1.7952821419418299</v>
      </c>
      <c r="E154" s="3">
        <v>4.4253552987667604</v>
      </c>
      <c r="F154">
        <f t="shared" si="7"/>
        <v>2.4649915438807661</v>
      </c>
      <c r="G154">
        <f t="shared" si="8"/>
        <v>2.7377710661025279</v>
      </c>
      <c r="H154">
        <f t="shared" si="9"/>
        <v>1.0726084614717499</v>
      </c>
      <c r="I154">
        <f t="shared" si="10"/>
        <v>0.89764107097091494</v>
      </c>
      <c r="J154">
        <f t="shared" si="11"/>
        <v>0.98018187744299712</v>
      </c>
      <c r="K154">
        <f t="shared" si="12"/>
        <v>1.140935755679032</v>
      </c>
    </row>
    <row r="155" spans="1:11" ht="18" x14ac:dyDescent="0.25">
      <c r="A155">
        <f>A154+1</f>
        <v>2008</v>
      </c>
      <c r="B155" s="3">
        <v>2.8222920646160401</v>
      </c>
      <c r="C155" s="2">
        <v>3.8882292119444499</v>
      </c>
      <c r="D155" s="3">
        <v>1.79846724256215</v>
      </c>
      <c r="E155" s="3">
        <v>4.4253552987667604</v>
      </c>
      <c r="F155">
        <f t="shared" si="7"/>
        <v>2.4606260231141421</v>
      </c>
      <c r="G155">
        <f t="shared" si="8"/>
        <v>2.7500876422107816</v>
      </c>
      <c r="H155">
        <f t="shared" si="9"/>
        <v>1.0659371473284098</v>
      </c>
      <c r="I155">
        <f t="shared" si="10"/>
        <v>0.89923362128107498</v>
      </c>
      <c r="J155">
        <f t="shared" si="11"/>
        <v>0.98236463782630912</v>
      </c>
      <c r="K155">
        <f t="shared" si="12"/>
        <v>1.1381415697336683</v>
      </c>
    </row>
    <row r="156" spans="1:11" ht="18" x14ac:dyDescent="0.25">
      <c r="A156">
        <f>A155+1</f>
        <v>2009</v>
      </c>
      <c r="B156" s="3">
        <v>2.8354615158787002</v>
      </c>
      <c r="C156" s="2">
        <v>3.8933878470495</v>
      </c>
      <c r="D156" s="3">
        <v>1.80903396271473</v>
      </c>
      <c r="E156" s="3">
        <v>5.9884230719025604</v>
      </c>
      <c r="F156">
        <f t="shared" si="7"/>
        <v>3.3102878084809544</v>
      </c>
      <c r="G156">
        <f t="shared" ref="G156:G169" si="13">C156-(D156/2)</f>
        <v>2.9888708656921352</v>
      </c>
      <c r="H156">
        <f t="shared" si="9"/>
        <v>1.0579263311707998</v>
      </c>
      <c r="I156">
        <f t="shared" si="10"/>
        <v>0.90451698135736502</v>
      </c>
      <c r="J156">
        <f t="shared" si="11"/>
        <v>1.339067631710803</v>
      </c>
      <c r="K156">
        <f t="shared" si="12"/>
        <v>1.5381008281619635</v>
      </c>
    </row>
    <row r="157" spans="1:11" ht="18" x14ac:dyDescent="0.25">
      <c r="A157">
        <f>A156+1</f>
        <v>2010</v>
      </c>
      <c r="B157" s="3">
        <v>2.8442819376127901</v>
      </c>
      <c r="C157" s="2">
        <v>3.89228199371993</v>
      </c>
      <c r="D157" s="3">
        <v>1.8242043145495901</v>
      </c>
      <c r="E157" s="3">
        <v>7.8946009635539696</v>
      </c>
      <c r="F157">
        <f t="shared" si="7"/>
        <v>4.3276955879271704</v>
      </c>
      <c r="G157">
        <f t="shared" si="13"/>
        <v>2.9801798364451351</v>
      </c>
      <c r="H157">
        <f t="shared" si="9"/>
        <v>1.0480000561071399</v>
      </c>
      <c r="I157">
        <f t="shared" si="10"/>
        <v>0.91210215727479504</v>
      </c>
      <c r="J157">
        <f t="shared" si="11"/>
        <v>1.7834526878133996</v>
      </c>
      <c r="K157">
        <f t="shared" si="12"/>
        <v>2.028270556011011</v>
      </c>
    </row>
    <row r="158" spans="1:11" ht="18" x14ac:dyDescent="0.25">
      <c r="A158">
        <f>A157+1</f>
        <v>2011</v>
      </c>
      <c r="B158" s="3">
        <v>2.8456458078251501</v>
      </c>
      <c r="C158" s="2">
        <v>3.8760996031474901</v>
      </c>
      <c r="D158" s="3">
        <v>1.8548690996294901</v>
      </c>
      <c r="E158" s="3">
        <v>11.081775513397501</v>
      </c>
      <c r="F158">
        <f t="shared" si="7"/>
        <v>5.9744245648445409</v>
      </c>
      <c r="G158">
        <f t="shared" si="13"/>
        <v>2.948665053332745</v>
      </c>
      <c r="H158">
        <f t="shared" si="9"/>
        <v>1.03045379532234</v>
      </c>
      <c r="I158">
        <f t="shared" si="10"/>
        <v>0.92743454981474505</v>
      </c>
      <c r="J158">
        <f t="shared" si="11"/>
        <v>2.55367547427648</v>
      </c>
      <c r="K158">
        <f t="shared" si="12"/>
        <v>2.8590017409250321</v>
      </c>
    </row>
    <row r="159" spans="1:11" ht="18" x14ac:dyDescent="0.25">
      <c r="A159">
        <f>A158+1</f>
        <v>2012</v>
      </c>
      <c r="B159" s="3">
        <v>2.8519275147720098</v>
      </c>
      <c r="C159" s="2">
        <v>3.8727445310517599</v>
      </c>
      <c r="D159" s="3">
        <v>1.86681466569994</v>
      </c>
      <c r="E159" s="3">
        <v>11.9177544311513</v>
      </c>
      <c r="F159">
        <f t="shared" si="7"/>
        <v>6.3840051453007414</v>
      </c>
      <c r="G159">
        <f t="shared" si="13"/>
        <v>2.9393371982017897</v>
      </c>
      <c r="H159">
        <f t="shared" si="9"/>
        <v>1.0208170162797501</v>
      </c>
      <c r="I159">
        <f t="shared" si="10"/>
        <v>0.93340733284997002</v>
      </c>
      <c r="J159">
        <f t="shared" si="11"/>
        <v>2.7668746429252793</v>
      </c>
      <c r="K159">
        <f t="shared" si="12"/>
        <v>3.077340716795145</v>
      </c>
    </row>
    <row r="160" spans="1:11" ht="18" x14ac:dyDescent="0.25">
      <c r="A160">
        <f>A159+1</f>
        <v>2013</v>
      </c>
      <c r="B160" s="3">
        <v>2.8579757333349001</v>
      </c>
      <c r="C160" s="2">
        <v>3.8716381964832198</v>
      </c>
      <c r="D160" s="3">
        <v>1.8736269135380399</v>
      </c>
      <c r="E160" s="3">
        <v>12.788050605769399</v>
      </c>
      <c r="F160">
        <f t="shared" si="7"/>
        <v>6.8252919048975675</v>
      </c>
      <c r="G160">
        <f t="shared" si="13"/>
        <v>2.9348247397142</v>
      </c>
      <c r="H160">
        <f t="shared" si="9"/>
        <v>1.0136624631483198</v>
      </c>
      <c r="I160">
        <f t="shared" si="10"/>
        <v>0.93681345676901995</v>
      </c>
      <c r="J160">
        <f t="shared" si="11"/>
        <v>2.9813793504359158</v>
      </c>
      <c r="K160">
        <f t="shared" si="12"/>
        <v>3.303007656393449</v>
      </c>
    </row>
    <row r="161" spans="1:11" ht="18" x14ac:dyDescent="0.25">
      <c r="A161">
        <f>A160+1</f>
        <v>2014</v>
      </c>
      <c r="B161" s="3">
        <v>2.86239174814177</v>
      </c>
      <c r="C161" s="2">
        <v>3.8708746153921401</v>
      </c>
      <c r="D161" s="3">
        <v>1.87785953423854</v>
      </c>
      <c r="E161" s="3">
        <v>13.2118331287441</v>
      </c>
      <c r="F161">
        <f t="shared" si="7"/>
        <v>7.0355811432410542</v>
      </c>
      <c r="G161">
        <f t="shared" si="13"/>
        <v>2.9319448482728703</v>
      </c>
      <c r="H161">
        <f t="shared" si="9"/>
        <v>1.0084828672503701</v>
      </c>
      <c r="I161">
        <f t="shared" si="10"/>
        <v>0.93892976711927001</v>
      </c>
      <c r="J161">
        <f t="shared" si="11"/>
        <v>3.088125992751523</v>
      </c>
      <c r="K161">
        <f t="shared" si="12"/>
        <v>3.4131390038335487</v>
      </c>
    </row>
    <row r="162" spans="1:11" ht="18" x14ac:dyDescent="0.25">
      <c r="A162">
        <f>A161+1</f>
        <v>2015</v>
      </c>
      <c r="B162" s="3">
        <v>2.8663947498345999</v>
      </c>
      <c r="C162" s="2">
        <v>3.8697283397323301</v>
      </c>
      <c r="D162" s="3">
        <v>1.8815796086432699</v>
      </c>
      <c r="E162" s="3">
        <v>13.668107955214399</v>
      </c>
      <c r="F162">
        <f t="shared" si="7"/>
        <v>7.2641667099432015</v>
      </c>
      <c r="G162">
        <f t="shared" si="13"/>
        <v>2.9289385354106949</v>
      </c>
      <c r="H162">
        <f t="shared" si="9"/>
        <v>1.0033335898977302</v>
      </c>
      <c r="I162">
        <f t="shared" si="10"/>
        <v>0.94078980432163495</v>
      </c>
      <c r="J162">
        <f t="shared" si="11"/>
        <v>3.2019706226355988</v>
      </c>
      <c r="K162">
        <f t="shared" si="12"/>
        <v>3.5320587791337892</v>
      </c>
    </row>
    <row r="163" spans="1:11" ht="18" x14ac:dyDescent="0.25">
      <c r="A163">
        <f>A162+1</f>
        <v>2016</v>
      </c>
      <c r="B163" s="3">
        <v>2.86987967180491</v>
      </c>
      <c r="C163" s="2">
        <v>3.8672647159517499</v>
      </c>
      <c r="D163" s="3">
        <v>1.8886393489564299</v>
      </c>
      <c r="E163" s="3">
        <v>15.1144332304447</v>
      </c>
      <c r="F163">
        <f t="shared" si="7"/>
        <v>8.0028160160891488</v>
      </c>
      <c r="G163">
        <f t="shared" si="13"/>
        <v>2.9229450414735352</v>
      </c>
      <c r="H163">
        <f t="shared" si="9"/>
        <v>0.99738504414683993</v>
      </c>
      <c r="I163">
        <f t="shared" si="10"/>
        <v>0.94431967447821497</v>
      </c>
      <c r="J163">
        <f t="shared" si="11"/>
        <v>3.5558086071777755</v>
      </c>
      <c r="K163">
        <f t="shared" si="12"/>
        <v>3.9083006570769427</v>
      </c>
    </row>
    <row r="164" spans="1:11" ht="18" x14ac:dyDescent="0.25">
      <c r="A164">
        <f>A163+1</f>
        <v>2017</v>
      </c>
      <c r="B164" s="3">
        <v>2.8732838635782998</v>
      </c>
      <c r="C164" s="2">
        <v>3.8640605696580299</v>
      </c>
      <c r="D164" s="3">
        <v>1.8943727501144401</v>
      </c>
      <c r="E164" s="3">
        <v>16.061752513001402</v>
      </c>
      <c r="F164">
        <f t="shared" si="7"/>
        <v>8.4786653059864285</v>
      </c>
      <c r="G164">
        <f t="shared" si="13"/>
        <v>2.9168741946008101</v>
      </c>
      <c r="H164">
        <f t="shared" si="9"/>
        <v>0.99077670607973012</v>
      </c>
      <c r="I164">
        <f t="shared" si="10"/>
        <v>0.94718637505722003</v>
      </c>
      <c r="J164">
        <f t="shared" si="11"/>
        <v>3.7915436035074865</v>
      </c>
      <c r="K164">
        <f t="shared" si="12"/>
        <v>4.1567030908169409</v>
      </c>
    </row>
    <row r="165" spans="1:11" ht="18" x14ac:dyDescent="0.25">
      <c r="A165">
        <f>A164+1</f>
        <v>2018</v>
      </c>
      <c r="B165" s="3">
        <v>2.8773625023689</v>
      </c>
      <c r="C165" s="2">
        <v>3.8607332336612701</v>
      </c>
      <c r="D165" s="3">
        <v>1.8991686177643201</v>
      </c>
      <c r="E165" s="3">
        <v>16.537644315844499</v>
      </c>
      <c r="F165">
        <f t="shared" si="7"/>
        <v>8.7078336073773315</v>
      </c>
      <c r="G165">
        <f t="shared" si="13"/>
        <v>2.91114892477911</v>
      </c>
      <c r="H165">
        <f t="shared" si="9"/>
        <v>0.98337073129237007</v>
      </c>
      <c r="I165">
        <f t="shared" si="10"/>
        <v>0.94958430888216006</v>
      </c>
      <c r="J165">
        <f t="shared" si="11"/>
        <v>3.9149053542335839</v>
      </c>
      <c r="K165">
        <f t="shared" si="12"/>
        <v>4.2835501224624277</v>
      </c>
    </row>
    <row r="166" spans="1:11" ht="18" x14ac:dyDescent="0.25">
      <c r="A166">
        <f>A165+1</f>
        <v>2019</v>
      </c>
      <c r="B166" s="3">
        <v>2.8811723406308101</v>
      </c>
      <c r="C166" s="2">
        <v>3.8562642865511099</v>
      </c>
      <c r="D166" s="3">
        <v>1.9049149964427301</v>
      </c>
      <c r="E166" s="3">
        <v>16.998177978452901</v>
      </c>
      <c r="F166">
        <f t="shared" si="7"/>
        <v>8.9233262430058975</v>
      </c>
      <c r="G166">
        <f t="shared" si="13"/>
        <v>2.9038067883297449</v>
      </c>
      <c r="H166">
        <f t="shared" si="9"/>
        <v>0.9750919459202998</v>
      </c>
      <c r="I166">
        <f t="shared" si="10"/>
        <v>0.95245749822136505</v>
      </c>
      <c r="J166">
        <f t="shared" si="11"/>
        <v>4.0374258677235018</v>
      </c>
      <c r="K166">
        <f t="shared" si="12"/>
        <v>4.4079390610583378</v>
      </c>
    </row>
    <row r="167" spans="1:11" ht="18" x14ac:dyDescent="0.25">
      <c r="A167">
        <f>A166+1</f>
        <v>2020</v>
      </c>
      <c r="B167" s="3">
        <v>2.88616720667213</v>
      </c>
      <c r="C167" s="2">
        <v>3.8530755161127299</v>
      </c>
      <c r="D167" s="3">
        <v>1.9107151230241699</v>
      </c>
      <c r="E167" s="3">
        <v>17.942476253374799</v>
      </c>
      <c r="F167">
        <f t="shared" si="7"/>
        <v>9.390450746512375</v>
      </c>
      <c r="G167">
        <f t="shared" si="13"/>
        <v>2.8977179546006449</v>
      </c>
      <c r="H167">
        <f t="shared" si="9"/>
        <v>0.96690830944059991</v>
      </c>
      <c r="I167">
        <f t="shared" si="10"/>
        <v>0.95535756151208495</v>
      </c>
      <c r="J167">
        <f t="shared" si="11"/>
        <v>4.2760127534312122</v>
      </c>
      <c r="K167">
        <f t="shared" si="12"/>
        <v>4.6566635349718002</v>
      </c>
    </row>
    <row r="168" spans="1:11" ht="18" x14ac:dyDescent="0.25">
      <c r="A168">
        <f>A167+1</f>
        <v>2021</v>
      </c>
      <c r="B168" s="3">
        <v>2.8942419544763101</v>
      </c>
      <c r="C168" s="2">
        <v>3.8543965486019101</v>
      </c>
      <c r="D168" s="3">
        <v>1.9126969485154499</v>
      </c>
      <c r="E168" s="3">
        <v>18.784050695965899</v>
      </c>
      <c r="F168">
        <f t="shared" si="7"/>
        <v>9.8207145206904016</v>
      </c>
      <c r="G168">
        <f t="shared" si="13"/>
        <v>2.8980480743441852</v>
      </c>
      <c r="H168">
        <f t="shared" si="9"/>
        <v>0.9601545941256</v>
      </c>
      <c r="I168">
        <f t="shared" si="10"/>
        <v>0.95634847425772496</v>
      </c>
      <c r="J168">
        <f t="shared" si="11"/>
        <v>4.4816680876377486</v>
      </c>
      <c r="K168">
        <f t="shared" si="12"/>
        <v>4.8734089653487684</v>
      </c>
    </row>
    <row r="169" spans="1:11" ht="18" x14ac:dyDescent="0.25">
      <c r="A169">
        <f>A168+1</f>
        <v>2022</v>
      </c>
      <c r="B169" s="3">
        <v>2.9134964671111399</v>
      </c>
      <c r="C169" s="2">
        <v>3.8662317315856201</v>
      </c>
      <c r="D169" s="3">
        <v>1.9084893967009</v>
      </c>
      <c r="E169" s="3">
        <v>19.49939389675</v>
      </c>
      <c r="F169">
        <f t="shared" si="7"/>
        <v>10.217187441783812</v>
      </c>
      <c r="G169">
        <f t="shared" si="13"/>
        <v>2.9119870332351701</v>
      </c>
      <c r="H169">
        <f t="shared" si="9"/>
        <v>0.9527352644744802</v>
      </c>
      <c r="I169">
        <f t="shared" si="10"/>
        <v>0.95424469835045</v>
      </c>
      <c r="J169">
        <f t="shared" si="11"/>
        <v>4.6411032274830939</v>
      </c>
      <c r="K169">
        <f t="shared" si="12"/>
        <v>5.0435140080837586</v>
      </c>
    </row>
    <row r="170" spans="1:11" ht="18" x14ac:dyDescent="0.25">
      <c r="A170">
        <f>A169+1</f>
        <v>2023</v>
      </c>
      <c r="B170" s="3">
        <v>2.9317680246999198</v>
      </c>
      <c r="C170" s="2">
        <v>3.87870404701841</v>
      </c>
      <c r="D170" s="3">
        <v>1.9027058080774799</v>
      </c>
      <c r="E170" s="3">
        <v>19.606522906458402</v>
      </c>
      <c r="F170">
        <f t="shared" si="7"/>
        <v>10.304547777813903</v>
      </c>
      <c r="G170">
        <f>C170-(D170/2)</f>
        <v>2.9273511429796701</v>
      </c>
      <c r="H170">
        <f t="shared" si="9"/>
        <v>0.94693602231849017</v>
      </c>
      <c r="I170">
        <f t="shared" si="10"/>
        <v>0.95135290403873995</v>
      </c>
      <c r="J170">
        <f t="shared" si="11"/>
        <v>4.6509875643222491</v>
      </c>
      <c r="K170">
        <f t="shared" si="12"/>
        <v>5.0549159381031119</v>
      </c>
    </row>
    <row r="174" spans="1:11" x14ac:dyDescent="0.2">
      <c r="A174" t="s">
        <v>0</v>
      </c>
      <c r="B174" s="1" t="s">
        <v>1</v>
      </c>
      <c r="C174" s="1" t="s">
        <v>9</v>
      </c>
      <c r="D174" t="s">
        <v>13</v>
      </c>
    </row>
    <row r="175" spans="1:11" ht="18" x14ac:dyDescent="0.25">
      <c r="A175">
        <v>1979</v>
      </c>
      <c r="B175" s="3">
        <v>4.39961516967292</v>
      </c>
      <c r="C175" s="2">
        <v>5.1083534435221303</v>
      </c>
      <c r="D175">
        <v>4.4233523699275681</v>
      </c>
    </row>
    <row r="176" spans="1:11" ht="18" x14ac:dyDescent="0.25">
      <c r="A176">
        <f>A175+1</f>
        <v>1980</v>
      </c>
      <c r="B176" s="3">
        <v>4.3394890094276697</v>
      </c>
      <c r="C176" s="2">
        <v>4.97442930507653</v>
      </c>
      <c r="D176">
        <v>4.2323952188151246</v>
      </c>
    </row>
    <row r="177" spans="1:4" ht="18" x14ac:dyDescent="0.25">
      <c r="A177">
        <f>A176+1</f>
        <v>1981</v>
      </c>
      <c r="B177" s="3">
        <v>4.1953441132805098</v>
      </c>
      <c r="C177" s="2">
        <v>4.8667948075829504</v>
      </c>
      <c r="D177">
        <v>4.0965626427072737</v>
      </c>
    </row>
    <row r="178" spans="1:4" ht="18" x14ac:dyDescent="0.25">
      <c r="A178">
        <f>A177+1</f>
        <v>1982</v>
      </c>
      <c r="B178" s="3">
        <v>4.0345439479535399</v>
      </c>
      <c r="C178" s="2">
        <v>4.7342189857000001</v>
      </c>
      <c r="D178">
        <v>3.9535613838535322</v>
      </c>
    </row>
    <row r="179" spans="1:4" ht="18" x14ac:dyDescent="0.25">
      <c r="A179">
        <f>A178+1</f>
        <v>1983</v>
      </c>
      <c r="B179" s="3">
        <v>3.8589534333088502</v>
      </c>
      <c r="C179" s="2">
        <v>4.6052448699865902</v>
      </c>
      <c r="D179">
        <v>3.8261154023786954</v>
      </c>
    </row>
    <row r="180" spans="1:4" ht="18" x14ac:dyDescent="0.25">
      <c r="A180">
        <f>A179+1</f>
        <v>1984</v>
      </c>
      <c r="B180" s="3">
        <v>3.7102347632472998</v>
      </c>
      <c r="C180" s="2">
        <v>4.4969501543401904</v>
      </c>
      <c r="D180">
        <v>3.6548077549492453</v>
      </c>
    </row>
    <row r="181" spans="1:4" ht="18" x14ac:dyDescent="0.25">
      <c r="A181">
        <f>A180+1</f>
        <v>1985</v>
      </c>
      <c r="B181" s="3">
        <v>3.5686159483082398</v>
      </c>
      <c r="C181" s="2">
        <v>4.3938137723196302</v>
      </c>
      <c r="D181">
        <v>3.5345791108437381</v>
      </c>
    </row>
    <row r="182" spans="1:4" ht="18" x14ac:dyDescent="0.25">
      <c r="A182">
        <f>A181+1</f>
        <v>1986</v>
      </c>
      <c r="B182" s="3">
        <v>3.4469075258534501</v>
      </c>
      <c r="C182" s="2">
        <v>4.3103676446894603</v>
      </c>
      <c r="D182">
        <v>3.3894374010674073</v>
      </c>
    </row>
    <row r="183" spans="1:4" ht="18" x14ac:dyDescent="0.25">
      <c r="A183">
        <f>A182+1</f>
        <v>1987</v>
      </c>
      <c r="B183" s="3">
        <v>3.3398671044112702</v>
      </c>
      <c r="C183" s="2">
        <v>4.2361599530601799</v>
      </c>
      <c r="D183">
        <v>3.2734791847320852</v>
      </c>
    </row>
    <row r="184" spans="1:4" ht="18" x14ac:dyDescent="0.25">
      <c r="A184">
        <f>A183+1</f>
        <v>1988</v>
      </c>
      <c r="B184" s="3">
        <v>3.22928838546258</v>
      </c>
      <c r="C184" s="2">
        <v>4.1585518717451597</v>
      </c>
      <c r="D184">
        <v>3.1868402656792894</v>
      </c>
    </row>
    <row r="185" spans="1:4" ht="18" x14ac:dyDescent="0.25">
      <c r="A185">
        <f>A184+1</f>
        <v>1989</v>
      </c>
      <c r="B185" s="3">
        <v>3.1193027877972099</v>
      </c>
      <c r="C185" s="2">
        <v>4.0825834846175999</v>
      </c>
      <c r="D185">
        <v>3.101592796139522</v>
      </c>
    </row>
    <row r="186" spans="1:4" ht="18" x14ac:dyDescent="0.25">
      <c r="A186">
        <f>A185+1</f>
        <v>1990</v>
      </c>
      <c r="B186" s="3">
        <v>3.0232010256999899</v>
      </c>
      <c r="C186" s="2">
        <v>4.0151049743287803</v>
      </c>
      <c r="D186">
        <v>3.0310990413933299</v>
      </c>
    </row>
    <row r="187" spans="1:4" ht="18" x14ac:dyDescent="0.25">
      <c r="A187">
        <f>A186+1</f>
        <v>1991</v>
      </c>
      <c r="B187" s="3">
        <v>2.9452565555936498</v>
      </c>
      <c r="C187" s="2">
        <v>3.9626566639624801</v>
      </c>
      <c r="D187">
        <v>2.959777559808793</v>
      </c>
    </row>
    <row r="188" spans="1:4" ht="18" x14ac:dyDescent="0.25">
      <c r="A188">
        <f>A187+1</f>
        <v>1992</v>
      </c>
      <c r="B188" s="3">
        <v>2.8787325349992798</v>
      </c>
      <c r="C188" s="2">
        <v>3.9161490614352399</v>
      </c>
      <c r="D188">
        <v>2.9089918542913962</v>
      </c>
    </row>
    <row r="189" spans="1:4" ht="18" x14ac:dyDescent="0.25">
      <c r="A189">
        <f>A188+1</f>
        <v>1993</v>
      </c>
      <c r="B189" s="3">
        <v>2.82681084280842</v>
      </c>
      <c r="C189" s="2">
        <v>3.87902022968427</v>
      </c>
      <c r="D189">
        <v>2.8258765012173654</v>
      </c>
    </row>
    <row r="190" spans="1:4" ht="18" x14ac:dyDescent="0.25">
      <c r="A190">
        <f>A189+1</f>
        <v>1994</v>
      </c>
      <c r="B190" s="3">
        <v>2.78769977055804</v>
      </c>
      <c r="C190" s="2">
        <v>3.8500213488093902</v>
      </c>
      <c r="D190">
        <v>2.787096314484677</v>
      </c>
    </row>
    <row r="191" spans="1:4" ht="18" x14ac:dyDescent="0.25">
      <c r="A191">
        <f>A190+1</f>
        <v>1995</v>
      </c>
      <c r="B191" s="3">
        <v>2.75912736002801</v>
      </c>
      <c r="C191" s="2">
        <v>3.8290162752857899</v>
      </c>
      <c r="D191">
        <v>2.7501032451614176</v>
      </c>
    </row>
    <row r="192" spans="1:4" ht="18" x14ac:dyDescent="0.25">
      <c r="A192">
        <f>A191+1</f>
        <v>1996</v>
      </c>
      <c r="B192" s="3">
        <v>2.7423538239690899</v>
      </c>
      <c r="C192" s="2">
        <v>3.81412793456593</v>
      </c>
      <c r="D192">
        <v>2.6675873611590082</v>
      </c>
    </row>
    <row r="193" spans="1:4" ht="18" x14ac:dyDescent="0.25">
      <c r="A193">
        <f>A192+1</f>
        <v>1997</v>
      </c>
      <c r="B193" s="3">
        <v>2.7314661069140902</v>
      </c>
      <c r="C193" s="2">
        <v>3.8056132146874999</v>
      </c>
      <c r="D193">
        <v>2.6191885938214674</v>
      </c>
    </row>
    <row r="194" spans="1:4" ht="18" x14ac:dyDescent="0.25">
      <c r="A194">
        <f>A193+1</f>
        <v>1998</v>
      </c>
      <c r="B194" s="3">
        <v>2.7204337892933399</v>
      </c>
      <c r="C194" s="2">
        <v>3.7992046392921499</v>
      </c>
      <c r="D194">
        <v>2.6253327488047882</v>
      </c>
    </row>
    <row r="195" spans="1:4" ht="18" x14ac:dyDescent="0.25">
      <c r="A195">
        <f>A194+1</f>
        <v>1999</v>
      </c>
      <c r="B195" s="3">
        <v>2.71712310109648</v>
      </c>
      <c r="C195" s="2">
        <v>3.79898305666726</v>
      </c>
      <c r="D195">
        <v>2.6413637635220795</v>
      </c>
    </row>
    <row r="196" spans="1:4" ht="18" x14ac:dyDescent="0.25">
      <c r="A196">
        <f>A195+1</f>
        <v>2000</v>
      </c>
      <c r="B196" s="3">
        <v>2.7240275579977902</v>
      </c>
      <c r="C196" s="2">
        <v>3.8087647878042499</v>
      </c>
      <c r="D196">
        <v>2.677387927703033</v>
      </c>
    </row>
    <row r="197" spans="1:4" ht="18" x14ac:dyDescent="0.25">
      <c r="A197">
        <f>A196+1</f>
        <v>2001</v>
      </c>
      <c r="B197" s="3">
        <v>2.7323813291221501</v>
      </c>
      <c r="C197" s="2">
        <v>3.8174844566089301</v>
      </c>
      <c r="D197">
        <v>2.7082068758215634</v>
      </c>
    </row>
    <row r="198" spans="1:4" ht="18" x14ac:dyDescent="0.25">
      <c r="A198">
        <f>A197+1</f>
        <v>2002</v>
      </c>
      <c r="B198" s="3">
        <v>2.7419102312194199</v>
      </c>
      <c r="C198" s="2">
        <v>3.8265504484156998</v>
      </c>
      <c r="D198">
        <v>2.7366569445923856</v>
      </c>
    </row>
    <row r="199" spans="1:4" ht="18" x14ac:dyDescent="0.25">
      <c r="A199">
        <f>A198+1</f>
        <v>2003</v>
      </c>
      <c r="B199" s="3">
        <v>2.7527163910414698</v>
      </c>
      <c r="C199" s="2">
        <v>3.8368091504942599</v>
      </c>
      <c r="D199">
        <v>2.7627534881364157</v>
      </c>
    </row>
    <row r="200" spans="1:4" ht="18" x14ac:dyDescent="0.25">
      <c r="A200">
        <f>A199+1</f>
        <v>2004</v>
      </c>
      <c r="B200" s="3">
        <v>2.7663430796201101</v>
      </c>
      <c r="C200" s="2">
        <v>3.8492041250948699</v>
      </c>
      <c r="D200">
        <v>2.7911731520611642</v>
      </c>
    </row>
    <row r="201" spans="1:4" ht="18" x14ac:dyDescent="0.25">
      <c r="A201">
        <f>A200+1</f>
        <v>2005</v>
      </c>
      <c r="B201" s="3">
        <v>2.7783984938345299</v>
      </c>
      <c r="C201" s="2">
        <v>3.86025899963288</v>
      </c>
      <c r="D201">
        <v>2.8073959193467548</v>
      </c>
    </row>
    <row r="202" spans="1:4" ht="18" x14ac:dyDescent="0.25">
      <c r="A202">
        <f>A201+1</f>
        <v>2006</v>
      </c>
      <c r="B202" s="3">
        <v>2.79348032915563</v>
      </c>
      <c r="C202" s="2">
        <v>3.87070996465002</v>
      </c>
      <c r="D202">
        <v>2.7459349249254204</v>
      </c>
    </row>
    <row r="203" spans="1:4" ht="18" x14ac:dyDescent="0.25">
      <c r="A203">
        <f>A202+1</f>
        <v>2007</v>
      </c>
      <c r="B203" s="3">
        <v>2.80609836030981</v>
      </c>
      <c r="C203" s="2">
        <v>3.8787068217815599</v>
      </c>
      <c r="D203">
        <v>2.7377710661025279</v>
      </c>
    </row>
    <row r="204" spans="1:4" ht="18" x14ac:dyDescent="0.25">
      <c r="A204">
        <f>A203+1</f>
        <v>2008</v>
      </c>
      <c r="B204" s="3">
        <v>2.8222920646160401</v>
      </c>
      <c r="C204" s="2">
        <v>3.8882292119444499</v>
      </c>
      <c r="D204">
        <v>2.7500876422107816</v>
      </c>
    </row>
    <row r="205" spans="1:4" ht="18" x14ac:dyDescent="0.25">
      <c r="A205">
        <f>A204+1</f>
        <v>2009</v>
      </c>
      <c r="B205" s="3">
        <v>2.8354615158787002</v>
      </c>
      <c r="C205" s="2">
        <v>3.8933878470495</v>
      </c>
      <c r="D205">
        <v>2.9888708656921352</v>
      </c>
    </row>
    <row r="206" spans="1:4" ht="18" x14ac:dyDescent="0.25">
      <c r="A206">
        <f>A205+1</f>
        <v>2010</v>
      </c>
      <c r="B206" s="3">
        <v>2.8442819376127901</v>
      </c>
      <c r="C206" s="2">
        <v>3.89228199371993</v>
      </c>
      <c r="D206">
        <v>2.9801798364451351</v>
      </c>
    </row>
    <row r="207" spans="1:4" ht="18" x14ac:dyDescent="0.25">
      <c r="A207">
        <f>A206+1</f>
        <v>2011</v>
      </c>
      <c r="B207" s="3">
        <v>2.8456458078251501</v>
      </c>
      <c r="C207" s="2">
        <v>3.8760996031474901</v>
      </c>
      <c r="D207">
        <v>2.948665053332745</v>
      </c>
    </row>
    <row r="208" spans="1:4" ht="18" x14ac:dyDescent="0.25">
      <c r="A208">
        <f>A207+1</f>
        <v>2012</v>
      </c>
      <c r="B208" s="3">
        <v>2.8519275147720098</v>
      </c>
      <c r="C208" s="2">
        <v>3.8727445310517599</v>
      </c>
      <c r="D208">
        <v>2.9393371982017897</v>
      </c>
    </row>
    <row r="209" spans="1:5" ht="18" x14ac:dyDescent="0.25">
      <c r="A209">
        <f>A208+1</f>
        <v>2013</v>
      </c>
      <c r="B209" s="3">
        <v>2.8579757333349001</v>
      </c>
      <c r="C209" s="2">
        <v>3.8716381964832198</v>
      </c>
      <c r="D209">
        <v>2.9348247397142</v>
      </c>
    </row>
    <row r="210" spans="1:5" ht="18" x14ac:dyDescent="0.25">
      <c r="A210">
        <f>A209+1</f>
        <v>2014</v>
      </c>
      <c r="B210" s="3">
        <v>2.86239174814177</v>
      </c>
      <c r="C210" s="2">
        <v>3.8708746153921401</v>
      </c>
      <c r="D210">
        <v>2.9319448482728703</v>
      </c>
    </row>
    <row r="211" spans="1:5" ht="18" x14ac:dyDescent="0.25">
      <c r="A211">
        <f>A210+1</f>
        <v>2015</v>
      </c>
      <c r="B211" s="3">
        <v>2.8663947498345999</v>
      </c>
      <c r="C211" s="2">
        <v>3.8697283397323301</v>
      </c>
      <c r="D211">
        <v>2.9289385354106949</v>
      </c>
    </row>
    <row r="212" spans="1:5" ht="18" x14ac:dyDescent="0.25">
      <c r="A212">
        <f>A211+1</f>
        <v>2016</v>
      </c>
      <c r="B212" s="3">
        <v>2.86987967180491</v>
      </c>
      <c r="C212" s="2">
        <v>3.8672647159517499</v>
      </c>
      <c r="D212">
        <v>2.9229450414735352</v>
      </c>
    </row>
    <row r="213" spans="1:5" ht="18" x14ac:dyDescent="0.25">
      <c r="A213">
        <f>A212+1</f>
        <v>2017</v>
      </c>
      <c r="B213" s="3">
        <v>2.8732838635782998</v>
      </c>
      <c r="C213" s="2">
        <v>3.8640605696580299</v>
      </c>
      <c r="D213">
        <v>2.9168741946008101</v>
      </c>
    </row>
    <row r="214" spans="1:5" ht="18" x14ac:dyDescent="0.25">
      <c r="A214">
        <f>A213+1</f>
        <v>2018</v>
      </c>
      <c r="B214" s="3">
        <v>2.8773625023689</v>
      </c>
      <c r="C214" s="2">
        <v>3.8607332336612701</v>
      </c>
      <c r="D214">
        <v>2.91114892477911</v>
      </c>
    </row>
    <row r="215" spans="1:5" ht="18" x14ac:dyDescent="0.25">
      <c r="A215">
        <f>A214+1</f>
        <v>2019</v>
      </c>
      <c r="B215" s="3">
        <v>2.8811723406308101</v>
      </c>
      <c r="C215" s="2">
        <v>3.8562642865511099</v>
      </c>
      <c r="D215">
        <v>2.9038067883297449</v>
      </c>
    </row>
    <row r="216" spans="1:5" ht="18" x14ac:dyDescent="0.25">
      <c r="A216">
        <f>A215+1</f>
        <v>2020</v>
      </c>
      <c r="B216" s="3">
        <v>2.88616720667213</v>
      </c>
      <c r="C216" s="2">
        <v>3.8530755161127299</v>
      </c>
      <c r="D216">
        <v>2.8977179546006449</v>
      </c>
    </row>
    <row r="217" spans="1:5" ht="18" x14ac:dyDescent="0.25">
      <c r="A217">
        <f>A216+1</f>
        <v>2021</v>
      </c>
      <c r="B217" s="3">
        <v>2.8942419544763101</v>
      </c>
      <c r="C217" s="2">
        <v>3.8543965486019101</v>
      </c>
      <c r="D217">
        <v>2.8980480743441852</v>
      </c>
    </row>
    <row r="218" spans="1:5" ht="18" x14ac:dyDescent="0.25">
      <c r="A218">
        <f>A217+1</f>
        <v>2022</v>
      </c>
      <c r="B218" s="3">
        <v>2.9134964671111399</v>
      </c>
      <c r="C218" s="2">
        <v>3.8662317315856201</v>
      </c>
      <c r="D218">
        <v>2.9119870332351701</v>
      </c>
    </row>
    <row r="219" spans="1:5" ht="18" x14ac:dyDescent="0.25">
      <c r="A219">
        <f>A218+1</f>
        <v>2023</v>
      </c>
      <c r="B219" s="3">
        <v>2.9317680246999198</v>
      </c>
      <c r="C219" s="2">
        <v>3.87870404701841</v>
      </c>
      <c r="D219">
        <v>2.9273511429796701</v>
      </c>
    </row>
    <row r="224" spans="1:5" x14ac:dyDescent="0.2">
      <c r="A224" t="s">
        <v>0</v>
      </c>
      <c r="B224" s="1" t="s">
        <v>1</v>
      </c>
      <c r="C224" s="1" t="s">
        <v>9</v>
      </c>
      <c r="E224" t="s">
        <v>13</v>
      </c>
    </row>
    <row r="225" spans="1:5" ht="18" x14ac:dyDescent="0.25">
      <c r="A225">
        <v>1979</v>
      </c>
      <c r="B225" s="3">
        <v>4.39961516967292</v>
      </c>
      <c r="C225" s="2">
        <v>5.1083534435221303</v>
      </c>
      <c r="D225">
        <v>1.6439987163029499</v>
      </c>
      <c r="E225">
        <f>C225-( D225/2)</f>
        <v>4.2863540853706557</v>
      </c>
    </row>
    <row r="226" spans="1:5" ht="18" x14ac:dyDescent="0.25">
      <c r="A226">
        <f>A225+1</f>
        <v>1980</v>
      </c>
      <c r="B226" s="3">
        <v>4.3394890094276697</v>
      </c>
      <c r="C226" s="2">
        <v>4.97442930507653</v>
      </c>
      <c r="D226">
        <v>1.6707642663695901</v>
      </c>
      <c r="E226">
        <f t="shared" ref="E226:E269" si="14">C226-( D226/2)</f>
        <v>4.1390471718917352</v>
      </c>
    </row>
    <row r="227" spans="1:5" ht="18" x14ac:dyDescent="0.25">
      <c r="A227">
        <f>A226+1</f>
        <v>1981</v>
      </c>
      <c r="B227" s="3">
        <v>4.1953441132805098</v>
      </c>
      <c r="C227" s="2">
        <v>4.8667948075829504</v>
      </c>
      <c r="D227">
        <v>1.6829672567007501</v>
      </c>
      <c r="E227">
        <f t="shared" si="14"/>
        <v>4.0253111792325758</v>
      </c>
    </row>
    <row r="228" spans="1:5" ht="18" x14ac:dyDescent="0.25">
      <c r="A228">
        <f>A227+1</f>
        <v>1982</v>
      </c>
      <c r="B228" s="3">
        <v>4.0345439479535399</v>
      </c>
      <c r="C228" s="2">
        <v>4.7342189857000001</v>
      </c>
      <c r="D228">
        <v>1.6945712419991299</v>
      </c>
      <c r="E228">
        <f t="shared" si="14"/>
        <v>3.8869333647004352</v>
      </c>
    </row>
    <row r="229" spans="1:5" ht="18" x14ac:dyDescent="0.25">
      <c r="A229">
        <f>A228+1</f>
        <v>1983</v>
      </c>
      <c r="B229" s="3">
        <v>3.8589534333088502</v>
      </c>
      <c r="C229" s="2">
        <v>4.6052448699865902</v>
      </c>
      <c r="D229">
        <v>1.7043224738021301</v>
      </c>
      <c r="E229">
        <f t="shared" si="14"/>
        <v>3.7530836330855251</v>
      </c>
    </row>
    <row r="230" spans="1:5" ht="18" x14ac:dyDescent="0.25">
      <c r="A230">
        <f>A229+1</f>
        <v>1984</v>
      </c>
      <c r="B230" s="3">
        <v>3.7102347632472998</v>
      </c>
      <c r="C230" s="2">
        <v>4.4969501543401904</v>
      </c>
      <c r="D230">
        <v>1.7161387101221</v>
      </c>
      <c r="E230">
        <f t="shared" si="14"/>
        <v>3.6388807992791405</v>
      </c>
    </row>
    <row r="231" spans="1:5" ht="18" x14ac:dyDescent="0.25">
      <c r="A231">
        <f>A230+1</f>
        <v>1985</v>
      </c>
      <c r="B231" s="3">
        <v>3.5686159483082398</v>
      </c>
      <c r="C231" s="2">
        <v>4.3938137723196302</v>
      </c>
      <c r="D231">
        <v>1.72787219688906</v>
      </c>
      <c r="E231">
        <f t="shared" si="14"/>
        <v>3.5298776738751001</v>
      </c>
    </row>
    <row r="232" spans="1:5" ht="18" x14ac:dyDescent="0.25">
      <c r="A232">
        <f>A231+1</f>
        <v>1986</v>
      </c>
      <c r="B232" s="3">
        <v>3.4469075258534501</v>
      </c>
      <c r="C232" s="2">
        <v>4.3103676446894603</v>
      </c>
      <c r="D232">
        <v>1.7370857490031899</v>
      </c>
      <c r="E232">
        <f t="shared" si="14"/>
        <v>3.4418247701878655</v>
      </c>
    </row>
    <row r="233" spans="1:5" ht="18" x14ac:dyDescent="0.25">
      <c r="A233">
        <f>A232+1</f>
        <v>1987</v>
      </c>
      <c r="B233" s="3">
        <v>3.3398671044112702</v>
      </c>
      <c r="C233" s="2">
        <v>4.2361599530601799</v>
      </c>
      <c r="D233">
        <v>1.7454835622826701</v>
      </c>
      <c r="E233">
        <f t="shared" si="14"/>
        <v>3.3634181719188447</v>
      </c>
    </row>
    <row r="234" spans="1:5" ht="18" x14ac:dyDescent="0.25">
      <c r="A234">
        <f>A233+1</f>
        <v>1988</v>
      </c>
      <c r="B234" s="3">
        <v>3.22928838546258</v>
      </c>
      <c r="C234" s="2">
        <v>4.1585518717451597</v>
      </c>
      <c r="D234">
        <v>1.7570923527328399</v>
      </c>
      <c r="E234">
        <f t="shared" si="14"/>
        <v>3.2800056953787395</v>
      </c>
    </row>
    <row r="235" spans="1:5" ht="18" x14ac:dyDescent="0.25">
      <c r="A235">
        <f>A234+1</f>
        <v>1989</v>
      </c>
      <c r="B235" s="3">
        <v>3.1193027877972099</v>
      </c>
      <c r="C235" s="2">
        <v>4.0825834846175999</v>
      </c>
      <c r="D235">
        <v>1.7686513988347601</v>
      </c>
      <c r="E235">
        <f t="shared" si="14"/>
        <v>3.1982577852002199</v>
      </c>
    </row>
    <row r="236" spans="1:5" ht="18" x14ac:dyDescent="0.25">
      <c r="A236">
        <f>A235+1</f>
        <v>1990</v>
      </c>
      <c r="B236" s="3">
        <v>3.0232010256999899</v>
      </c>
      <c r="C236" s="2">
        <v>4.0151049743287803</v>
      </c>
      <c r="D236">
        <v>1.77759330455264</v>
      </c>
      <c r="E236">
        <f t="shared" si="14"/>
        <v>3.1263083220524601</v>
      </c>
    </row>
    <row r="237" spans="1:5" ht="18" x14ac:dyDescent="0.25">
      <c r="A237">
        <f>A236+1</f>
        <v>1991</v>
      </c>
      <c r="B237" s="3">
        <v>2.9452565555936498</v>
      </c>
      <c r="C237" s="2">
        <v>3.9626566639624801</v>
      </c>
      <c r="D237">
        <v>1.7816883689963701</v>
      </c>
      <c r="E237">
        <f t="shared" si="14"/>
        <v>3.0718124794642949</v>
      </c>
    </row>
    <row r="238" spans="1:5" ht="18" x14ac:dyDescent="0.25">
      <c r="A238">
        <f>A237+1</f>
        <v>1992</v>
      </c>
      <c r="B238" s="3">
        <v>2.8787325349992798</v>
      </c>
      <c r="C238" s="2">
        <v>3.9161490614352399</v>
      </c>
      <c r="D238">
        <v>1.7850563261011401</v>
      </c>
      <c r="E238">
        <f t="shared" si="14"/>
        <v>3.02362089838467</v>
      </c>
    </row>
    <row r="239" spans="1:5" ht="18" x14ac:dyDescent="0.25">
      <c r="A239">
        <f>A238+1</f>
        <v>1993</v>
      </c>
      <c r="B239" s="3">
        <v>2.82681084280842</v>
      </c>
      <c r="C239" s="2">
        <v>3.87902022968427</v>
      </c>
      <c r="D239">
        <v>1.78775075409657</v>
      </c>
      <c r="E239">
        <f t="shared" si="14"/>
        <v>2.9851448526359849</v>
      </c>
    </row>
    <row r="240" spans="1:5" ht="18" x14ac:dyDescent="0.25">
      <c r="A240">
        <f>A239+1</f>
        <v>1994</v>
      </c>
      <c r="B240" s="3">
        <v>2.78769977055804</v>
      </c>
      <c r="C240" s="2">
        <v>3.8500213488093902</v>
      </c>
      <c r="D240">
        <v>1.7887168510338201</v>
      </c>
      <c r="E240">
        <f t="shared" si="14"/>
        <v>2.95566292329248</v>
      </c>
    </row>
    <row r="241" spans="1:5" ht="18" x14ac:dyDescent="0.25">
      <c r="A241">
        <f>A240+1</f>
        <v>1995</v>
      </c>
      <c r="B241" s="3">
        <v>2.75912736002801</v>
      </c>
      <c r="C241" s="2">
        <v>3.8290162752857899</v>
      </c>
      <c r="D241">
        <v>1.78859941600258</v>
      </c>
      <c r="E241">
        <f t="shared" si="14"/>
        <v>2.9347165672845001</v>
      </c>
    </row>
    <row r="242" spans="1:5" ht="18" x14ac:dyDescent="0.25">
      <c r="A242">
        <f>A241+1</f>
        <v>1996</v>
      </c>
      <c r="B242" s="3">
        <v>2.7423538239690899</v>
      </c>
      <c r="C242" s="2">
        <v>3.81412793456593</v>
      </c>
      <c r="D242">
        <v>1.7929520270464401</v>
      </c>
      <c r="E242">
        <f t="shared" si="14"/>
        <v>2.9176519210427099</v>
      </c>
    </row>
    <row r="243" spans="1:5" ht="18" x14ac:dyDescent="0.25">
      <c r="A243">
        <f>A242+1</f>
        <v>1997</v>
      </c>
      <c r="B243" s="3">
        <v>2.7314661069140902</v>
      </c>
      <c r="C243" s="2">
        <v>3.8056132146874999</v>
      </c>
      <c r="D243">
        <v>1.79151466691294</v>
      </c>
      <c r="E243">
        <f t="shared" si="14"/>
        <v>2.9098558812310298</v>
      </c>
    </row>
    <row r="244" spans="1:5" ht="18" x14ac:dyDescent="0.25">
      <c r="A244">
        <f>A243+1</f>
        <v>1998</v>
      </c>
      <c r="B244" s="3">
        <v>2.7204337892933399</v>
      </c>
      <c r="C244" s="2">
        <v>3.7992046392921499</v>
      </c>
      <c r="D244">
        <v>1.7842688455329001</v>
      </c>
      <c r="E244">
        <f t="shared" si="14"/>
        <v>2.9070702165256996</v>
      </c>
    </row>
    <row r="245" spans="1:5" ht="18" x14ac:dyDescent="0.25">
      <c r="A245">
        <f>A244+1</f>
        <v>1999</v>
      </c>
      <c r="B245" s="3">
        <v>2.71712310109648</v>
      </c>
      <c r="C245" s="2">
        <v>3.79898305666726</v>
      </c>
      <c r="D245">
        <v>1.7747558233710501</v>
      </c>
      <c r="E245">
        <f t="shared" si="14"/>
        <v>2.9116051449817348</v>
      </c>
    </row>
    <row r="246" spans="1:5" ht="18" x14ac:dyDescent="0.25">
      <c r="A246">
        <f>A245+1</f>
        <v>2000</v>
      </c>
      <c r="B246" s="3">
        <v>2.7240275579977902</v>
      </c>
      <c r="C246" s="2">
        <v>3.8087647878042499</v>
      </c>
      <c r="D246">
        <v>1.7580964585836401</v>
      </c>
      <c r="E246">
        <f t="shared" si="14"/>
        <v>2.9297165585124301</v>
      </c>
    </row>
    <row r="247" spans="1:5" ht="18" x14ac:dyDescent="0.25">
      <c r="A247">
        <f>A246+1</f>
        <v>2001</v>
      </c>
      <c r="B247" s="3">
        <v>2.7323813291221501</v>
      </c>
      <c r="C247" s="2">
        <v>3.8174844566089301</v>
      </c>
      <c r="D247">
        <v>1.7434915657526</v>
      </c>
      <c r="E247">
        <f t="shared" si="14"/>
        <v>2.9457386737326301</v>
      </c>
    </row>
    <row r="248" spans="1:5" ht="18" x14ac:dyDescent="0.25">
      <c r="A248">
        <f>A247+1</f>
        <v>2002</v>
      </c>
      <c r="B248" s="3">
        <v>2.7419102312194199</v>
      </c>
      <c r="C248" s="2">
        <v>3.8265504484156998</v>
      </c>
      <c r="D248">
        <v>1.73028533423771</v>
      </c>
      <c r="E248">
        <f t="shared" si="14"/>
        <v>2.9614077812968449</v>
      </c>
    </row>
    <row r="249" spans="1:5" ht="18" x14ac:dyDescent="0.25">
      <c r="A249">
        <f>A248+1</f>
        <v>2003</v>
      </c>
      <c r="B249" s="3">
        <v>2.7527163910414698</v>
      </c>
      <c r="C249" s="2">
        <v>3.8368091504942599</v>
      </c>
      <c r="D249">
        <v>1.7181538214185399</v>
      </c>
      <c r="E249">
        <f t="shared" si="14"/>
        <v>2.9777322397849897</v>
      </c>
    </row>
    <row r="250" spans="1:5" ht="18" x14ac:dyDescent="0.25">
      <c r="A250">
        <f>A249+1</f>
        <v>2004</v>
      </c>
      <c r="B250" s="3">
        <v>2.7663430796201101</v>
      </c>
      <c r="C250" s="2">
        <v>3.8492041250948699</v>
      </c>
      <c r="D250">
        <v>1.7058280802590999</v>
      </c>
      <c r="E250">
        <f t="shared" si="14"/>
        <v>2.9962900849653198</v>
      </c>
    </row>
    <row r="251" spans="1:5" ht="18" x14ac:dyDescent="0.25">
      <c r="A251">
        <f>A250+1</f>
        <v>2005</v>
      </c>
      <c r="B251" s="3">
        <v>2.7783984938345299</v>
      </c>
      <c r="C251" s="2">
        <v>3.86025899963288</v>
      </c>
      <c r="D251">
        <v>1.69680354138749</v>
      </c>
      <c r="E251">
        <f t="shared" si="14"/>
        <v>3.0118572289391352</v>
      </c>
    </row>
    <row r="252" spans="1:5" ht="18" x14ac:dyDescent="0.25">
      <c r="A252">
        <f>A251+1</f>
        <v>2006</v>
      </c>
      <c r="B252" s="3">
        <v>2.79348032915563</v>
      </c>
      <c r="C252" s="2">
        <v>3.87070996465002</v>
      </c>
      <c r="D252">
        <v>1.6927601593981301</v>
      </c>
      <c r="E252">
        <f t="shared" si="14"/>
        <v>3.024329884950955</v>
      </c>
    </row>
    <row r="253" spans="1:5" ht="18" x14ac:dyDescent="0.25">
      <c r="A253">
        <f>A252+1</f>
        <v>2007</v>
      </c>
      <c r="B253" s="3">
        <v>2.80609836030981</v>
      </c>
      <c r="C253" s="2">
        <v>3.8787068217815599</v>
      </c>
      <c r="D253">
        <v>1.68823886491723</v>
      </c>
      <c r="E253">
        <f t="shared" si="14"/>
        <v>3.0345873893229447</v>
      </c>
    </row>
    <row r="254" spans="1:5" ht="18" x14ac:dyDescent="0.25">
      <c r="A254">
        <f>A253+1</f>
        <v>2008</v>
      </c>
      <c r="B254" s="3">
        <v>2.8222920646160401</v>
      </c>
      <c r="C254" s="2">
        <v>3.8882292119444499</v>
      </c>
      <c r="D254">
        <v>1.6890276227022001</v>
      </c>
      <c r="E254">
        <f t="shared" si="14"/>
        <v>3.0437154005933498</v>
      </c>
    </row>
    <row r="255" spans="1:5" ht="18" x14ac:dyDescent="0.25">
      <c r="A255">
        <f>A254+1</f>
        <v>2009</v>
      </c>
      <c r="B255" s="3">
        <v>2.8354615158787002</v>
      </c>
      <c r="C255" s="2">
        <v>3.8933878470495</v>
      </c>
      <c r="D255">
        <v>1.69847815280934</v>
      </c>
      <c r="E255">
        <f t="shared" si="14"/>
        <v>3.04414877064483</v>
      </c>
    </row>
    <row r="256" spans="1:5" ht="18" x14ac:dyDescent="0.25">
      <c r="A256">
        <f>A255+1</f>
        <v>2010</v>
      </c>
      <c r="B256" s="3">
        <v>2.8442819376127901</v>
      </c>
      <c r="C256" s="2">
        <v>3.89228199371993</v>
      </c>
      <c r="D256">
        <v>1.712864073187</v>
      </c>
      <c r="E256">
        <f t="shared" si="14"/>
        <v>3.0358499571264299</v>
      </c>
    </row>
    <row r="257" spans="1:5" ht="18" x14ac:dyDescent="0.25">
      <c r="A257">
        <f>A256+1</f>
        <v>2011</v>
      </c>
      <c r="B257" s="3">
        <v>2.8456458078251501</v>
      </c>
      <c r="C257" s="2">
        <v>3.8760996031474901</v>
      </c>
      <c r="D257">
        <v>1.74372360171804</v>
      </c>
      <c r="E257">
        <f t="shared" si="14"/>
        <v>3.0042378022884701</v>
      </c>
    </row>
    <row r="258" spans="1:5" ht="18" x14ac:dyDescent="0.25">
      <c r="A258">
        <f>A257+1</f>
        <v>2012</v>
      </c>
      <c r="B258" s="3">
        <v>2.8519275147720098</v>
      </c>
      <c r="C258" s="2">
        <v>3.8727445310517599</v>
      </c>
      <c r="D258">
        <v>1.7553697493078799</v>
      </c>
      <c r="E258">
        <f t="shared" si="14"/>
        <v>2.99505965639782</v>
      </c>
    </row>
    <row r="259" spans="1:5" ht="18" x14ac:dyDescent="0.25">
      <c r="A259">
        <f>A258+1</f>
        <v>2013</v>
      </c>
      <c r="B259" s="3">
        <v>2.8579757333349001</v>
      </c>
      <c r="C259" s="2">
        <v>3.8716381964832198</v>
      </c>
      <c r="D259">
        <v>1.7618729632358201</v>
      </c>
      <c r="E259">
        <f t="shared" si="14"/>
        <v>2.9907017148653097</v>
      </c>
    </row>
    <row r="260" spans="1:5" ht="18" x14ac:dyDescent="0.25">
      <c r="A260">
        <f>A259+1</f>
        <v>2014</v>
      </c>
      <c r="B260" s="3">
        <v>2.86239174814177</v>
      </c>
      <c r="C260" s="2">
        <v>3.8708746153921401</v>
      </c>
      <c r="D260">
        <v>1.7661134761395501</v>
      </c>
      <c r="E260">
        <f t="shared" si="14"/>
        <v>2.9878178773223651</v>
      </c>
    </row>
    <row r="261" spans="1:5" ht="18" x14ac:dyDescent="0.25">
      <c r="A261">
        <f>A260+1</f>
        <v>2015</v>
      </c>
      <c r="B261" s="3">
        <v>2.8663947498345999</v>
      </c>
      <c r="C261" s="2">
        <v>3.8697283397323301</v>
      </c>
      <c r="D261">
        <v>1.7698395635362201</v>
      </c>
      <c r="E261">
        <f t="shared" si="14"/>
        <v>2.9848085579642198</v>
      </c>
    </row>
    <row r="262" spans="1:5" ht="18" x14ac:dyDescent="0.25">
      <c r="A262">
        <f>A261+1</f>
        <v>2016</v>
      </c>
      <c r="B262" s="3">
        <v>2.86987967180491</v>
      </c>
      <c r="C262" s="2">
        <v>3.8672647159517499</v>
      </c>
      <c r="D262">
        <v>1.7770101947131101</v>
      </c>
      <c r="E262">
        <f t="shared" si="14"/>
        <v>2.9787596185951948</v>
      </c>
    </row>
    <row r="263" spans="1:5" ht="18" x14ac:dyDescent="0.25">
      <c r="A263">
        <f>A262+1</f>
        <v>2017</v>
      </c>
      <c r="B263" s="3">
        <v>2.8732838635782998</v>
      </c>
      <c r="C263" s="2">
        <v>3.8640605696580299</v>
      </c>
      <c r="D263">
        <v>1.78272640611344</v>
      </c>
      <c r="E263">
        <f t="shared" si="14"/>
        <v>2.9726973666013099</v>
      </c>
    </row>
    <row r="264" spans="1:5" ht="18" x14ac:dyDescent="0.25">
      <c r="A264">
        <f>A263+1</f>
        <v>2018</v>
      </c>
      <c r="B264" s="3">
        <v>2.8773625023689</v>
      </c>
      <c r="C264" s="2">
        <v>3.8607332336612701</v>
      </c>
      <c r="D264">
        <v>1.7872307963633201</v>
      </c>
      <c r="E264">
        <f t="shared" si="14"/>
        <v>2.9671178354796099</v>
      </c>
    </row>
    <row r="265" spans="1:5" ht="18" x14ac:dyDescent="0.25">
      <c r="A265">
        <f>A264+1</f>
        <v>2019</v>
      </c>
      <c r="B265" s="3">
        <v>2.8811723406308101</v>
      </c>
      <c r="C265" s="2">
        <v>3.8562642865511099</v>
      </c>
      <c r="D265">
        <v>1.7925842284450899</v>
      </c>
      <c r="E265">
        <f t="shared" si="14"/>
        <v>2.9599721723285648</v>
      </c>
    </row>
    <row r="266" spans="1:5" ht="18" x14ac:dyDescent="0.25">
      <c r="A266">
        <f>A265+1</f>
        <v>2020</v>
      </c>
      <c r="B266" s="3">
        <v>2.88616720667213</v>
      </c>
      <c r="C266" s="2">
        <v>3.8530755161127299</v>
      </c>
      <c r="D266">
        <v>1.7978021629672001</v>
      </c>
      <c r="E266">
        <f t="shared" si="14"/>
        <v>2.9541744346291301</v>
      </c>
    </row>
    <row r="267" spans="1:5" ht="18" x14ac:dyDescent="0.25">
      <c r="A267">
        <f>A266+1</f>
        <v>2021</v>
      </c>
      <c r="B267" s="3">
        <v>2.8942419544763101</v>
      </c>
      <c r="C267" s="2">
        <v>3.8543965486019101</v>
      </c>
      <c r="D267">
        <v>1.79882351314147</v>
      </c>
      <c r="E267">
        <f t="shared" si="14"/>
        <v>2.9549847920311749</v>
      </c>
    </row>
    <row r="268" spans="1:5" ht="18" x14ac:dyDescent="0.25">
      <c r="A268">
        <f>A267+1</f>
        <v>2022</v>
      </c>
      <c r="B268" s="3">
        <v>2.9134964671111399</v>
      </c>
      <c r="C268" s="2">
        <v>3.8662317315856201</v>
      </c>
      <c r="D268">
        <v>1.79149576125668</v>
      </c>
      <c r="E268">
        <f t="shared" si="14"/>
        <v>2.97048385095728</v>
      </c>
    </row>
    <row r="269" spans="1:5" ht="18" x14ac:dyDescent="0.25">
      <c r="A269">
        <f>A268+1</f>
        <v>2023</v>
      </c>
      <c r="B269" s="3">
        <v>2.9317680246999198</v>
      </c>
      <c r="C269" s="2">
        <v>3.87870404701841</v>
      </c>
      <c r="D269">
        <v>1.78224993227143</v>
      </c>
      <c r="E269">
        <f t="shared" si="14"/>
        <v>2.987579080882695</v>
      </c>
    </row>
    <row r="275" spans="1:10" x14ac:dyDescent="0.2">
      <c r="A275" t="s">
        <v>0</v>
      </c>
      <c r="B275" s="1" t="s">
        <v>14</v>
      </c>
      <c r="C275" s="1" t="s">
        <v>15</v>
      </c>
      <c r="D275" s="1" t="s">
        <v>16</v>
      </c>
      <c r="E275" s="1" t="s">
        <v>17</v>
      </c>
      <c r="F275" s="1" t="s">
        <v>13</v>
      </c>
      <c r="G275" s="1" t="s">
        <v>18</v>
      </c>
    </row>
    <row r="276" spans="1:10" ht="18" x14ac:dyDescent="0.25">
      <c r="A276">
        <v>1979</v>
      </c>
      <c r="B276" s="2">
        <v>4.3675392113968003</v>
      </c>
      <c r="C276" s="2">
        <v>5.1083534435221303</v>
      </c>
      <c r="D276" s="3">
        <v>1.65965787598004</v>
      </c>
      <c r="E276" s="3">
        <v>3.52845313420283</v>
      </c>
      <c r="F276">
        <f>C276-(D276/2)</f>
        <v>4.2785245055321104</v>
      </c>
      <c r="G276">
        <f>E276/D276</f>
        <v>2.1260123458392006</v>
      </c>
      <c r="H276">
        <f>(E276-G276)/2</f>
        <v>0.7012203941818147</v>
      </c>
      <c r="I276">
        <f>C276-B276</f>
        <v>0.74081423212532993</v>
      </c>
      <c r="J276">
        <f>C276^(1/( D276/1.5))</f>
        <v>4.3666142631854248</v>
      </c>
    </row>
    <row r="277" spans="1:10" ht="18" x14ac:dyDescent="0.25">
      <c r="A277">
        <f>A276+1</f>
        <v>1980</v>
      </c>
      <c r="B277" s="2">
        <v>4.2933379550842101</v>
      </c>
      <c r="C277" s="2">
        <v>4.97442930507653</v>
      </c>
      <c r="D277" s="3">
        <v>1.6941774518682899</v>
      </c>
      <c r="E277" s="3">
        <v>3.7362634506989401</v>
      </c>
      <c r="F277">
        <f t="shared" ref="F277:F320" si="15">C277-(D277/2)</f>
        <v>4.1273405791423849</v>
      </c>
      <c r="G277">
        <f t="shared" ref="G277:G320" si="16">E277/D277</f>
        <v>2.2053554346262234</v>
      </c>
      <c r="H277">
        <f t="shared" ref="H277:H320" si="17">(E277-G277)/2</f>
        <v>0.76545400803635832</v>
      </c>
      <c r="I277">
        <f t="shared" ref="I277:I320" si="18">C277-B277</f>
        <v>0.68109134999231991</v>
      </c>
      <c r="J277">
        <f t="shared" ref="J277:J320" si="19">C277^(1/( D277/1.5))</f>
        <v>4.1389132193832312</v>
      </c>
    </row>
    <row r="278" spans="1:10" ht="18" x14ac:dyDescent="0.25">
      <c r="A278">
        <f>A277+1</f>
        <v>1981</v>
      </c>
      <c r="B278" s="2">
        <v>4.1394414727300797</v>
      </c>
      <c r="C278" s="2">
        <v>4.8667948075829504</v>
      </c>
      <c r="D278" s="3">
        <v>1.7129351074878201</v>
      </c>
      <c r="E278" s="3">
        <v>3.8064188483867998</v>
      </c>
      <c r="F278">
        <f t="shared" si="15"/>
        <v>4.0103272538390407</v>
      </c>
      <c r="G278">
        <f t="shared" si="16"/>
        <v>2.2221617338261401</v>
      </c>
      <c r="H278">
        <f t="shared" si="17"/>
        <v>0.79212855728032983</v>
      </c>
      <c r="I278">
        <f t="shared" si="18"/>
        <v>0.72735333485287068</v>
      </c>
      <c r="J278">
        <f t="shared" si="19"/>
        <v>3.9977146927204541</v>
      </c>
    </row>
    <row r="279" spans="1:10" ht="18" x14ac:dyDescent="0.25">
      <c r="A279">
        <f>A278+1</f>
        <v>1982</v>
      </c>
      <c r="B279" s="2">
        <v>3.9761020989699301</v>
      </c>
      <c r="C279" s="2">
        <v>4.7342189857000001</v>
      </c>
      <c r="D279" s="3">
        <v>1.72784761267578</v>
      </c>
      <c r="E279" s="3">
        <v>3.7581762949345499</v>
      </c>
      <c r="F279">
        <f t="shared" si="15"/>
        <v>3.8702951793621101</v>
      </c>
      <c r="G279">
        <f t="shared" si="16"/>
        <v>2.1750623535107714</v>
      </c>
      <c r="H279">
        <f t="shared" si="17"/>
        <v>0.79155697071188924</v>
      </c>
      <c r="I279">
        <f t="shared" si="18"/>
        <v>0.75811688673007005</v>
      </c>
      <c r="J279">
        <f t="shared" si="19"/>
        <v>3.8566015459821443</v>
      </c>
    </row>
    <row r="280" spans="1:10" ht="18" x14ac:dyDescent="0.25">
      <c r="A280">
        <f>A279+1</f>
        <v>1983</v>
      </c>
      <c r="B280" s="2">
        <v>3.8002547776648798</v>
      </c>
      <c r="C280" s="2">
        <v>4.6052448699865902</v>
      </c>
      <c r="D280" s="3">
        <v>1.74004830803476</v>
      </c>
      <c r="E280" s="3">
        <v>3.6520506170288898</v>
      </c>
      <c r="F280">
        <f t="shared" si="15"/>
        <v>3.7352207159692101</v>
      </c>
      <c r="G280">
        <f t="shared" si="16"/>
        <v>2.0988213948804546</v>
      </c>
      <c r="H280">
        <f t="shared" si="17"/>
        <v>0.77661461107421759</v>
      </c>
      <c r="I280">
        <f t="shared" si="18"/>
        <v>0.80499009232171037</v>
      </c>
      <c r="J280">
        <f t="shared" si="19"/>
        <v>3.7303855390090273</v>
      </c>
    </row>
    <row r="281" spans="1:10" ht="18" x14ac:dyDescent="0.25">
      <c r="A281">
        <f>A280+1</f>
        <v>1984</v>
      </c>
      <c r="B281" s="2">
        <v>3.6504364369757001</v>
      </c>
      <c r="C281" s="2">
        <v>4.4969501543401904</v>
      </c>
      <c r="D281" s="3">
        <v>1.75485770035463</v>
      </c>
      <c r="E281" s="3">
        <v>3.8599430534807402</v>
      </c>
      <c r="F281">
        <f t="shared" si="15"/>
        <v>3.6195213041628755</v>
      </c>
      <c r="G281">
        <f t="shared" si="16"/>
        <v>2.199576098221927</v>
      </c>
      <c r="H281">
        <f t="shared" si="17"/>
        <v>0.83018347762940659</v>
      </c>
      <c r="I281">
        <f t="shared" si="18"/>
        <v>0.84651371736449033</v>
      </c>
      <c r="J281">
        <f t="shared" si="19"/>
        <v>3.6148883433548136</v>
      </c>
    </row>
    <row r="282" spans="1:10" ht="18" x14ac:dyDescent="0.25">
      <c r="A282">
        <f>A281+1</f>
        <v>1985</v>
      </c>
      <c r="B282" s="2">
        <v>3.50813706399398</v>
      </c>
      <c r="C282" s="2">
        <v>4.3938137723196302</v>
      </c>
      <c r="D282" s="3">
        <v>1.76953649993121</v>
      </c>
      <c r="E282" s="3">
        <v>3.8524084717816298</v>
      </c>
      <c r="F282">
        <f t="shared" si="15"/>
        <v>3.5090455223540253</v>
      </c>
      <c r="G282">
        <f t="shared" si="16"/>
        <v>2.1770720592264645</v>
      </c>
      <c r="H282">
        <f t="shared" si="17"/>
        <v>0.83766820627758265</v>
      </c>
      <c r="I282">
        <f t="shared" si="18"/>
        <v>0.88567670832565026</v>
      </c>
      <c r="J282">
        <f t="shared" si="19"/>
        <v>3.5069029866679107</v>
      </c>
    </row>
    <row r="283" spans="1:10" ht="18" x14ac:dyDescent="0.25">
      <c r="A283">
        <f>A282+1</f>
        <v>1986</v>
      </c>
      <c r="B283" s="2">
        <v>3.3832290787771502</v>
      </c>
      <c r="C283" s="2">
        <v>4.3103676446894603</v>
      </c>
      <c r="D283" s="3">
        <v>1.7834996350705901</v>
      </c>
      <c r="E283" s="3">
        <v>4.0596365430300203</v>
      </c>
      <c r="F283">
        <f t="shared" si="15"/>
        <v>3.4186178271541654</v>
      </c>
      <c r="G283">
        <f t="shared" si="16"/>
        <v>2.2762194413733883</v>
      </c>
      <c r="H283">
        <f t="shared" si="17"/>
        <v>0.89170855082831602</v>
      </c>
      <c r="I283">
        <f t="shared" si="18"/>
        <v>0.92713856591231014</v>
      </c>
      <c r="J283">
        <f t="shared" si="19"/>
        <v>3.417069906271796</v>
      </c>
    </row>
    <row r="284" spans="1:10" ht="18" x14ac:dyDescent="0.25">
      <c r="A284">
        <f>A283+1</f>
        <v>1987</v>
      </c>
      <c r="B284" s="2">
        <v>3.2728377433339202</v>
      </c>
      <c r="C284" s="2">
        <v>4.2361599530601799</v>
      </c>
      <c r="D284" s="3">
        <v>1.7969604652397699</v>
      </c>
      <c r="E284" s="3">
        <v>4.1801433558693697</v>
      </c>
      <c r="F284">
        <f t="shared" si="15"/>
        <v>3.337679720440295</v>
      </c>
      <c r="G284">
        <f t="shared" si="16"/>
        <v>2.3262300071312976</v>
      </c>
      <c r="H284">
        <f t="shared" si="17"/>
        <v>0.92695667436903606</v>
      </c>
      <c r="I284">
        <f t="shared" si="18"/>
        <v>0.9633222097262597</v>
      </c>
      <c r="J284">
        <f t="shared" si="19"/>
        <v>3.3370346901385024</v>
      </c>
    </row>
    <row r="285" spans="1:10" ht="18" x14ac:dyDescent="0.25">
      <c r="A285">
        <f>A284+1</f>
        <v>1988</v>
      </c>
      <c r="B285" s="2">
        <v>3.1631150859822399</v>
      </c>
      <c r="C285" s="2">
        <v>4.1585518717451597</v>
      </c>
      <c r="D285" s="3">
        <v>1.8108447393836899</v>
      </c>
      <c r="E285" s="3">
        <v>4.1450154396985797</v>
      </c>
      <c r="F285">
        <f t="shared" si="15"/>
        <v>3.2531295020533149</v>
      </c>
      <c r="G285">
        <f t="shared" si="16"/>
        <v>2.2889954889833959</v>
      </c>
      <c r="H285">
        <f t="shared" si="17"/>
        <v>0.92800997535759189</v>
      </c>
      <c r="I285">
        <f t="shared" si="18"/>
        <v>0.99543678576291983</v>
      </c>
      <c r="J285">
        <f t="shared" si="19"/>
        <v>3.2560883637125051</v>
      </c>
    </row>
    <row r="286" spans="1:10" ht="18" x14ac:dyDescent="0.25">
      <c r="A286">
        <f>A285+1</f>
        <v>1989</v>
      </c>
      <c r="B286" s="2">
        <v>3.05461352517327</v>
      </c>
      <c r="C286" s="2">
        <v>4.0825834846175999</v>
      </c>
      <c r="D286" s="3">
        <v>1.82433717790105</v>
      </c>
      <c r="E286" s="3">
        <v>4.1103307558175501</v>
      </c>
      <c r="F286">
        <f t="shared" si="15"/>
        <v>3.1704148956670748</v>
      </c>
      <c r="G286">
        <f t="shared" si="16"/>
        <v>2.2530543178134419</v>
      </c>
      <c r="H286">
        <f t="shared" si="17"/>
        <v>0.92863821900205412</v>
      </c>
      <c r="I286">
        <f t="shared" si="18"/>
        <v>1.0279699594443299</v>
      </c>
      <c r="J286">
        <f t="shared" si="19"/>
        <v>3.1792220017291508</v>
      </c>
    </row>
    <row r="287" spans="1:10" ht="18" x14ac:dyDescent="0.25">
      <c r="A287">
        <f>A286+1</f>
        <v>1990</v>
      </c>
      <c r="B287" s="2">
        <v>2.9584580714228199</v>
      </c>
      <c r="C287" s="2">
        <v>4.0151049743287803</v>
      </c>
      <c r="D287" s="3">
        <v>1.8363572085235</v>
      </c>
      <c r="E287" s="3">
        <v>4.0591121529669101</v>
      </c>
      <c r="F287">
        <f t="shared" si="15"/>
        <v>3.0969263700670302</v>
      </c>
      <c r="G287">
        <f t="shared" si="16"/>
        <v>2.2104153451879811</v>
      </c>
      <c r="H287">
        <f t="shared" si="17"/>
        <v>0.92434840388946449</v>
      </c>
      <c r="I287">
        <f t="shared" si="18"/>
        <v>1.0566469029059604</v>
      </c>
      <c r="J287">
        <f t="shared" si="19"/>
        <v>3.112579727731803</v>
      </c>
    </row>
    <row r="288" spans="1:10" ht="18" x14ac:dyDescent="0.25">
      <c r="A288">
        <f>A287+1</f>
        <v>1991</v>
      </c>
      <c r="B288" s="2">
        <v>2.87781541297141</v>
      </c>
      <c r="C288" s="2">
        <v>3.9626566639624801</v>
      </c>
      <c r="D288" s="3">
        <v>1.84567713944306</v>
      </c>
      <c r="E288" s="3">
        <v>4.0919983372632602</v>
      </c>
      <c r="F288">
        <f t="shared" si="15"/>
        <v>3.0398180942409501</v>
      </c>
      <c r="G288">
        <f t="shared" si="16"/>
        <v>2.2170715830061352</v>
      </c>
      <c r="H288">
        <f t="shared" si="17"/>
        <v>0.93746337712856254</v>
      </c>
      <c r="I288">
        <f t="shared" si="18"/>
        <v>1.0848412509910701</v>
      </c>
      <c r="J288">
        <f t="shared" si="19"/>
        <v>3.0618892445887829</v>
      </c>
    </row>
    <row r="289" spans="1:10" ht="18" x14ac:dyDescent="0.25">
      <c r="A289">
        <f>A288+1</f>
        <v>1992</v>
      </c>
      <c r="B289" s="2">
        <v>2.80818696032284</v>
      </c>
      <c r="C289" s="2">
        <v>3.9161490614352399</v>
      </c>
      <c r="D289" s="3">
        <v>1.85469946982347</v>
      </c>
      <c r="E289" s="3">
        <v>4.07062772096097</v>
      </c>
      <c r="F289">
        <f t="shared" si="15"/>
        <v>2.9887993265235049</v>
      </c>
      <c r="G289">
        <f t="shared" si="16"/>
        <v>2.1947640505598525</v>
      </c>
      <c r="H289">
        <f t="shared" si="17"/>
        <v>0.93793183520055878</v>
      </c>
      <c r="I289">
        <f t="shared" si="18"/>
        <v>1.1079621011123999</v>
      </c>
      <c r="J289">
        <f t="shared" si="19"/>
        <v>3.0163286731912913</v>
      </c>
    </row>
    <row r="290" spans="1:10" ht="18" x14ac:dyDescent="0.25">
      <c r="A290">
        <f>A289+1</f>
        <v>1993</v>
      </c>
      <c r="B290" s="2">
        <v>2.7524337924230999</v>
      </c>
      <c r="C290" s="2">
        <v>3.87902022968427</v>
      </c>
      <c r="D290" s="3">
        <v>1.8636267321156801</v>
      </c>
      <c r="E290" s="3">
        <v>4.2281824170978703</v>
      </c>
      <c r="F290">
        <f t="shared" si="15"/>
        <v>2.9472068636264299</v>
      </c>
      <c r="G290">
        <f t="shared" si="16"/>
        <v>2.2687925345961482</v>
      </c>
      <c r="H290">
        <f t="shared" si="17"/>
        <v>0.9796949412508611</v>
      </c>
      <c r="I290">
        <f t="shared" si="18"/>
        <v>1.12658643726117</v>
      </c>
      <c r="J290">
        <f t="shared" si="19"/>
        <v>2.9775008860674426</v>
      </c>
    </row>
    <row r="291" spans="1:10" ht="18" x14ac:dyDescent="0.25">
      <c r="A291">
        <f>A290+1</f>
        <v>1994</v>
      </c>
      <c r="B291" s="2">
        <v>2.7087409825853901</v>
      </c>
      <c r="C291" s="2">
        <v>3.8500213488093902</v>
      </c>
      <c r="D291" s="3">
        <v>1.8713712240624301</v>
      </c>
      <c r="E291" s="3">
        <v>4.24784741415999</v>
      </c>
      <c r="F291">
        <f t="shared" si="15"/>
        <v>2.9143357367781753</v>
      </c>
      <c r="G291">
        <f t="shared" si="16"/>
        <v>2.2699116880394432</v>
      </c>
      <c r="H291">
        <f t="shared" si="17"/>
        <v>0.9889678630602734</v>
      </c>
      <c r="I291">
        <f t="shared" si="18"/>
        <v>1.1412803662240001</v>
      </c>
      <c r="J291">
        <f t="shared" si="19"/>
        <v>2.9463119514185405</v>
      </c>
    </row>
    <row r="292" spans="1:10" ht="18" x14ac:dyDescent="0.25">
      <c r="A292">
        <f>A291+1</f>
        <v>1995</v>
      </c>
      <c r="B292" s="2">
        <v>2.67461547493602</v>
      </c>
      <c r="C292" s="2">
        <v>3.8290162752857899</v>
      </c>
      <c r="D292" s="3">
        <v>1.8788636650694199</v>
      </c>
      <c r="E292" s="3">
        <v>4.3025537124895097</v>
      </c>
      <c r="F292">
        <f t="shared" si="15"/>
        <v>2.88958444275108</v>
      </c>
      <c r="G292">
        <f t="shared" si="16"/>
        <v>2.2899765387344058</v>
      </c>
      <c r="H292">
        <f t="shared" si="17"/>
        <v>1.006288586877552</v>
      </c>
      <c r="I292">
        <f t="shared" si="18"/>
        <v>1.1544008003497699</v>
      </c>
      <c r="J292">
        <f t="shared" si="19"/>
        <v>2.9208585718472966</v>
      </c>
    </row>
    <row r="293" spans="1:10" ht="18" x14ac:dyDescent="0.25">
      <c r="A293">
        <f>A292+1</f>
        <v>1996</v>
      </c>
      <c r="B293" s="2">
        <v>2.65179350097503</v>
      </c>
      <c r="C293" s="2">
        <v>3.81412793456593</v>
      </c>
      <c r="D293" s="3">
        <v>1.8912514298388201</v>
      </c>
      <c r="E293" s="3">
        <v>4.5715211585779096</v>
      </c>
      <c r="F293">
        <f t="shared" si="15"/>
        <v>2.86850221964652</v>
      </c>
      <c r="G293">
        <f t="shared" si="16"/>
        <v>2.4171937619989072</v>
      </c>
      <c r="H293">
        <f t="shared" si="17"/>
        <v>1.0771636982895012</v>
      </c>
      <c r="I293">
        <f t="shared" si="18"/>
        <v>1.1623344335909001</v>
      </c>
      <c r="J293">
        <f t="shared" si="19"/>
        <v>2.8914752845655616</v>
      </c>
    </row>
    <row r="294" spans="1:10" ht="18" x14ac:dyDescent="0.25">
      <c r="A294">
        <f>A293+1</f>
        <v>1997</v>
      </c>
      <c r="B294" s="2">
        <v>2.6334360025935699</v>
      </c>
      <c r="C294" s="2">
        <v>3.8056132146874999</v>
      </c>
      <c r="D294" s="3">
        <v>1.89903180833162</v>
      </c>
      <c r="E294" s="3">
        <v>4.7402828821306304</v>
      </c>
      <c r="F294">
        <f t="shared" si="15"/>
        <v>2.8560973105216898</v>
      </c>
      <c r="G294">
        <f t="shared" si="16"/>
        <v>2.4961577059076068</v>
      </c>
      <c r="H294">
        <f t="shared" si="17"/>
        <v>1.1220625881115118</v>
      </c>
      <c r="I294">
        <f t="shared" si="18"/>
        <v>1.17217721209393</v>
      </c>
      <c r="J294">
        <f t="shared" si="19"/>
        <v>2.8738467506781409</v>
      </c>
    </row>
    <row r="295" spans="1:10" ht="18" x14ac:dyDescent="0.25">
      <c r="A295">
        <f>A294+1</f>
        <v>1998</v>
      </c>
      <c r="B295" s="2">
        <v>2.6143878250969101</v>
      </c>
      <c r="C295" s="2">
        <v>3.7992035172049801</v>
      </c>
      <c r="D295" s="3">
        <v>1.90147355931116</v>
      </c>
      <c r="E295" s="3">
        <v>4.7026424998550702</v>
      </c>
      <c r="F295">
        <f t="shared" si="15"/>
        <v>2.8484667375493999</v>
      </c>
      <c r="G295">
        <f t="shared" si="16"/>
        <v>2.4731569244426832</v>
      </c>
      <c r="H295">
        <f t="shared" si="17"/>
        <v>1.1147427877061935</v>
      </c>
      <c r="I295">
        <f t="shared" si="18"/>
        <v>1.1848156921080699</v>
      </c>
      <c r="J295">
        <f t="shared" si="19"/>
        <v>2.8661397317572836</v>
      </c>
    </row>
    <row r="296" spans="1:10" ht="18" x14ac:dyDescent="0.25">
      <c r="A296">
        <f>A295+1</f>
        <v>1999</v>
      </c>
      <c r="B296" s="2">
        <v>2.6020086497219199</v>
      </c>
      <c r="C296" s="2">
        <v>3.7989820102335599</v>
      </c>
      <c r="D296" s="3">
        <v>1.9022828776326399</v>
      </c>
      <c r="E296" s="3">
        <v>4.6592066716088496</v>
      </c>
      <c r="F296">
        <f t="shared" si="15"/>
        <v>2.8478405714172399</v>
      </c>
      <c r="G296">
        <f t="shared" si="16"/>
        <v>2.4492712027178398</v>
      </c>
      <c r="H296">
        <f t="shared" si="17"/>
        <v>1.1049677344455049</v>
      </c>
      <c r="I296">
        <f t="shared" si="18"/>
        <v>1.1969733605116399</v>
      </c>
      <c r="J296">
        <f t="shared" si="19"/>
        <v>2.8647243366324777</v>
      </c>
    </row>
    <row r="297" spans="1:10" ht="18" x14ac:dyDescent="0.25">
      <c r="A297">
        <f>A296+1</f>
        <v>2000</v>
      </c>
      <c r="B297" s="2">
        <v>2.5959160571578601</v>
      </c>
      <c r="C297" s="2">
        <v>3.8087638127760202</v>
      </c>
      <c r="D297" s="3">
        <v>1.89922657687367</v>
      </c>
      <c r="E297" s="3">
        <v>4.5949763154058303</v>
      </c>
      <c r="F297">
        <f t="shared" si="15"/>
        <v>2.859150524339185</v>
      </c>
      <c r="G297">
        <f t="shared" si="16"/>
        <v>2.4193934369693015</v>
      </c>
      <c r="H297">
        <f t="shared" si="17"/>
        <v>1.0877914392182644</v>
      </c>
      <c r="I297">
        <f t="shared" si="18"/>
        <v>1.2128477556181601</v>
      </c>
      <c r="J297">
        <f t="shared" si="19"/>
        <v>2.8754143669943608</v>
      </c>
    </row>
    <row r="298" spans="1:10" ht="18" x14ac:dyDescent="0.25">
      <c r="A298">
        <f>A297+1</f>
        <v>2001</v>
      </c>
      <c r="B298" s="2">
        <v>2.59224243413927</v>
      </c>
      <c r="C298" s="2">
        <v>3.81748172887422</v>
      </c>
      <c r="D298" s="3">
        <v>1.8969414642568401</v>
      </c>
      <c r="E298" s="3">
        <v>4.5422771786938902</v>
      </c>
      <c r="F298">
        <f t="shared" si="15"/>
        <v>2.8690109967458</v>
      </c>
      <c r="G298">
        <f t="shared" si="16"/>
        <v>2.3945268023720523</v>
      </c>
      <c r="H298">
        <f t="shared" si="17"/>
        <v>1.073875188160919</v>
      </c>
      <c r="I298">
        <f t="shared" si="18"/>
        <v>1.22523929473495</v>
      </c>
      <c r="J298">
        <f t="shared" si="19"/>
        <v>2.8842848888793493</v>
      </c>
    </row>
    <row r="299" spans="1:10" ht="18" x14ac:dyDescent="0.25">
      <c r="A299">
        <f>A298+1</f>
        <v>2002</v>
      </c>
      <c r="B299" s="2">
        <v>2.5907247705028098</v>
      </c>
      <c r="C299" s="2">
        <v>3.8265470430235</v>
      </c>
      <c r="D299" s="3">
        <v>1.89473368746091</v>
      </c>
      <c r="E299" s="3">
        <v>4.49742586574847</v>
      </c>
      <c r="F299">
        <f t="shared" si="15"/>
        <v>2.879180199293045</v>
      </c>
      <c r="G299">
        <f t="shared" si="16"/>
        <v>2.3736453811487195</v>
      </c>
      <c r="H299">
        <f t="shared" si="17"/>
        <v>1.0618902422998753</v>
      </c>
      <c r="I299">
        <f t="shared" si="18"/>
        <v>1.2358222725206902</v>
      </c>
      <c r="J299">
        <f t="shared" si="19"/>
        <v>2.893274825243902</v>
      </c>
    </row>
    <row r="300" spans="1:10" ht="18" x14ac:dyDescent="0.25">
      <c r="A300">
        <f>A299+1</f>
        <v>2003</v>
      </c>
      <c r="B300" s="2">
        <v>2.59125842250821</v>
      </c>
      <c r="C300" s="2">
        <v>3.8368051506652199</v>
      </c>
      <c r="D300" s="3">
        <v>1.8924858960035</v>
      </c>
      <c r="E300" s="3">
        <v>4.4657055391744001</v>
      </c>
      <c r="F300">
        <f t="shared" si="15"/>
        <v>2.8905622026634701</v>
      </c>
      <c r="G300">
        <f t="shared" si="16"/>
        <v>2.3597034718224084</v>
      </c>
      <c r="H300">
        <f t="shared" si="17"/>
        <v>1.0530010336759958</v>
      </c>
      <c r="I300">
        <f t="shared" si="18"/>
        <v>1.2455467281570098</v>
      </c>
      <c r="J300">
        <f t="shared" si="19"/>
        <v>2.9030816957037833</v>
      </c>
    </row>
    <row r="301" spans="1:10" ht="18" x14ac:dyDescent="0.25">
      <c r="A301">
        <f>A300+1</f>
        <v>2004</v>
      </c>
      <c r="B301" s="2">
        <v>2.5948131832230201</v>
      </c>
      <c r="C301" s="2">
        <v>3.8491988899120502</v>
      </c>
      <c r="D301" s="3">
        <v>1.88929633008931</v>
      </c>
      <c r="E301" s="3">
        <v>4.4338033295762003</v>
      </c>
      <c r="F301">
        <f t="shared" si="15"/>
        <v>2.904550724867395</v>
      </c>
      <c r="G301">
        <f t="shared" si="16"/>
        <v>2.3468014302269924</v>
      </c>
      <c r="H301">
        <f t="shared" si="17"/>
        <v>1.0435009496746039</v>
      </c>
      <c r="I301">
        <f t="shared" si="18"/>
        <v>1.25438570668903</v>
      </c>
      <c r="J301">
        <f t="shared" si="19"/>
        <v>2.9157660667632284</v>
      </c>
    </row>
    <row r="302" spans="1:10" ht="18" x14ac:dyDescent="0.25">
      <c r="A302">
        <f>A301+1</f>
        <v>2005</v>
      </c>
      <c r="B302" s="2">
        <v>2.5991383630239802</v>
      </c>
      <c r="C302" s="2">
        <v>3.86025338746893</v>
      </c>
      <c r="D302" s="3">
        <v>1.88700977626912</v>
      </c>
      <c r="E302" s="3">
        <v>4.4406196934210103</v>
      </c>
      <c r="F302">
        <f t="shared" si="15"/>
        <v>2.91674849933437</v>
      </c>
      <c r="G302">
        <f t="shared" si="16"/>
        <v>2.3532573859795951</v>
      </c>
      <c r="H302">
        <f t="shared" si="17"/>
        <v>1.0436811537207076</v>
      </c>
      <c r="I302">
        <f t="shared" si="18"/>
        <v>1.2611150244449498</v>
      </c>
      <c r="J302">
        <f t="shared" si="19"/>
        <v>2.926212501289343</v>
      </c>
    </row>
    <row r="303" spans="1:10" ht="18" x14ac:dyDescent="0.25">
      <c r="A303">
        <f>A302+1</f>
        <v>2006</v>
      </c>
      <c r="B303" s="2">
        <v>2.6066838397259602</v>
      </c>
      <c r="C303" s="2">
        <v>3.8707034003084799</v>
      </c>
      <c r="D303" s="3">
        <v>1.8895617786424399</v>
      </c>
      <c r="E303" s="3">
        <v>4.7774275072753296</v>
      </c>
      <c r="F303">
        <f t="shared" si="15"/>
        <v>2.92592251098726</v>
      </c>
      <c r="G303">
        <f t="shared" si="16"/>
        <v>2.5283256473930602</v>
      </c>
      <c r="H303">
        <f t="shared" si="17"/>
        <v>1.1245509299411347</v>
      </c>
      <c r="I303">
        <f t="shared" si="18"/>
        <v>1.2640195605825197</v>
      </c>
      <c r="J303">
        <f t="shared" si="19"/>
        <v>2.9282496839929451</v>
      </c>
    </row>
    <row r="304" spans="1:10" ht="18" x14ac:dyDescent="0.25">
      <c r="A304">
        <f>A303+1</f>
        <v>2007</v>
      </c>
      <c r="B304" s="2">
        <v>2.6127631926006698</v>
      </c>
      <c r="C304" s="2">
        <v>3.87869882415528</v>
      </c>
      <c r="D304" s="3">
        <v>1.89061914305509</v>
      </c>
      <c r="E304" s="3">
        <v>4.8709501158953303</v>
      </c>
      <c r="F304">
        <f t="shared" si="15"/>
        <v>2.9333892526277348</v>
      </c>
      <c r="G304">
        <f t="shared" si="16"/>
        <v>2.5763782905658421</v>
      </c>
      <c r="H304">
        <f t="shared" si="17"/>
        <v>1.1472859126647441</v>
      </c>
      <c r="I304">
        <f t="shared" si="18"/>
        <v>1.2659356315546102</v>
      </c>
      <c r="J304">
        <f t="shared" si="19"/>
        <v>2.9312857346385215</v>
      </c>
    </row>
    <row r="305" spans="1:10" ht="18" x14ac:dyDescent="0.25">
      <c r="A305">
        <f>A304+1</f>
        <v>2008</v>
      </c>
      <c r="B305" s="2">
        <v>2.6228569065846199</v>
      </c>
      <c r="C305" s="2">
        <v>3.8882217243195099</v>
      </c>
      <c r="D305" s="3">
        <v>1.8965920002393</v>
      </c>
      <c r="E305" s="3">
        <v>4.8709501158953303</v>
      </c>
      <c r="F305">
        <f t="shared" si="15"/>
        <v>2.9399257241998598</v>
      </c>
      <c r="G305">
        <f t="shared" si="16"/>
        <v>2.568264611092288</v>
      </c>
      <c r="H305">
        <f t="shared" si="17"/>
        <v>1.1513427524015212</v>
      </c>
      <c r="I305">
        <f t="shared" si="18"/>
        <v>1.26536481773489</v>
      </c>
      <c r="J305">
        <f t="shared" si="19"/>
        <v>2.927045946387544</v>
      </c>
    </row>
    <row r="306" spans="1:10" ht="18" x14ac:dyDescent="0.25">
      <c r="A306">
        <f>A305+1</f>
        <v>2009</v>
      </c>
      <c r="B306" s="2">
        <v>2.6325366133060899</v>
      </c>
      <c r="C306" s="2">
        <v>3.89338081423685</v>
      </c>
      <c r="D306" s="3">
        <v>1.90959718238387</v>
      </c>
      <c r="E306" s="3">
        <v>6.6413143670974497</v>
      </c>
      <c r="F306">
        <f t="shared" si="15"/>
        <v>2.9385822230449152</v>
      </c>
      <c r="G306">
        <f t="shared" si="16"/>
        <v>3.4778614193422093</v>
      </c>
      <c r="H306">
        <f t="shared" si="17"/>
        <v>1.5817264738776202</v>
      </c>
      <c r="I306">
        <f t="shared" si="18"/>
        <v>1.2608442009307601</v>
      </c>
      <c r="J306">
        <f t="shared" si="19"/>
        <v>2.9087426304697117</v>
      </c>
    </row>
    <row r="307" spans="1:10" ht="18" x14ac:dyDescent="0.25">
      <c r="A307">
        <f>A306+1</f>
        <v>2010</v>
      </c>
      <c r="B307" s="2">
        <v>2.6389351001585202</v>
      </c>
      <c r="C307" s="2">
        <v>3.8922748617833598</v>
      </c>
      <c r="D307" s="3">
        <v>1.9274712159617</v>
      </c>
      <c r="E307" s="3">
        <v>8.7879610378063102</v>
      </c>
      <c r="F307">
        <f t="shared" si="15"/>
        <v>2.9285392538025099</v>
      </c>
      <c r="G307">
        <f t="shared" si="16"/>
        <v>4.5593215426678162</v>
      </c>
      <c r="H307">
        <f t="shared" si="17"/>
        <v>2.114319747569247</v>
      </c>
      <c r="I307">
        <f t="shared" si="18"/>
        <v>1.2533397616248396</v>
      </c>
      <c r="J307">
        <f t="shared" si="19"/>
        <v>2.8794476997453127</v>
      </c>
    </row>
    <row r="308" spans="1:10" ht="18" x14ac:dyDescent="0.25">
      <c r="A308">
        <f>A307+1</f>
        <v>2011</v>
      </c>
      <c r="B308" s="2">
        <v>2.6405067739649399</v>
      </c>
      <c r="C308" s="2">
        <v>3.87609292078433</v>
      </c>
      <c r="D308" s="3">
        <v>1.96176717768563</v>
      </c>
      <c r="E308" s="3">
        <v>12.364697876135301</v>
      </c>
      <c r="F308">
        <f t="shared" si="15"/>
        <v>2.8952093319415151</v>
      </c>
      <c r="G308">
        <f t="shared" si="16"/>
        <v>6.3028365530727228</v>
      </c>
      <c r="H308">
        <f t="shared" si="17"/>
        <v>3.030930661531289</v>
      </c>
      <c r="I308">
        <f t="shared" si="18"/>
        <v>1.2355861468193901</v>
      </c>
      <c r="J308">
        <f t="shared" si="19"/>
        <v>2.8177083070356339</v>
      </c>
    </row>
    <row r="309" spans="1:10" ht="18" x14ac:dyDescent="0.25">
      <c r="A309">
        <f>A308+1</f>
        <v>2012</v>
      </c>
      <c r="B309" s="2">
        <v>2.6455357367314498</v>
      </c>
      <c r="C309" s="2">
        <v>3.87273777316345</v>
      </c>
      <c r="D309" s="3">
        <v>1.9755351365423399</v>
      </c>
      <c r="E309" s="3">
        <v>13.306481678046399</v>
      </c>
      <c r="F309">
        <f t="shared" si="15"/>
        <v>2.8849702048922801</v>
      </c>
      <c r="G309">
        <f t="shared" si="16"/>
        <v>6.7356340223520057</v>
      </c>
      <c r="H309">
        <f t="shared" si="17"/>
        <v>3.2854238278471968</v>
      </c>
      <c r="I309">
        <f t="shared" si="18"/>
        <v>1.2272020364320002</v>
      </c>
      <c r="J309">
        <f t="shared" si="19"/>
        <v>2.7956000792030897</v>
      </c>
    </row>
    <row r="310" spans="1:10" ht="18" x14ac:dyDescent="0.25">
      <c r="A310">
        <f>A309+1</f>
        <v>2013</v>
      </c>
      <c r="B310" s="2">
        <v>2.6503356792897401</v>
      </c>
      <c r="C310" s="2">
        <v>3.87163136464474</v>
      </c>
      <c r="D310" s="3">
        <v>1.9835439091037099</v>
      </c>
      <c r="E310" s="3">
        <v>14.2888950173908</v>
      </c>
      <c r="F310">
        <f t="shared" si="15"/>
        <v>2.8798594100928852</v>
      </c>
      <c r="G310">
        <f t="shared" si="16"/>
        <v>7.2037200446182323</v>
      </c>
      <c r="H310">
        <f t="shared" si="17"/>
        <v>3.5425874863862838</v>
      </c>
      <c r="I310">
        <f t="shared" si="18"/>
        <v>1.2212956853549999</v>
      </c>
      <c r="J310">
        <f t="shared" si="19"/>
        <v>2.7834185151316859</v>
      </c>
    </row>
    <row r="311" spans="1:10" ht="18" x14ac:dyDescent="0.25">
      <c r="A311">
        <f>A310+1</f>
        <v>2014</v>
      </c>
      <c r="B311" s="2">
        <v>2.65427307508268</v>
      </c>
      <c r="C311" s="2">
        <v>3.8708681308554498</v>
      </c>
      <c r="D311" s="3">
        <v>1.98830016471841</v>
      </c>
      <c r="E311" s="3">
        <v>14.7648222737428</v>
      </c>
      <c r="F311">
        <f t="shared" si="15"/>
        <v>2.8767180484962447</v>
      </c>
      <c r="G311">
        <f t="shared" si="16"/>
        <v>7.4258517580688554</v>
      </c>
      <c r="H311">
        <f t="shared" si="17"/>
        <v>3.6694852578369721</v>
      </c>
      <c r="I311">
        <f t="shared" si="18"/>
        <v>1.2165950557727698</v>
      </c>
      <c r="J311">
        <f t="shared" si="19"/>
        <v>2.7761979604082301</v>
      </c>
    </row>
    <row r="312" spans="1:10" ht="18" x14ac:dyDescent="0.25">
      <c r="A312">
        <f>A311+1</f>
        <v>2015</v>
      </c>
      <c r="B312" s="2">
        <v>2.6578399286846102</v>
      </c>
      <c r="C312" s="2">
        <v>3.86972178336721</v>
      </c>
      <c r="D312" s="3">
        <v>1.99248155667148</v>
      </c>
      <c r="E312" s="3">
        <v>15.277476126641901</v>
      </c>
      <c r="F312">
        <f t="shared" si="15"/>
        <v>2.8734810050314699</v>
      </c>
      <c r="G312">
        <f t="shared" si="16"/>
        <v>7.6675621289883029</v>
      </c>
      <c r="H312">
        <f t="shared" si="17"/>
        <v>3.8049569988267988</v>
      </c>
      <c r="I312">
        <f t="shared" si="18"/>
        <v>1.2118818546825998</v>
      </c>
      <c r="J312">
        <f t="shared" si="19"/>
        <v>2.7696377672000416</v>
      </c>
    </row>
    <row r="313" spans="1:10" ht="18" x14ac:dyDescent="0.25">
      <c r="A313">
        <f>A312+1</f>
        <v>2016</v>
      </c>
      <c r="B313" s="2">
        <v>2.6611427610287999</v>
      </c>
      <c r="C313" s="2">
        <v>3.8672581146172198</v>
      </c>
      <c r="D313" s="3">
        <v>2.0003045452580301</v>
      </c>
      <c r="E313" s="3">
        <v>16.901993112093201</v>
      </c>
      <c r="F313">
        <f t="shared" si="15"/>
        <v>2.867105841988205</v>
      </c>
      <c r="G313">
        <f t="shared" si="16"/>
        <v>8.4497098965062456</v>
      </c>
      <c r="H313">
        <f t="shared" si="17"/>
        <v>4.2261416077934779</v>
      </c>
      <c r="I313">
        <f t="shared" si="18"/>
        <v>1.2061153535884199</v>
      </c>
      <c r="J313">
        <f t="shared" si="19"/>
        <v>2.757308094097489</v>
      </c>
    </row>
    <row r="314" spans="1:10" ht="18" x14ac:dyDescent="0.25">
      <c r="A314">
        <f>A313+1</f>
        <v>2017</v>
      </c>
      <c r="B314" s="2">
        <v>2.66413471157284</v>
      </c>
      <c r="C314" s="2">
        <v>3.8640539309589399</v>
      </c>
      <c r="D314" s="3">
        <v>2.0067778943388701</v>
      </c>
      <c r="E314" s="3">
        <v>17.967233557125699</v>
      </c>
      <c r="F314">
        <f t="shared" si="15"/>
        <v>2.8606649837895048</v>
      </c>
      <c r="G314">
        <f t="shared" si="16"/>
        <v>8.9532746039366629</v>
      </c>
      <c r="H314">
        <f t="shared" si="17"/>
        <v>4.5069794765945179</v>
      </c>
      <c r="I314">
        <f t="shared" si="18"/>
        <v>1.1999192193860999</v>
      </c>
      <c r="J314">
        <f t="shared" si="19"/>
        <v>2.7465994595384307</v>
      </c>
    </row>
    <row r="315" spans="1:10" ht="18" x14ac:dyDescent="0.25">
      <c r="A315">
        <f>A314+1</f>
        <v>2018</v>
      </c>
      <c r="B315" s="2">
        <v>2.6672107500645699</v>
      </c>
      <c r="C315" s="2">
        <v>3.8607265695270199</v>
      </c>
      <c r="D315" s="3">
        <v>2.0125087342630299</v>
      </c>
      <c r="E315" s="3">
        <v>18.507455139107702</v>
      </c>
      <c r="F315">
        <f t="shared" si="15"/>
        <v>2.8544722023955051</v>
      </c>
      <c r="G315">
        <f t="shared" si="16"/>
        <v>9.1962110891831905</v>
      </c>
      <c r="H315">
        <f t="shared" si="17"/>
        <v>4.6556220249622555</v>
      </c>
      <c r="I315">
        <f t="shared" si="18"/>
        <v>1.19351581946245</v>
      </c>
      <c r="J315">
        <f t="shared" si="19"/>
        <v>2.7369505777472085</v>
      </c>
    </row>
    <row r="316" spans="1:10" ht="18" x14ac:dyDescent="0.25">
      <c r="A316">
        <f>A315+1</f>
        <v>2019</v>
      </c>
      <c r="B316" s="2">
        <v>2.66985509073398</v>
      </c>
      <c r="C316" s="2">
        <v>3.8562579301622999</v>
      </c>
      <c r="D316" s="3">
        <v>2.0194304112830799</v>
      </c>
      <c r="E316" s="3">
        <v>19.032527490707</v>
      </c>
      <c r="F316">
        <f t="shared" si="15"/>
        <v>2.8465427245207602</v>
      </c>
      <c r="G316">
        <f t="shared" si="16"/>
        <v>9.4247008385965412</v>
      </c>
      <c r="H316">
        <f t="shared" si="17"/>
        <v>4.8039133260552296</v>
      </c>
      <c r="I316">
        <f t="shared" si="18"/>
        <v>1.1864028394283199</v>
      </c>
      <c r="J316">
        <f t="shared" si="19"/>
        <v>2.725176327286297</v>
      </c>
    </row>
    <row r="317" spans="1:10" ht="18" x14ac:dyDescent="0.25">
      <c r="A317">
        <f>A316+1</f>
        <v>2020</v>
      </c>
      <c r="B317" s="2">
        <v>2.6731909252039401</v>
      </c>
      <c r="C317" s="2">
        <v>3.8530694474236702</v>
      </c>
      <c r="D317" s="3">
        <v>2.0266377696611002</v>
      </c>
      <c r="E317" s="3">
        <v>20.1073187719869</v>
      </c>
      <c r="F317">
        <f t="shared" si="15"/>
        <v>2.8397505625931201</v>
      </c>
      <c r="G317">
        <f t="shared" si="16"/>
        <v>9.921515858923966</v>
      </c>
      <c r="H317">
        <f t="shared" si="17"/>
        <v>5.0929014565314672</v>
      </c>
      <c r="I317">
        <f t="shared" si="18"/>
        <v>1.1798785222197301</v>
      </c>
      <c r="J317">
        <f t="shared" si="19"/>
        <v>2.7138155162505648</v>
      </c>
    </row>
    <row r="318" spans="1:10" ht="18" x14ac:dyDescent="0.25">
      <c r="A318">
        <f>A317+1</f>
        <v>2021</v>
      </c>
      <c r="B318" s="2">
        <v>2.6785346912602299</v>
      </c>
      <c r="C318" s="2">
        <v>3.85439072527147</v>
      </c>
      <c r="D318" s="3">
        <v>2.0299869645842401</v>
      </c>
      <c r="E318" s="3">
        <v>21.077168333049102</v>
      </c>
      <c r="F318">
        <f t="shared" si="15"/>
        <v>2.8393972429793499</v>
      </c>
      <c r="G318">
        <f t="shared" si="16"/>
        <v>10.382908216046548</v>
      </c>
      <c r="H318">
        <f t="shared" si="17"/>
        <v>5.3471300585012767</v>
      </c>
      <c r="I318">
        <f t="shared" si="18"/>
        <v>1.1758560340112401</v>
      </c>
      <c r="J318">
        <f t="shared" si="19"/>
        <v>2.7100356265738772</v>
      </c>
    </row>
    <row r="319" spans="1:10" ht="18" x14ac:dyDescent="0.25">
      <c r="A319">
        <f>A318+1</f>
        <v>2022</v>
      </c>
      <c r="B319" s="2">
        <v>2.68962623929517</v>
      </c>
      <c r="C319" s="2">
        <v>3.8662261001241101</v>
      </c>
      <c r="D319" s="3">
        <v>2.0288614195055801</v>
      </c>
      <c r="E319" s="3">
        <v>21.959157123823299</v>
      </c>
      <c r="F319">
        <f t="shared" si="15"/>
        <v>2.8517953903713202</v>
      </c>
      <c r="G319">
        <f t="shared" si="16"/>
        <v>10.823389371352233</v>
      </c>
      <c r="H319">
        <f t="shared" si="17"/>
        <v>5.5678838762355332</v>
      </c>
      <c r="I319">
        <f t="shared" si="18"/>
        <v>1.1765998608289401</v>
      </c>
      <c r="J319">
        <f t="shared" si="19"/>
        <v>2.7176881921647973</v>
      </c>
    </row>
    <row r="320" spans="1:10" ht="18" x14ac:dyDescent="0.25">
      <c r="A320">
        <f>A319+1</f>
        <v>2023</v>
      </c>
      <c r="B320" s="2">
        <v>2.6990719373629601</v>
      </c>
      <c r="C320" s="2">
        <v>3.8786984930638901</v>
      </c>
      <c r="D320" s="3">
        <v>2.0263357174043302</v>
      </c>
      <c r="E320" s="3">
        <v>22.164845130756401</v>
      </c>
      <c r="F320">
        <f t="shared" si="15"/>
        <v>2.8655306343617251</v>
      </c>
      <c r="G320">
        <f t="shared" si="16"/>
        <v>10.938387425331891</v>
      </c>
      <c r="H320">
        <f t="shared" si="17"/>
        <v>5.6132288527122549</v>
      </c>
      <c r="I320">
        <f t="shared" si="18"/>
        <v>1.17962655570093</v>
      </c>
      <c r="J320">
        <f t="shared" si="19"/>
        <v>2.7275723274085943</v>
      </c>
    </row>
    <row r="325" spans="1:4" x14ac:dyDescent="0.2">
      <c r="A325" t="s">
        <v>0</v>
      </c>
      <c r="B325" s="1" t="s">
        <v>14</v>
      </c>
      <c r="C325" s="1" t="s">
        <v>15</v>
      </c>
      <c r="D325" s="1" t="s">
        <v>13</v>
      </c>
    </row>
    <row r="326" spans="1:4" x14ac:dyDescent="0.2">
      <c r="A326">
        <v>1979</v>
      </c>
      <c r="B326" s="2">
        <v>4.3675392113968003</v>
      </c>
      <c r="C326" s="2">
        <v>5.1083534435221303</v>
      </c>
      <c r="D326">
        <v>4.2785245055321104</v>
      </c>
    </row>
    <row r="327" spans="1:4" x14ac:dyDescent="0.2">
      <c r="A327">
        <f>A326+1</f>
        <v>1980</v>
      </c>
      <c r="B327" s="2">
        <v>4.2933379550842101</v>
      </c>
      <c r="C327" s="2">
        <v>4.97442930507653</v>
      </c>
      <c r="D327">
        <v>4.1273405791423849</v>
      </c>
    </row>
    <row r="328" spans="1:4" x14ac:dyDescent="0.2">
      <c r="A328">
        <f>A327+1</f>
        <v>1981</v>
      </c>
      <c r="B328" s="2">
        <v>4.1394414727300797</v>
      </c>
      <c r="C328" s="2">
        <v>4.8667948075829504</v>
      </c>
      <c r="D328">
        <v>4.0103272538390407</v>
      </c>
    </row>
    <row r="329" spans="1:4" x14ac:dyDescent="0.2">
      <c r="A329">
        <f>A328+1</f>
        <v>1982</v>
      </c>
      <c r="B329" s="2">
        <v>3.9761020989699301</v>
      </c>
      <c r="C329" s="2">
        <v>4.7342189857000001</v>
      </c>
      <c r="D329">
        <v>3.8702951793621101</v>
      </c>
    </row>
    <row r="330" spans="1:4" x14ac:dyDescent="0.2">
      <c r="A330">
        <f>A329+1</f>
        <v>1983</v>
      </c>
      <c r="B330" s="2">
        <v>3.8002547776648798</v>
      </c>
      <c r="C330" s="2">
        <v>4.6052448699865902</v>
      </c>
      <c r="D330">
        <v>3.7352207159692101</v>
      </c>
    </row>
    <row r="331" spans="1:4" x14ac:dyDescent="0.2">
      <c r="A331">
        <f>A330+1</f>
        <v>1984</v>
      </c>
      <c r="B331" s="2">
        <v>3.6504364369757001</v>
      </c>
      <c r="C331" s="2">
        <v>4.4969501543401904</v>
      </c>
      <c r="D331">
        <v>3.6195213041628755</v>
      </c>
    </row>
    <row r="332" spans="1:4" x14ac:dyDescent="0.2">
      <c r="A332">
        <f>A331+1</f>
        <v>1985</v>
      </c>
      <c r="B332" s="2">
        <v>3.50813706399398</v>
      </c>
      <c r="C332" s="2">
        <v>4.3938137723196302</v>
      </c>
      <c r="D332">
        <v>3.5090455223540253</v>
      </c>
    </row>
    <row r="333" spans="1:4" x14ac:dyDescent="0.2">
      <c r="A333">
        <f>A332+1</f>
        <v>1986</v>
      </c>
      <c r="B333" s="2">
        <v>3.3832290787771502</v>
      </c>
      <c r="C333" s="2">
        <v>4.3103676446894603</v>
      </c>
      <c r="D333">
        <v>3.4186178271541654</v>
      </c>
    </row>
    <row r="334" spans="1:4" x14ac:dyDescent="0.2">
      <c r="A334">
        <f>A333+1</f>
        <v>1987</v>
      </c>
      <c r="B334" s="2">
        <v>3.2728377433339202</v>
      </c>
      <c r="C334" s="2">
        <v>4.2361599530601799</v>
      </c>
      <c r="D334">
        <v>3.337679720440295</v>
      </c>
    </row>
    <row r="335" spans="1:4" x14ac:dyDescent="0.2">
      <c r="A335">
        <f>A334+1</f>
        <v>1988</v>
      </c>
      <c r="B335" s="2">
        <v>3.1631150859822399</v>
      </c>
      <c r="C335" s="2">
        <v>4.1585518717451597</v>
      </c>
      <c r="D335">
        <v>3.2531295020533149</v>
      </c>
    </row>
    <row r="336" spans="1:4" x14ac:dyDescent="0.2">
      <c r="A336">
        <f>A335+1</f>
        <v>1989</v>
      </c>
      <c r="B336" s="2">
        <v>3.05461352517327</v>
      </c>
      <c r="C336" s="2">
        <v>4.0825834846175999</v>
      </c>
      <c r="D336">
        <v>3.1704148956670748</v>
      </c>
    </row>
    <row r="337" spans="1:4" x14ac:dyDescent="0.2">
      <c r="A337">
        <f>A336+1</f>
        <v>1990</v>
      </c>
      <c r="B337" s="2">
        <v>2.9584580714228199</v>
      </c>
      <c r="C337" s="2">
        <v>4.0151049743287803</v>
      </c>
      <c r="D337">
        <v>3.0969263700670302</v>
      </c>
    </row>
    <row r="338" spans="1:4" x14ac:dyDescent="0.2">
      <c r="A338">
        <f>A337+1</f>
        <v>1991</v>
      </c>
      <c r="B338" s="2">
        <v>2.87781541297141</v>
      </c>
      <c r="C338" s="2">
        <v>3.9626566639624801</v>
      </c>
      <c r="D338">
        <v>3.0398180942409501</v>
      </c>
    </row>
    <row r="339" spans="1:4" x14ac:dyDescent="0.2">
      <c r="A339">
        <f>A338+1</f>
        <v>1992</v>
      </c>
      <c r="B339" s="2">
        <v>2.80818696032284</v>
      </c>
      <c r="C339" s="2">
        <v>3.9161490614352399</v>
      </c>
      <c r="D339">
        <v>2.9887993265235049</v>
      </c>
    </row>
    <row r="340" spans="1:4" x14ac:dyDescent="0.2">
      <c r="A340">
        <f>A339+1</f>
        <v>1993</v>
      </c>
      <c r="B340" s="2">
        <v>2.7524337924230999</v>
      </c>
      <c r="C340" s="2">
        <v>3.87902022968427</v>
      </c>
      <c r="D340">
        <v>2.9472068636264299</v>
      </c>
    </row>
    <row r="341" spans="1:4" x14ac:dyDescent="0.2">
      <c r="A341">
        <f>A340+1</f>
        <v>1994</v>
      </c>
      <c r="B341" s="2">
        <v>2.7087409825853901</v>
      </c>
      <c r="C341" s="2">
        <v>3.8500213488093902</v>
      </c>
      <c r="D341">
        <v>2.9143357367781753</v>
      </c>
    </row>
    <row r="342" spans="1:4" x14ac:dyDescent="0.2">
      <c r="A342">
        <f>A341+1</f>
        <v>1995</v>
      </c>
      <c r="B342" s="2">
        <v>2.67461547493602</v>
      </c>
      <c r="C342" s="2">
        <v>3.8290162752857899</v>
      </c>
      <c r="D342">
        <v>2.88958444275108</v>
      </c>
    </row>
    <row r="343" spans="1:4" x14ac:dyDescent="0.2">
      <c r="A343">
        <f>A342+1</f>
        <v>1996</v>
      </c>
      <c r="B343" s="2">
        <v>2.65179350097503</v>
      </c>
      <c r="C343" s="2">
        <v>3.81412793456593</v>
      </c>
      <c r="D343">
        <v>2.86850221964652</v>
      </c>
    </row>
    <row r="344" spans="1:4" x14ac:dyDescent="0.2">
      <c r="A344">
        <f>A343+1</f>
        <v>1997</v>
      </c>
      <c r="B344" s="2">
        <v>2.6334360025935699</v>
      </c>
      <c r="C344" s="2">
        <v>3.8056132146874999</v>
      </c>
      <c r="D344">
        <v>2.8560973105216898</v>
      </c>
    </row>
    <row r="345" spans="1:4" x14ac:dyDescent="0.2">
      <c r="A345">
        <f>A344+1</f>
        <v>1998</v>
      </c>
      <c r="B345" s="2">
        <v>2.6143878250969101</v>
      </c>
      <c r="C345" s="2">
        <v>3.7992035172049801</v>
      </c>
      <c r="D345">
        <v>2.8484667375493999</v>
      </c>
    </row>
    <row r="346" spans="1:4" x14ac:dyDescent="0.2">
      <c r="A346">
        <f>A345+1</f>
        <v>1999</v>
      </c>
      <c r="B346" s="2">
        <v>2.6020086497219199</v>
      </c>
      <c r="C346" s="2">
        <v>3.7989820102335599</v>
      </c>
      <c r="D346">
        <v>2.8478405714172399</v>
      </c>
    </row>
    <row r="347" spans="1:4" x14ac:dyDescent="0.2">
      <c r="A347">
        <f>A346+1</f>
        <v>2000</v>
      </c>
      <c r="B347" s="2">
        <v>2.5959160571578601</v>
      </c>
      <c r="C347" s="2">
        <v>3.8087638127760202</v>
      </c>
      <c r="D347">
        <v>2.859150524339185</v>
      </c>
    </row>
    <row r="348" spans="1:4" x14ac:dyDescent="0.2">
      <c r="A348">
        <f>A347+1</f>
        <v>2001</v>
      </c>
      <c r="B348" s="2">
        <v>2.59224243413927</v>
      </c>
      <c r="C348" s="2">
        <v>3.81748172887422</v>
      </c>
      <c r="D348">
        <v>2.8690109967458</v>
      </c>
    </row>
    <row r="349" spans="1:4" x14ac:dyDescent="0.2">
      <c r="A349">
        <f>A348+1</f>
        <v>2002</v>
      </c>
      <c r="B349" s="2">
        <v>2.5907247705028098</v>
      </c>
      <c r="C349" s="2">
        <v>3.8265470430235</v>
      </c>
      <c r="D349">
        <v>2.879180199293045</v>
      </c>
    </row>
    <row r="350" spans="1:4" x14ac:dyDescent="0.2">
      <c r="A350">
        <f>A349+1</f>
        <v>2003</v>
      </c>
      <c r="B350" s="2">
        <v>2.59125842250821</v>
      </c>
      <c r="C350" s="2">
        <v>3.8368051506652199</v>
      </c>
      <c r="D350">
        <v>2.8905622026634701</v>
      </c>
    </row>
    <row r="351" spans="1:4" x14ac:dyDescent="0.2">
      <c r="A351">
        <f>A350+1</f>
        <v>2004</v>
      </c>
      <c r="B351" s="2">
        <v>2.5948131832230201</v>
      </c>
      <c r="C351" s="2">
        <v>3.8491988899120502</v>
      </c>
      <c r="D351">
        <v>2.904550724867395</v>
      </c>
    </row>
    <row r="352" spans="1:4" x14ac:dyDescent="0.2">
      <c r="A352">
        <f>A351+1</f>
        <v>2005</v>
      </c>
      <c r="B352" s="2">
        <v>2.5991383630239802</v>
      </c>
      <c r="C352" s="2">
        <v>3.86025338746893</v>
      </c>
      <c r="D352">
        <v>2.91674849933437</v>
      </c>
    </row>
    <row r="353" spans="1:4" x14ac:dyDescent="0.2">
      <c r="A353">
        <f>A352+1</f>
        <v>2006</v>
      </c>
      <c r="B353" s="2">
        <v>2.6066838397259602</v>
      </c>
      <c r="C353" s="2">
        <v>3.8707034003084799</v>
      </c>
      <c r="D353">
        <v>2.92592251098726</v>
      </c>
    </row>
    <row r="354" spans="1:4" x14ac:dyDescent="0.2">
      <c r="A354">
        <f>A353+1</f>
        <v>2007</v>
      </c>
      <c r="B354" s="2">
        <v>2.6127631926006698</v>
      </c>
      <c r="C354" s="2">
        <v>3.87869882415528</v>
      </c>
      <c r="D354">
        <v>2.9333892526277348</v>
      </c>
    </row>
    <row r="355" spans="1:4" x14ac:dyDescent="0.2">
      <c r="A355">
        <f>A354+1</f>
        <v>2008</v>
      </c>
      <c r="B355" s="2">
        <v>2.6228569065846199</v>
      </c>
      <c r="C355" s="2">
        <v>3.8882217243195099</v>
      </c>
      <c r="D355">
        <v>2.9399257241998598</v>
      </c>
    </row>
    <row r="356" spans="1:4" x14ac:dyDescent="0.2">
      <c r="A356">
        <f>A355+1</f>
        <v>2009</v>
      </c>
      <c r="B356" s="2">
        <v>2.6325366133060899</v>
      </c>
      <c r="C356" s="2">
        <v>3.89338081423685</v>
      </c>
      <c r="D356">
        <v>2.9385822230449152</v>
      </c>
    </row>
    <row r="357" spans="1:4" x14ac:dyDescent="0.2">
      <c r="A357">
        <f>A356+1</f>
        <v>2010</v>
      </c>
      <c r="B357" s="2">
        <v>2.6389351001585202</v>
      </c>
      <c r="C357" s="2">
        <v>3.8922748617833598</v>
      </c>
      <c r="D357">
        <v>2.9285392538025099</v>
      </c>
    </row>
    <row r="358" spans="1:4" x14ac:dyDescent="0.2">
      <c r="A358">
        <f>A357+1</f>
        <v>2011</v>
      </c>
      <c r="B358" s="2">
        <v>2.6405067739649399</v>
      </c>
      <c r="C358" s="2">
        <v>3.87609292078433</v>
      </c>
      <c r="D358">
        <v>2.8952093319415151</v>
      </c>
    </row>
    <row r="359" spans="1:4" x14ac:dyDescent="0.2">
      <c r="A359">
        <f>A358+1</f>
        <v>2012</v>
      </c>
      <c r="B359" s="2">
        <v>2.6455357367314498</v>
      </c>
      <c r="C359" s="2">
        <v>3.87273777316345</v>
      </c>
      <c r="D359">
        <v>2.8849702048922801</v>
      </c>
    </row>
    <row r="360" spans="1:4" x14ac:dyDescent="0.2">
      <c r="A360">
        <f>A359+1</f>
        <v>2013</v>
      </c>
      <c r="B360" s="2">
        <v>2.6503356792897401</v>
      </c>
      <c r="C360" s="2">
        <v>3.87163136464474</v>
      </c>
      <c r="D360">
        <v>2.8798594100928852</v>
      </c>
    </row>
    <row r="361" spans="1:4" x14ac:dyDescent="0.2">
      <c r="A361">
        <f>A360+1</f>
        <v>2014</v>
      </c>
      <c r="B361" s="2">
        <v>2.65427307508268</v>
      </c>
      <c r="C361" s="2">
        <v>3.8708681308554498</v>
      </c>
      <c r="D361">
        <v>2.8767180484962447</v>
      </c>
    </row>
    <row r="362" spans="1:4" x14ac:dyDescent="0.2">
      <c r="A362">
        <f>A361+1</f>
        <v>2015</v>
      </c>
      <c r="B362" s="2">
        <v>2.6578399286846102</v>
      </c>
      <c r="C362" s="2">
        <v>3.86972178336721</v>
      </c>
      <c r="D362">
        <v>2.8734810050314699</v>
      </c>
    </row>
    <row r="363" spans="1:4" x14ac:dyDescent="0.2">
      <c r="A363">
        <f>A362+1</f>
        <v>2016</v>
      </c>
      <c r="B363" s="2">
        <v>2.6611427610287999</v>
      </c>
      <c r="C363" s="2">
        <v>3.8672581146172198</v>
      </c>
      <c r="D363">
        <v>2.867105841988205</v>
      </c>
    </row>
    <row r="364" spans="1:4" x14ac:dyDescent="0.2">
      <c r="A364">
        <f>A363+1</f>
        <v>2017</v>
      </c>
      <c r="B364" s="2">
        <v>2.66413471157284</v>
      </c>
      <c r="C364" s="2">
        <v>3.8640539309589399</v>
      </c>
      <c r="D364">
        <v>2.8606649837895048</v>
      </c>
    </row>
    <row r="365" spans="1:4" x14ac:dyDescent="0.2">
      <c r="A365">
        <f>A364+1</f>
        <v>2018</v>
      </c>
      <c r="B365" s="2">
        <v>2.6672107500645699</v>
      </c>
      <c r="C365" s="2">
        <v>3.8607265695270199</v>
      </c>
      <c r="D365">
        <v>2.8544722023955051</v>
      </c>
    </row>
    <row r="366" spans="1:4" x14ac:dyDescent="0.2">
      <c r="A366">
        <f>A365+1</f>
        <v>2019</v>
      </c>
      <c r="B366" s="2">
        <v>2.66985509073398</v>
      </c>
      <c r="C366" s="2">
        <v>3.8562579301622999</v>
      </c>
      <c r="D366">
        <v>2.8465427245207602</v>
      </c>
    </row>
    <row r="367" spans="1:4" x14ac:dyDescent="0.2">
      <c r="A367">
        <f>A366+1</f>
        <v>2020</v>
      </c>
      <c r="B367" s="2">
        <v>2.6731909252039401</v>
      </c>
      <c r="C367" s="2">
        <v>3.8530694474236702</v>
      </c>
      <c r="D367">
        <v>2.8397505625931201</v>
      </c>
    </row>
    <row r="368" spans="1:4" x14ac:dyDescent="0.2">
      <c r="A368">
        <f>A367+1</f>
        <v>2021</v>
      </c>
      <c r="B368" s="2">
        <v>2.6785346912602299</v>
      </c>
      <c r="C368" s="2">
        <v>3.85439072527147</v>
      </c>
      <c r="D368">
        <v>2.8393972429793499</v>
      </c>
    </row>
    <row r="369" spans="1:4" x14ac:dyDescent="0.2">
      <c r="A369">
        <f>A368+1</f>
        <v>2022</v>
      </c>
      <c r="B369" s="2">
        <v>2.68962623929517</v>
      </c>
      <c r="C369" s="2">
        <v>3.8662261001241101</v>
      </c>
      <c r="D369">
        <v>2.8517953903713202</v>
      </c>
    </row>
    <row r="370" spans="1:4" x14ac:dyDescent="0.2">
      <c r="A370">
        <f>A369+1</f>
        <v>2023</v>
      </c>
      <c r="B370" s="2">
        <v>2.6990719373629601</v>
      </c>
      <c r="C370" s="2">
        <v>3.8786984930638901</v>
      </c>
      <c r="D370">
        <v>2.8655306343617251</v>
      </c>
    </row>
  </sheetData>
  <sortState xmlns:xlrd2="http://schemas.microsoft.com/office/spreadsheetml/2017/richdata2" ref="J58:J125">
    <sortCondition descending="1" ref="J58:J1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Carvalho, Olga Maria Ribeiro De</dc:creator>
  <cp:lastModifiedBy>Carvalho, Olga Maria Ribeiro De</cp:lastModifiedBy>
  <dcterms:created xsi:type="dcterms:W3CDTF">2025-03-27T14:14:57Z</dcterms:created>
  <dcterms:modified xsi:type="dcterms:W3CDTF">2025-03-28T17:24:22Z</dcterms:modified>
</cp:coreProperties>
</file>